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70AE4A4B-D6D4-47A9-8EA0-ECEF1AE58C4F}" xr6:coauthVersionLast="47" xr6:coauthVersionMax="47" xr10:uidLastSave="{00000000-0000-0000-0000-000000000000}"/>
  <bookViews>
    <workbookView xWindow="-108" yWindow="-108" windowWidth="23256" windowHeight="12720" activeTab="1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BD_Capas!$A$1:$J$317</definedName>
    <definedName name="DatosExternos_1" localSheetId="8" hidden="1">BD_Detalles!$A$1:$I$52</definedName>
    <definedName name="DatosExternos_1" localSheetId="6" hidden="1">'Capas (2)'!$A$1:$E$20</definedName>
    <definedName name="DatosExternos_2" localSheetId="3" hidden="1">'BASE Global'!$A$1:$Q$303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32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" i="2" l="1"/>
  <c r="I60" i="2" s="1"/>
  <c r="F60" i="2"/>
  <c r="C60" i="2"/>
  <c r="B60" i="2"/>
  <c r="B322" i="1"/>
  <c r="A322" i="1"/>
  <c r="A323" i="1" s="1"/>
  <c r="A324" i="1" s="1"/>
  <c r="B321" i="1"/>
  <c r="G20" i="3"/>
  <c r="E20" i="3"/>
  <c r="H59" i="2"/>
  <c r="I59" i="2" s="1"/>
  <c r="F59" i="2"/>
  <c r="C59" i="2"/>
  <c r="B59" i="2"/>
  <c r="I318" i="1"/>
  <c r="E19" i="3"/>
  <c r="A318" i="1"/>
  <c r="A319" i="1"/>
  <c r="A320" i="1" s="1"/>
  <c r="B320" i="1" s="1"/>
  <c r="A317" i="1"/>
  <c r="B316" i="1"/>
  <c r="B317" i="1"/>
  <c r="B318" i="1"/>
  <c r="G19" i="3"/>
  <c r="C37" i="2"/>
  <c r="H58" i="2"/>
  <c r="I58" i="2" s="1"/>
  <c r="F58" i="2"/>
  <c r="C58" i="2"/>
  <c r="B58" i="2"/>
  <c r="H57" i="2"/>
  <c r="I57" i="2" s="1"/>
  <c r="F57" i="2"/>
  <c r="B57" i="2"/>
  <c r="I306" i="1"/>
  <c r="I305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H56" i="2"/>
  <c r="I56" i="2" s="1"/>
  <c r="F56" i="2"/>
  <c r="C56" i="2"/>
  <c r="B56" i="2"/>
  <c r="H55" i="2"/>
  <c r="I55" i="2" s="1"/>
  <c r="F55" i="2"/>
  <c r="B55" i="2"/>
  <c r="H54" i="2"/>
  <c r="I54" i="2" s="1"/>
  <c r="F54" i="2"/>
  <c r="C54" i="2"/>
  <c r="B54" i="2"/>
  <c r="H53" i="2"/>
  <c r="I53" i="2" s="1"/>
  <c r="F53" i="2"/>
  <c r="B53" i="2"/>
  <c r="H52" i="2"/>
  <c r="I52" i="2" s="1"/>
  <c r="F52" i="2"/>
  <c r="C52" i="2"/>
  <c r="B52" i="2"/>
  <c r="H51" i="2"/>
  <c r="I51" i="2" s="1"/>
  <c r="F51" i="2"/>
  <c r="B51" i="2"/>
  <c r="H50" i="2"/>
  <c r="I50" i="2" s="1"/>
  <c r="F50" i="2"/>
  <c r="C50" i="2"/>
  <c r="B50" i="2"/>
  <c r="H49" i="2"/>
  <c r="I49" i="2" s="1"/>
  <c r="F49" i="2"/>
  <c r="B49" i="2"/>
  <c r="A325" i="1" l="1"/>
  <c r="B325" i="1" s="1"/>
  <c r="B324" i="1"/>
  <c r="B323" i="1"/>
  <c r="I323" i="1"/>
  <c r="B319" i="1"/>
  <c r="H48" i="2"/>
  <c r="I48" i="2" s="1"/>
  <c r="F48" i="2"/>
  <c r="C48" i="2"/>
  <c r="B48" i="2"/>
  <c r="H47" i="2"/>
  <c r="I47" i="2" s="1"/>
  <c r="F47" i="2"/>
  <c r="B47" i="2"/>
  <c r="H46" i="2"/>
  <c r="I46" i="2" s="1"/>
  <c r="F46" i="2"/>
  <c r="C46" i="2"/>
  <c r="B46" i="2"/>
  <c r="H45" i="2"/>
  <c r="I45" i="2" s="1"/>
  <c r="F45" i="2"/>
  <c r="B45" i="2"/>
  <c r="H44" i="2"/>
  <c r="I44" i="2" s="1"/>
  <c r="F44" i="2"/>
  <c r="C44" i="2"/>
  <c r="B44" i="2"/>
  <c r="H43" i="2"/>
  <c r="I43" i="2" s="1"/>
  <c r="F43" i="2"/>
  <c r="B43" i="2"/>
  <c r="B42" i="2" l="1"/>
  <c r="C42" i="2"/>
  <c r="F42" i="2"/>
  <c r="H42" i="2"/>
  <c r="I42" i="2" s="1"/>
  <c r="B41" i="2"/>
  <c r="F41" i="2"/>
  <c r="H41" i="2"/>
  <c r="I41" i="2" s="1"/>
  <c r="B39" i="2" l="1"/>
  <c r="B40" i="2"/>
  <c r="C39" i="2"/>
  <c r="C40" i="2"/>
  <c r="F39" i="2"/>
  <c r="F40" i="2"/>
  <c r="H39" i="2"/>
  <c r="I39" i="2" s="1"/>
  <c r="H40" i="2"/>
  <c r="I40" i="2" s="1"/>
  <c r="B38" i="2"/>
  <c r="C38" i="2"/>
  <c r="F38" i="2"/>
  <c r="H38" i="2"/>
  <c r="I38" i="2" s="1"/>
  <c r="B275" i="1"/>
  <c r="B248" i="1"/>
  <c r="B222" i="1"/>
  <c r="B221" i="1"/>
  <c r="B194" i="1"/>
  <c r="B168" i="1"/>
  <c r="B167" i="1"/>
  <c r="B140" i="1"/>
  <c r="B113" i="1"/>
  <c r="B86" i="1"/>
  <c r="B83" i="1"/>
  <c r="B82" i="1"/>
  <c r="B78" i="1"/>
  <c r="B75" i="1"/>
  <c r="B74" i="1"/>
  <c r="E10" i="3"/>
  <c r="E11" i="3"/>
  <c r="E12" i="3"/>
  <c r="E13" i="3"/>
  <c r="E14" i="3"/>
  <c r="E9" i="3"/>
  <c r="G9" i="3"/>
  <c r="G10" i="3"/>
  <c r="G11" i="3"/>
  <c r="G12" i="3"/>
  <c r="G13" i="3"/>
  <c r="G14" i="3"/>
  <c r="G15" i="3"/>
  <c r="G16" i="3"/>
  <c r="G17" i="3"/>
  <c r="G18" i="3"/>
  <c r="E15" i="3"/>
  <c r="E16" i="3"/>
  <c r="E18" i="3"/>
  <c r="E17" i="3"/>
  <c r="E8" i="3"/>
  <c r="E7" i="3"/>
  <c r="E6" i="3"/>
  <c r="H37" i="2"/>
  <c r="I37" i="2" s="1"/>
  <c r="F37" i="2"/>
  <c r="B37" i="2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I53" i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G7" i="3"/>
  <c r="G8" i="3"/>
  <c r="G6" i="3"/>
  <c r="G4" i="3"/>
  <c r="G5" i="3"/>
  <c r="B77" i="1" l="1"/>
  <c r="I29" i="1"/>
  <c r="B249" i="1"/>
  <c r="B277" i="1"/>
  <c r="B250" i="1"/>
  <c r="B276" i="1"/>
  <c r="B195" i="1"/>
  <c r="I197" i="1"/>
  <c r="B197" i="1"/>
  <c r="B196" i="1"/>
  <c r="B141" i="1"/>
  <c r="I143" i="1"/>
  <c r="B143" i="1"/>
  <c r="B142" i="1"/>
  <c r="B115" i="1"/>
  <c r="B114" i="1"/>
  <c r="B88" i="1"/>
  <c r="B87" i="1"/>
  <c r="B85" i="1"/>
  <c r="B81" i="1"/>
  <c r="I80" i="1"/>
  <c r="B80" i="1"/>
  <c r="B79" i="1"/>
  <c r="A11" i="2"/>
  <c r="F11" i="2" s="1"/>
  <c r="B10" i="2"/>
  <c r="C10" i="2"/>
  <c r="F10" i="2"/>
  <c r="H10" i="2"/>
  <c r="I10" i="2" s="1"/>
  <c r="I21" i="1"/>
  <c r="E2" i="3"/>
  <c r="B76" i="1" l="1"/>
  <c r="I76" i="1"/>
  <c r="C11" i="2"/>
  <c r="B11" i="2"/>
  <c r="A12" i="2"/>
  <c r="A13" i="2" s="1"/>
  <c r="A14" i="2" s="1"/>
  <c r="B89" i="1"/>
  <c r="I89" i="1"/>
  <c r="I37" i="1"/>
  <c r="I251" i="1"/>
  <c r="B251" i="1"/>
  <c r="I278" i="1"/>
  <c r="B278" i="1"/>
  <c r="B223" i="1"/>
  <c r="B198" i="1"/>
  <c r="B169" i="1"/>
  <c r="B144" i="1"/>
  <c r="I116" i="1"/>
  <c r="B116" i="1"/>
  <c r="B84" i="1"/>
  <c r="I84" i="1"/>
  <c r="H11" i="2"/>
  <c r="I11" i="2" s="1"/>
  <c r="C12" i="2" l="1"/>
  <c r="F13" i="2"/>
  <c r="C13" i="2"/>
  <c r="B12" i="2"/>
  <c r="F12" i="2"/>
  <c r="H12" i="2"/>
  <c r="I12" i="2" s="1"/>
  <c r="H13" i="2"/>
  <c r="I13" i="2" s="1"/>
  <c r="B13" i="2"/>
  <c r="I39" i="1"/>
  <c r="B90" i="1"/>
  <c r="B252" i="1"/>
  <c r="B279" i="1"/>
  <c r="I224" i="1"/>
  <c r="B224" i="1"/>
  <c r="B199" i="1"/>
  <c r="I170" i="1"/>
  <c r="B170" i="1"/>
  <c r="B145" i="1"/>
  <c r="B117" i="1"/>
  <c r="A15" i="2"/>
  <c r="B14" i="2"/>
  <c r="C14" i="2"/>
  <c r="F14" i="2"/>
  <c r="H14" i="2"/>
  <c r="I14" i="2" s="1"/>
  <c r="B91" i="1" l="1"/>
  <c r="I40" i="1"/>
  <c r="B280" i="1"/>
  <c r="B253" i="1"/>
  <c r="B200" i="1"/>
  <c r="B225" i="1"/>
  <c r="B146" i="1"/>
  <c r="B171" i="1"/>
  <c r="B118" i="1"/>
  <c r="A16" i="2"/>
  <c r="B15" i="2"/>
  <c r="C15" i="2"/>
  <c r="F15" i="2"/>
  <c r="H15" i="2"/>
  <c r="I15" i="2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I43" i="1" l="1"/>
  <c r="B92" i="1"/>
  <c r="B254" i="1"/>
  <c r="B281" i="1"/>
  <c r="B226" i="1"/>
  <c r="I201" i="1"/>
  <c r="B201" i="1"/>
  <c r="B172" i="1"/>
  <c r="I147" i="1"/>
  <c r="B147" i="1"/>
  <c r="B119" i="1"/>
  <c r="F16" i="2"/>
  <c r="H16" i="2"/>
  <c r="I16" i="2" s="1"/>
  <c r="A17" i="2"/>
  <c r="B16" i="2"/>
  <c r="C16" i="2"/>
  <c r="G2" i="3"/>
  <c r="I93" i="1" l="1"/>
  <c r="B93" i="1"/>
  <c r="I44" i="1"/>
  <c r="I255" i="1"/>
  <c r="B255" i="1"/>
  <c r="I282" i="1"/>
  <c r="B282" i="1"/>
  <c r="B227" i="1"/>
  <c r="B173" i="1"/>
  <c r="I120" i="1"/>
  <c r="B120" i="1"/>
  <c r="F17" i="2"/>
  <c r="H17" i="2"/>
  <c r="I17" i="2" s="1"/>
  <c r="A18" i="2"/>
  <c r="B17" i="2"/>
  <c r="C17" i="2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I45" i="1" l="1"/>
  <c r="I228" i="1"/>
  <c r="B228" i="1"/>
  <c r="I174" i="1"/>
  <c r="B174" i="1"/>
  <c r="H18" i="2"/>
  <c r="I18" i="2" s="1"/>
  <c r="F18" i="2"/>
  <c r="C18" i="2"/>
  <c r="A19" i="2"/>
  <c r="B18" i="2"/>
  <c r="I51" i="1" l="1"/>
  <c r="F19" i="2"/>
  <c r="H19" i="2"/>
  <c r="I19" i="2" s="1"/>
  <c r="B19" i="2"/>
  <c r="C19" i="2"/>
  <c r="I54" i="1" l="1"/>
  <c r="I57" i="1" l="1"/>
  <c r="I58" i="1" l="1"/>
  <c r="B202" i="1"/>
  <c r="B148" i="1"/>
  <c r="B94" i="1" l="1"/>
  <c r="I59" i="1"/>
  <c r="B256" i="1"/>
  <c r="B283" i="1"/>
  <c r="B203" i="1"/>
  <c r="B149" i="1"/>
  <c r="B121" i="1"/>
  <c r="I60" i="1" l="1"/>
  <c r="B95" i="1"/>
  <c r="B257" i="1"/>
  <c r="B284" i="1"/>
  <c r="B204" i="1"/>
  <c r="B229" i="1"/>
  <c r="B175" i="1"/>
  <c r="B150" i="1"/>
  <c r="B122" i="1"/>
  <c r="B96" i="1" l="1"/>
  <c r="I61" i="1"/>
  <c r="B258" i="1"/>
  <c r="B285" i="1"/>
  <c r="B205" i="1"/>
  <c r="B230" i="1"/>
  <c r="B151" i="1"/>
  <c r="B176" i="1"/>
  <c r="B123" i="1"/>
  <c r="I73" i="1" l="1"/>
  <c r="I62" i="1"/>
  <c r="B97" i="1"/>
  <c r="B286" i="1"/>
  <c r="B259" i="1"/>
  <c r="B231" i="1"/>
  <c r="B206" i="1"/>
  <c r="B177" i="1"/>
  <c r="B152" i="1"/>
  <c r="B124" i="1"/>
  <c r="B98" i="1" l="1"/>
  <c r="B260" i="1"/>
  <c r="B287" i="1"/>
  <c r="B207" i="1"/>
  <c r="B232" i="1"/>
  <c r="B153" i="1"/>
  <c r="B178" i="1"/>
  <c r="B125" i="1"/>
  <c r="B99" i="1" l="1"/>
  <c r="B288" i="1"/>
  <c r="B261" i="1"/>
  <c r="B208" i="1"/>
  <c r="B233" i="1"/>
  <c r="B179" i="1"/>
  <c r="B154" i="1"/>
  <c r="B126" i="1"/>
  <c r="B100" i="1" l="1"/>
  <c r="B262" i="1"/>
  <c r="B289" i="1"/>
  <c r="B209" i="1"/>
  <c r="B234" i="1"/>
  <c r="B155" i="1"/>
  <c r="B180" i="1"/>
  <c r="B127" i="1"/>
  <c r="B101" i="1" l="1"/>
  <c r="B290" i="1"/>
  <c r="B263" i="1"/>
  <c r="B210" i="1"/>
  <c r="B235" i="1"/>
  <c r="B181" i="1"/>
  <c r="B156" i="1"/>
  <c r="B128" i="1"/>
  <c r="B102" i="1" l="1"/>
  <c r="B264" i="1"/>
  <c r="B291" i="1"/>
  <c r="B211" i="1"/>
  <c r="B236" i="1"/>
  <c r="B157" i="1"/>
  <c r="B182" i="1"/>
  <c r="B129" i="1"/>
  <c r="B103" i="1" l="1"/>
  <c r="B265" i="1"/>
  <c r="B292" i="1"/>
  <c r="B212" i="1"/>
  <c r="B237" i="1"/>
  <c r="B183" i="1"/>
  <c r="B158" i="1"/>
  <c r="B130" i="1"/>
  <c r="B104" i="1" l="1"/>
  <c r="B266" i="1"/>
  <c r="B293" i="1"/>
  <c r="B238" i="1"/>
  <c r="B184" i="1"/>
  <c r="B131" i="1"/>
  <c r="B239" i="1" l="1"/>
  <c r="B185" i="1"/>
  <c r="B213" i="1" l="1"/>
  <c r="B159" i="1"/>
  <c r="B105" i="1" l="1"/>
  <c r="B267" i="1"/>
  <c r="B294" i="1"/>
  <c r="B214" i="1"/>
  <c r="B160" i="1"/>
  <c r="B132" i="1"/>
  <c r="B106" i="1" l="1"/>
  <c r="B295" i="1"/>
  <c r="B268" i="1"/>
  <c r="B240" i="1"/>
  <c r="B215" i="1"/>
  <c r="B186" i="1"/>
  <c r="B161" i="1"/>
  <c r="B133" i="1"/>
  <c r="B107" i="1" l="1"/>
  <c r="B296" i="1"/>
  <c r="B269" i="1"/>
  <c r="B241" i="1"/>
  <c r="B216" i="1"/>
  <c r="B162" i="1"/>
  <c r="B187" i="1"/>
  <c r="B134" i="1"/>
  <c r="B108" i="1" l="1"/>
  <c r="B270" i="1"/>
  <c r="B297" i="1"/>
  <c r="B242" i="1"/>
  <c r="B217" i="1"/>
  <c r="B188" i="1"/>
  <c r="B163" i="1"/>
  <c r="B135" i="1"/>
  <c r="B109" i="1" l="1"/>
  <c r="B298" i="1"/>
  <c r="B271" i="1"/>
  <c r="B243" i="1"/>
  <c r="B189" i="1"/>
  <c r="B136" i="1"/>
  <c r="B244" i="1" l="1"/>
  <c r="B190" i="1"/>
  <c r="B218" i="1" l="1"/>
  <c r="B164" i="1"/>
  <c r="B110" i="1" l="1"/>
  <c r="B272" i="1"/>
  <c r="B299" i="1"/>
  <c r="B219" i="1"/>
  <c r="B165" i="1"/>
  <c r="B137" i="1"/>
  <c r="B111" i="1" l="1"/>
  <c r="B300" i="1"/>
  <c r="B273" i="1"/>
  <c r="B245" i="1"/>
  <c r="B220" i="1"/>
  <c r="B166" i="1"/>
  <c r="B191" i="1"/>
  <c r="B138" i="1"/>
  <c r="B112" i="1" l="1"/>
  <c r="B274" i="1"/>
  <c r="B301" i="1"/>
  <c r="B246" i="1"/>
  <c r="B192" i="1"/>
  <c r="B139" i="1"/>
  <c r="B247" i="1" l="1"/>
  <c r="B19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<sst xmlns="http://schemas.openxmlformats.org/spreadsheetml/2006/main" count="5246" uniqueCount="424">
  <si>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</si>
  <si>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</si>
  <si>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</si>
  <si>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</si>
  <si>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</si>
  <si>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</si>
  <si>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</si>
  <si>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</si>
  <si>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</si>
  <si>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</si>
  <si>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</si>
  <si>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</si>
  <si>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</si>
  <si>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</si>
  <si>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</si>
  <si>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</si>
  <si>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</si>
  <si>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</si>
  <si>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</si>
  <si>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</si>
  <si>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</si>
  <si>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</si>
  <si>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</si>
  <si>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</si>
  <si>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</si>
  <si>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</si>
  <si>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</si>
  <si>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</si>
  <si>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</si>
  <si>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</si>
  <si>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</si>
  <si>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</si>
  <si>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</si>
  <si>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</si>
  <si>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</si>
  <si>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</si>
  <si>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</si>
  <si>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</si>
  <si>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</si>
  <si>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</si>
  <si>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</si>
  <si>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</si>
  <si>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</si>
  <si>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</si>
  <si>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</si>
  <si>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</si>
  <si>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</si>
  <si>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</si>
  <si>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</si>
  <si>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</si>
  <si>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</si>
  <si>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</si>
  <si>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</si>
  <si>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</si>
  <si>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</si>
  <si>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</si>
  <si>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</si>
  <si>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</si>
  <si>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</si>
  <si>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</si>
  <si>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</si>
  <si>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</si>
  <si>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</si>
  <si>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</si>
  <si>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</si>
  <si>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</si>
  <si>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</si>
  <si>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</si>
  <si>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</si>
  <si>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</si>
  <si>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</si>
  <si>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</si>
  <si>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</si>
  <si>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</si>
  <si>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</si>
  <si>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</si>
  <si>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</si>
  <si>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</si>
  <si>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</si>
  <si>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</si>
  <si>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</si>
  <si>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</si>
  <si>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</si>
  <si>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</si>
  <si>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</si>
  <si>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</si>
  <si>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</si>
  <si>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</si>
  <si>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</si>
  <si>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</si>
  <si>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</si>
  <si>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</si>
  <si>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</si>
  <si>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</si>
  <si>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</si>
  <si>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</si>
  <si>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</si>
  <si>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</si>
  <si>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</si>
  <si>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</si>
  <si>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</si>
  <si>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</si>
  <si>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</si>
  <si>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</si>
  <si>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</si>
  <si>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COMUNA</t>
  </si>
  <si>
    <t>COD_CUEN</t>
  </si>
  <si>
    <t>02-1</t>
  </si>
  <si>
    <t>random</t>
  </si>
  <si>
    <t>#ED3552</t>
  </si>
  <si>
    <t>#833C0C</t>
  </si>
  <si>
    <t>#00FF00</t>
  </si>
  <si>
    <t>#FED976</t>
  </si>
  <si>
    <t>catastro</t>
  </si>
  <si>
    <t>esri/2020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</si>
  <si>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</si>
  <si>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</si>
  <si>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</si>
  <si>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</si>
  <si>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</si>
  <si>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</si>
  <si>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</si>
  <si>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</si>
  <si>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</si>
  <si>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</si>
  <si>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</si>
  <si>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</si>
  <si>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</si>
  <si>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</si>
  <si>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</si>
  <si>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</si>
  <si>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ESRI 2020: Uso de la Tierra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</si>
  <si>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</si>
  <si>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</si>
  <si>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</si>
  <si>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</si>
  <si>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</si>
  <si>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</si>
  <si>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</si>
  <si>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</si>
  <si>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</si>
  <si>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</si>
  <si>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</si>
  <si>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</si>
  <si>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</si>
  <si>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</si>
  <si>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https://github.com/Sud-Austral/mapa_insumos/tree/main/uso_suelo/catastro/?Codcom=00000.json</t>
  </si>
  <si>
    <t>bocatomas</t>
  </si>
  <si>
    <t>https://raw.githubusercontent.com/Sud-Austral/DATA_MAPA_PUBLIC_V2/main/AGUAS_V2/bocatomas/?CUT_COM=00000.json</t>
  </si>
  <si>
    <t>canales</t>
  </si>
  <si>
    <t>https://raw.githubusercontent.com/Sud-Austral/DATA_MAPA_PUBLIC_V2/main/AGUAS_V2/canales/?CUT_COM=00000.json</t>
  </si>
  <si>
    <t>03</t>
  </si>
  <si>
    <t>04</t>
  </si>
  <si>
    <t>CAPEST</t>
  </si>
  <si>
    <t>CAPREG</t>
  </si>
  <si>
    <t>CODBOC</t>
  </si>
  <si>
    <t>Código Bocatoma</t>
  </si>
  <si>
    <t>Bocatomas</t>
  </si>
  <si>
    <t>COD_BOC07</t>
  </si>
  <si>
    <t>COD_CAN</t>
  </si>
  <si>
    <t>Código Canal</t>
  </si>
  <si>
    <t>CODCUEN</t>
  </si>
  <si>
    <t>CODSCUEN</t>
  </si>
  <si>
    <t>ESTADO</t>
  </si>
  <si>
    <t>Estado</t>
  </si>
  <si>
    <t>Bocatomas: Estado</t>
  </si>
  <si>
    <t>ESTE</t>
  </si>
  <si>
    <t>FUENHID</t>
  </si>
  <si>
    <t>Fuente Hídrica</t>
  </si>
  <si>
    <t>Bocatomas: Fuente Hídrica</t>
  </si>
  <si>
    <t>NOMCAN</t>
  </si>
  <si>
    <t>Canal</t>
  </si>
  <si>
    <t>Bocatomas: Canal</t>
  </si>
  <si>
    <t>NORTE</t>
  </si>
  <si>
    <t>OBSERVA</t>
  </si>
  <si>
    <t>Observación</t>
  </si>
  <si>
    <t>TIPBOC</t>
  </si>
  <si>
    <t>Tipo Bocatoma</t>
  </si>
  <si>
    <t>Bocatomas: Tipo</t>
  </si>
  <si>
    <t>TIPCAP</t>
  </si>
  <si>
    <t>Tipo Captación</t>
  </si>
  <si>
    <t>Bocatomas: Tipo Captación</t>
  </si>
  <si>
    <t>TIPFUEN</t>
  </si>
  <si>
    <t>Tipo Fuente</t>
  </si>
  <si>
    <t>Bocatomas: Tipo Fuente</t>
  </si>
  <si>
    <t>UNIDAD__01</t>
  </si>
  <si>
    <t>UNIDAD_GEO</t>
  </si>
  <si>
    <t>Bocatomas: Subsubcuenca</t>
  </si>
  <si>
    <t>ID</t>
  </si>
  <si>
    <t>CODCAN</t>
  </si>
  <si>
    <t>Canales</t>
  </si>
  <si>
    <t>Canales: Detalle</t>
  </si>
  <si>
    <t>N_ACCIONES</t>
  </si>
  <si>
    <t>Número Acciones</t>
  </si>
  <si>
    <t>PORC_REVES</t>
  </si>
  <si>
    <t>Revestimiento (%)</t>
  </si>
  <si>
    <t>ORIGEN</t>
  </si>
  <si>
    <t>Origen</t>
  </si>
  <si>
    <t>Canales: Origen</t>
  </si>
  <si>
    <t>FUENTEHID</t>
  </si>
  <si>
    <t>Canales: Fuente Hídrica</t>
  </si>
  <si>
    <t>TIPO_CANAL</t>
  </si>
  <si>
    <t>Tipo Canal</t>
  </si>
  <si>
    <t>Canales: Tipo</t>
  </si>
  <si>
    <t>OUA</t>
  </si>
  <si>
    <t>Organización Usuaria</t>
  </si>
  <si>
    <t>Canales: Organización Usuaria</t>
  </si>
  <si>
    <t>OUA_TIPO</t>
  </si>
  <si>
    <t>Tipo Organización Usuaria</t>
  </si>
  <si>
    <t>Canales: Tipo OU</t>
  </si>
  <si>
    <t>JV</t>
  </si>
  <si>
    <t>Junta Vigilancia</t>
  </si>
  <si>
    <t>Canales: Junta Vigilancia</t>
  </si>
  <si>
    <t>OU_ID</t>
  </si>
  <si>
    <t>Código Organización</t>
  </si>
  <si>
    <t>JV_ID</t>
  </si>
  <si>
    <t>Código Junta Vigilancia</t>
  </si>
  <si>
    <t>F_TRAZADO</t>
  </si>
  <si>
    <t>Fuente Trazado</t>
  </si>
  <si>
    <t>F_NUM_ACC</t>
  </si>
  <si>
    <t>Fuente Nro Acciones</t>
  </si>
  <si>
    <t>F_ORIGN_FH</t>
  </si>
  <si>
    <t>Fuente Origen</t>
  </si>
  <si>
    <t>F_REVEST</t>
  </si>
  <si>
    <t>Fuente Revestimiento</t>
  </si>
  <si>
    <t>F_OUA</t>
  </si>
  <si>
    <t>Fuente Organización</t>
  </si>
  <si>
    <t>Canales: Subsubcuenca</t>
  </si>
  <si>
    <t>05</t>
  </si>
  <si>
    <t>06</t>
  </si>
  <si>
    <t>07</t>
  </si>
  <si>
    <t>08</t>
  </si>
  <si>
    <t>09</t>
  </si>
  <si>
    <t>10</t>
  </si>
  <si>
    <t>J1_VIIRS_C2</t>
  </si>
  <si>
    <t>MODIS_C61</t>
  </si>
  <si>
    <t>SUOMI_VIIRS_C2</t>
  </si>
  <si>
    <t>https://github.com/Sud-Austral/mapa_insumos/tree/main/uso_suelo/esri/2020/?Codcom=00000.json</t>
  </si>
  <si>
    <t>default</t>
  </si>
  <si>
    <t>https://raw.githubusercontent.com/Sud-Austral/DATA_MAPA_PUBLIC_V2/main/AGUAS/Iconos/6_entradacueva/1.svg</t>
  </si>
  <si>
    <t>6_entradacueva</t>
  </si>
  <si>
    <t>paleta4</t>
  </si>
  <si>
    <t>paleta5</t>
  </si>
  <si>
    <t>paleta6</t>
  </si>
  <si>
    <t>paleta7</t>
  </si>
  <si>
    <t>paleta8</t>
  </si>
  <si>
    <t>paleta9</t>
  </si>
  <si>
    <t>paleta10</t>
  </si>
  <si>
    <t>03-0</t>
  </si>
  <si>
    <t>04-0</t>
  </si>
  <si>
    <t>03-1</t>
  </si>
  <si>
    <t>03-2</t>
  </si>
  <si>
    <t>03-3</t>
  </si>
  <si>
    <t>03-4</t>
  </si>
  <si>
    <t>03-5</t>
  </si>
  <si>
    <t>03-6</t>
  </si>
  <si>
    <t>03-7</t>
  </si>
  <si>
    <t>04-1</t>
  </si>
  <si>
    <t>04-2</t>
  </si>
  <si>
    <t>04-3</t>
  </si>
  <si>
    <t>04-4</t>
  </si>
  <si>
    <t>04-5</t>
  </si>
  <si>
    <t>04-6</t>
  </si>
  <si>
    <t>04-7</t>
  </si>
  <si>
    <t>04-8</t>
  </si>
  <si>
    <t>11</t>
  </si>
  <si>
    <t>12</t>
  </si>
  <si>
    <t>13</t>
  </si>
  <si>
    <t>14</t>
  </si>
  <si>
    <t>15</t>
  </si>
  <si>
    <t>16</t>
  </si>
  <si>
    <t>17</t>
  </si>
  <si>
    <t>Area_Jurisdiccion</t>
  </si>
  <si>
    <t>Comunidades</t>
  </si>
  <si>
    <t>Consuntivos</t>
  </si>
  <si>
    <t>NoConsuntivos</t>
  </si>
  <si>
    <t>J1_VIIRS_C2_Consuntivo</t>
  </si>
  <si>
    <t>J1_VIIRS_C2_NoConsuntivo</t>
  </si>
  <si>
    <t>MODIS_C61_Consuntivo</t>
  </si>
  <si>
    <t>MODIS_C61_NoConsuntivo</t>
  </si>
  <si>
    <t>SUOMI_VIIRS_C2_Consuntivo</t>
  </si>
  <si>
    <t>SUOMI_VIIRS_C2_NoConsuntivo</t>
  </si>
  <si>
    <t>Area</t>
  </si>
  <si>
    <t>Alertas de Incendios J1_VIIRS</t>
  </si>
  <si>
    <t>Alertas de Incendios MODIS</t>
  </si>
  <si>
    <t>Alertas de Incendios SUOMI</t>
  </si>
  <si>
    <t>Número_ma</t>
  </si>
  <si>
    <t>N° Código_de</t>
  </si>
  <si>
    <t>N°__Solic</t>
  </si>
  <si>
    <t>Tipo_Derec</t>
  </si>
  <si>
    <t>Naturaleza</t>
  </si>
  <si>
    <t>Cuenca</t>
  </si>
  <si>
    <t>SubCuenca</t>
  </si>
  <si>
    <t>SubSubCuen</t>
  </si>
  <si>
    <t>Fuente</t>
  </si>
  <si>
    <t>Ejercicio</t>
  </si>
  <si>
    <t>Caudal__An</t>
  </si>
  <si>
    <t>Unidad_d_1</t>
  </si>
  <si>
    <t>Fojas</t>
  </si>
  <si>
    <t>N°_CBR</t>
  </si>
  <si>
    <t>Año</t>
  </si>
  <si>
    <t>Código_Ex</t>
  </si>
  <si>
    <t>Tiene_Renu</t>
  </si>
  <si>
    <t>Tiene_Tran</t>
  </si>
  <si>
    <t>Titular_ca</t>
  </si>
  <si>
    <t>05-1</t>
  </si>
  <si>
    <t>06-1</t>
  </si>
  <si>
    <t>07-1</t>
  </si>
  <si>
    <t>08-0</t>
  </si>
  <si>
    <t>08-1</t>
  </si>
  <si>
    <t>09-0</t>
  </si>
  <si>
    <t>09-1</t>
  </si>
  <si>
    <t>10-0</t>
  </si>
  <si>
    <t>10-1</t>
  </si>
  <si>
    <t>11-0</t>
  </si>
  <si>
    <t>11-1</t>
  </si>
  <si>
    <t>12-0</t>
  </si>
  <si>
    <t>12-1</t>
  </si>
  <si>
    <t>13-0</t>
  </si>
  <si>
    <t>13-1</t>
  </si>
  <si>
    <t>14-0</t>
  </si>
  <si>
    <t>14-1</t>
  </si>
  <si>
    <t>15-0</t>
  </si>
  <si>
    <t>15-1</t>
  </si>
  <si>
    <t>#FF3300</t>
  </si>
  <si>
    <t>#C10825</t>
  </si>
  <si>
    <t>https://raw.githubusercontent.com/Sud-Austral/DATA_MAPA_PUBLIC_V2/main/AGUAS/Iconos/000_pinche/14.svg</t>
  </si>
  <si>
    <t>000_pinche</t>
  </si>
  <si>
    <t>https://raw.githubusercontent.com/Sud-Austral/DATA_MAPA_PUBLIC_V2/main/AGUAS/Iconos/9_globoLocalidad/23.svg</t>
  </si>
  <si>
    <t>9_globoLocalidad</t>
  </si>
  <si>
    <t>https://raw.githubusercontent.com/Sud-Austral/DATA_MAPA_PUBLIC_V2/main/AGUAS/Iconos/11_al_18_lugar/6.svg</t>
  </si>
  <si>
    <t>11_al_18_lugar</t>
  </si>
  <si>
    <t>https://github.com/Sud-Austral/DATA_MAPA_PUBLIC_V3/tree/main/incendio2/J1_VIIRS_C2/?Codcom=00000.json</t>
  </si>
  <si>
    <t>https://github.com/Sud-Austral/DATA_MAPA_PUBLIC_V3/tree/main/incendio2/MODIS_C61/?Codcom=00000.json</t>
  </si>
  <si>
    <t>https://github.com/Sud-Austral/DATA_MAPA_PUBLIC_V3/tree/main/incendio2/SUOMI_VIIRS_C2/?Codcom=00000.json</t>
  </si>
  <si>
    <t>https://github.com/Sud-Austral/DATA_MAPA_PUBLIC_V3/tree/main/afectado/J1_VIIRS_C2_Consuntivo/?Codcom=00000.json</t>
  </si>
  <si>
    <t>https://github.com/Sud-Austral/DATA_MAPA_PUBLIC_V3/tree/main/afectado/J1_VIIRS_C2_NoConsuntivo/?Codcom=00000.json</t>
  </si>
  <si>
    <t>https://github.com/Sud-Austral/DATA_MAPA_PUBLIC_V3/tree/main/afectado/MODIS_C61_Consuntivo/?Codcom=00000.json</t>
  </si>
  <si>
    <t>https://github.com/Sud-Austral/DATA_MAPA_PUBLIC_V3/tree/main/afectado/MODIS_C61_NoConsuntivo/?Codcom=00000.json</t>
  </si>
  <si>
    <t>https://github.com/Sud-Austral/DATA_MAPA_PUBLIC_V3/tree/main/afectado/SUOMI_VIIRS_C2_Consuntivo/?Codcom=00000.json</t>
  </si>
  <si>
    <t>https://github.com/Sud-Austral/DATA_MAPA_PUBLIC_V3/tree/main/afectado/SUOMI_VIIRS_C2_NoConsuntivo/?Codcom=00000.json</t>
  </si>
  <si>
    <t>https://github.com/Sud-Austral/DATA_MAPA_PUBLIC_V3/tree/main/junta_vigilancia/UsuariosGeneral/NoConsuntivos/?Codcom=00000.json</t>
  </si>
  <si>
    <t>https://github.com/Sud-Austral/DATA_MAPA_PUBLIC_V3/tree/main/junta_vigilancia/UsuariosGeneral/Consuntivos/?Codcom=00000.json</t>
  </si>
  <si>
    <t>https://github.com/Sud-Austral/DATA_MAPA_PUBLIC_V3/tree/main/junta_vigilancia/Area_Jurisdiccion/?Codcom=00000.json</t>
  </si>
  <si>
    <t>https://github.com/Sud-Austral/DATA_MAPA_PUBLIC_V3/tree/main/junta_vigilancia/Comunidades/?Codcom=00000.json</t>
  </si>
  <si>
    <t/>
  </si>
  <si>
    <t>https://raw.githubusercontent.com/Sud-Austral/DATA_MAPA_PUBLIC_V2/main/AGUAS/Iconos/30al32_puntodeinteres/19.svg</t>
  </si>
  <si>
    <t>30al32_puntodeinteres</t>
  </si>
  <si>
    <t>https://raw.githubusercontent.com/Sud-Austral/DATA_MAPA_PUBLIC_V2/main/AGUAS/Iconos/40_turismoinformacion/25.svg</t>
  </si>
  <si>
    <t>40_turismoinformacion</t>
  </si>
  <si>
    <t>https://raw.githubusercontent.com/Sud-Austral/DATA_MAPA_PUBLIC_V2/main/AGUAS/Iconos/11_lugar_aldea/18.svg</t>
  </si>
  <si>
    <t>11_lugar_aldea</t>
  </si>
  <si>
    <t>https://raw.githubusercontent.com/Sud-Austral/DATA_MAPA_PUBLIC_V2/main/AGUAS/Iconos/17_lugar_region/34.svg</t>
  </si>
  <si>
    <t>17_lugar_region</t>
  </si>
  <si>
    <t>https://raw.githubusercontent.com/Sud-Austral/DATA_MAPA_PUBLIC_V2/main/AGUAS/Iconos/18_lugar_capitalnacional/13.svg</t>
  </si>
  <si>
    <t>18_lugar_capitalnacional</t>
  </si>
  <si>
    <t>Nombre_Sol</t>
  </si>
  <si>
    <t>Clasificac</t>
  </si>
  <si>
    <t>Uso_del_Ag</t>
  </si>
  <si>
    <t>Riesgo Daño J1 VIIRS Consuntivo</t>
  </si>
  <si>
    <t>Riesgo Daño J1 VIIRS Consuntivo USUARIO</t>
  </si>
  <si>
    <t>Riesgo Daño J1 VIIRS No Consuntivo USUARIO</t>
  </si>
  <si>
    <t>Riesgo Daño J1 VIIRS No Consuntivo</t>
  </si>
  <si>
    <t>Riesgo Daño MODIS Consuntivo</t>
  </si>
  <si>
    <t>Riesgo Daño MODIS Consuntivo USUARIO</t>
  </si>
  <si>
    <t>Riesgo Daño MODIS No Consuntivo</t>
  </si>
  <si>
    <t>Riesgo Daño MODIS No Consuntivo USUARIO</t>
  </si>
  <si>
    <t>Riesgo Daño SUOMI Consuntivo</t>
  </si>
  <si>
    <t>Riesgo Daño SUOMI Consuntivo USUARIO</t>
  </si>
  <si>
    <t>Riesgo Daño SUOMI No Consuntivo</t>
  </si>
  <si>
    <t>Riesgo Daño SUOMI No Consuntivo USUARIO</t>
  </si>
  <si>
    <t>Usuarios con Derechos Consuntivos</t>
  </si>
  <si>
    <t>Usuarios con Derechos Consuntivo Detalle</t>
  </si>
  <si>
    <t>Usuarios con Derechos No Consuntivos</t>
  </si>
  <si>
    <t>N° Solicitud</t>
  </si>
  <si>
    <t>Número MA</t>
  </si>
  <si>
    <t>N° Código</t>
  </si>
  <si>
    <t>Solicitante</t>
  </si>
  <si>
    <t>Tipo de Derecho</t>
  </si>
  <si>
    <t>Clasificación</t>
  </si>
  <si>
    <t>Uso del Agua</t>
  </si>
  <si>
    <t>Ejercicio del Derecho</t>
  </si>
  <si>
    <t>Caudal Anual</t>
  </si>
  <si>
    <t>Titular</t>
  </si>
  <si>
    <t>REGION_1</t>
  </si>
  <si>
    <t>PROVINCIA_1</t>
  </si>
  <si>
    <t>COMUNA_1</t>
  </si>
  <si>
    <t>C_B_R_</t>
  </si>
  <si>
    <t>Código Expediente</t>
  </si>
  <si>
    <t>Renuncia?</t>
  </si>
  <si>
    <t>Transferencia?</t>
  </si>
  <si>
    <t>N° CBR</t>
  </si>
  <si>
    <t>CBR</t>
  </si>
  <si>
    <t>Unidad</t>
  </si>
  <si>
    <t>#26b4fb</t>
  </si>
  <si>
    <t>#FD8D3C</t>
  </si>
  <si>
    <t>#A3FFA3</t>
  </si>
  <si>
    <t>#006900</t>
  </si>
  <si>
    <t>NÃƒÂºm</t>
  </si>
  <si>
    <t>Nombre Sol</t>
  </si>
  <si>
    <t>17-1</t>
  </si>
  <si>
    <t>Nombre</t>
  </si>
  <si>
    <t>SubSubCuenca</t>
  </si>
  <si>
    <t>Comunidades de Agua</t>
  </si>
  <si>
    <t>Comunidades de Agua Detalle</t>
  </si>
  <si>
    <t>17-0</t>
  </si>
  <si>
    <t>https://raw.githubusercontent.com/Sud-Austral/DATA_MAPA_PUBLIC_V2/main/AGUAS/Iconos/7_natural_vertiente(spring)/23.svg</t>
  </si>
  <si>
    <t>7_natural_vertiente(spring)</t>
  </si>
  <si>
    <t>Usuarios con Derechos No Consuntivo Detalle</t>
  </si>
  <si>
    <t>18</t>
  </si>
  <si>
    <t>Área afectada comuna</t>
  </si>
  <si>
    <t>02_07</t>
  </si>
  <si>
    <t>Superficie Quemada (ha)</t>
  </si>
  <si>
    <t>Superficie Quemada en la Comuna (ha)</t>
  </si>
  <si>
    <t>18-1</t>
  </si>
  <si>
    <t>#CA32DE</t>
  </si>
  <si>
    <t>https://github.com/Sud-Austral/DATA_MAPA_PUBLIC_V3/tree/main/area_afectada/02_07/?Codcom=00000.json</t>
  </si>
  <si>
    <t>19</t>
  </si>
  <si>
    <t>2023_02_14</t>
  </si>
  <si>
    <t>19-1</t>
  </si>
  <si>
    <t>https://github.com/Sud-Austral/DATA_MAPA_PUBLIC_V3/tree/main/area_afectada/2023_02_14/?Codcom=00000.json</t>
  </si>
  <si>
    <t>#FF00FF</t>
  </si>
  <si>
    <t>0 Actualización Área Quemada Estimada al 13-02-2023</t>
  </si>
  <si>
    <t>1 Actualización Área Quemada Estimada al 07-02-2023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</si>
</sst>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CA32DE"/>
        <bgColor indexed="64"/>
      </patternFill>
    </fill>
    <fill>
      <patternFill patternType="solid">
        <fgColor rgb="FFFF00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4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16" fillId="0" borderId="0" xfId="2"/>
    <xf numFmtId="0" fontId="8" fillId="0" borderId="0" xfId="0" applyFont="1" applyAlignment="1">
      <alignment horizontal="left" vertical="top"/>
    </xf>
    <xf numFmtId="0" fontId="0" fillId="0" borderId="0" xfId="0" applyAlignment="1">
      <alignment vertical="top"/>
    </xf>
    <xf numFmtId="16" fontId="8" fillId="0" borderId="0" xfId="0" quotePrefix="1" applyNumberFormat="1" applyFont="1" applyAlignment="1">
      <alignment horizontal="center" vertical="top"/>
    </xf>
    <xf numFmtId="0" fontId="17" fillId="12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0" fontId="17" fillId="18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/>
    </xf>
  </cellXfs>
  <cellStyles count="3">
    <cellStyle name="Bueno" xfId="1" builtinId="26"/>
    <cellStyle name="Hipervínculo" xfId="2" builtinId="8"/>
    <cellStyle name="Normal" xfId="0" builtinId="0"/>
  </cellStyles>
  <dxfs count="144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70.808679282411" createdVersion="8" refreshedVersion="8" minRefreshableVersion="3" recordCount="316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40"/>
    </cacheField>
    <cacheField name="Propiedad" numFmtId="0">
      <sharedItems count="752">
        <s v="CUT_REG"/>
        <s v="CUT_PROV"/>
        <s v="CUT_COM"/>
        <s v="REGION"/>
        <s v="PROVINCIA"/>
        <s v="COMUNA"/>
        <s v="COD_CUEN"/>
        <s v="COD_SUBC"/>
        <s v="COD_SSUBC"/>
        <s v="NOM_SSUBC"/>
        <s v="gridcode"/>
        <s v="Uso"/>
        <s v="Hectareas"/>
        <s v="COD_REG"/>
        <s v="COD_PROV"/>
        <s v="COD_COM"/>
        <s v="COD_SSUBCU"/>
        <s v="CAPEST"/>
        <s v="CAPREG"/>
        <s v="CODBOC"/>
        <s v="COD_BOC07"/>
        <s v="COD_CAN"/>
        <s v="CODCUEN"/>
        <s v="CODSCUEN"/>
        <s v="ESTADO"/>
        <s v="ESTE"/>
        <s v="FUENHID"/>
        <s v="NOMCAN"/>
        <s v="NORTE"/>
        <s v="OBSERVA"/>
        <s v="TIPBOC"/>
        <s v="TIPCAP"/>
        <s v="TIPFUEN"/>
        <s v="UNIDAD__01"/>
        <s v="UNIDAD_GEO"/>
        <s v="ID"/>
        <s v="CODCAN"/>
        <s v="N_ACCIONES"/>
        <s v="PORC_REVES"/>
        <s v="ORIGEN"/>
        <s v="FUENTEHID"/>
        <s v="TIPO_CANAL"/>
        <s v="OUA"/>
        <s v="OUA_TIPO"/>
        <s v="JV"/>
        <s v="OU_ID"/>
        <s v="JV_ID"/>
        <s v="F_TRAZADO"/>
        <s v="F_NUM_ACC"/>
        <s v="F_ORIGN_FH"/>
        <s v="F_REVEST"/>
        <s v="F_OUA"/>
        <s v="Area"/>
        <s v="REGION_1"/>
        <s v="PROVINCIA_1"/>
        <s v="COMUNA_1"/>
        <s v="Número_ma"/>
        <s v="N° Código_de"/>
        <s v="N°__Solic"/>
        <s v="Región"/>
        <s v="Nombre_Sol"/>
        <s v="Tipo_Derec"/>
        <s v="Naturaleza"/>
        <s v="Clasificac"/>
        <s v="Uso_del_Ag"/>
        <s v="Cuenca"/>
        <s v="SubCuenca"/>
        <s v="SubSubCuen"/>
        <s v="Fuente"/>
        <s v="Ejercicio"/>
        <s v="Caudal__An"/>
        <s v="Unidad_d_1"/>
        <s v="C_B_R_"/>
        <s v="Fojas"/>
        <s v="N°_CBR"/>
        <s v="Año"/>
        <s v="Código_Ex"/>
        <s v="Tiene_Renu"/>
        <s v="Tiene_Tran"/>
        <s v="Titular_ca"/>
        <s v="NÃƒÂºm"/>
        <s v="Nombre Sol"/>
        <s v="Área afectada comuna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N°_Resolu" u="1"/>
        <s v="DESTACAMEN" u="1"/>
        <s v="5_STD" u="1"/>
        <s v="PERSONAS_E" u="1"/>
        <s v="COSTO_INGR" u="1"/>
        <s v="Fecha_Toma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TX_PRO10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ID_ESP_CC" u="1"/>
        <s v="8_RANGE" u="1"/>
        <s v="Nombre_Sol   " u="1"/>
        <s v="TIPO_FORES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ESPCC2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ESPECI_CI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Clasificac 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ESTRUCTURA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N°_Certif" u="1"/>
        <s v="VOL_M3" u="1"/>
        <s v="rangos_v2_CEL_MAX" u="1"/>
        <s v="biblioteca" u="1"/>
        <s v="proteccion" u="1"/>
        <s v="4_ARE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COMUNA  " u="1"/>
        <s v="Pendiente-2022" u="1"/>
        <s v="baños" u="1"/>
        <s v="WGI_2-2022" u="1"/>
        <s v="v_NDVI" u="1"/>
        <s v="WGI_2" u="1"/>
        <s v="PENDIENTE" u="1"/>
        <s v="NOM_DEPROV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C_B_R_ 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ESPECI_CO" u="1"/>
        <s v="VIV_MATE_2" u="1"/>
        <s v="CUA_ANO" u="1"/>
        <s v="VIV_TECHO_" u="1"/>
        <s v="rangos_v2_1_MAX_MAX" u="1"/>
        <s v="¿Caudal_E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ESP_C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Acciones_e" u="1"/>
        <s v="Unidad_de" u="1"/>
        <s v="NOMBRE Origen" u="1"/>
        <s v="NOM_ZONA" u="1"/>
        <s v="ESTADO_EVA" u="1"/>
        <s v="VIV_PISO_P" u="1"/>
        <s v="1_RANGE" u="1"/>
        <s v="TIPO_CAMB" u="1"/>
        <s v="COD_MzEnt" u="1"/>
        <s v="COBERTURA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USO_TIERRA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Fecha_de_R" u="1"/>
        <s v="x" u="1"/>
        <s v="Rango_pro" u="1"/>
        <s v="POL_VISITA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7_RANGE" u="1"/>
        <s v="INVENT_FEC" u="1"/>
        <s v="ID_ESP" u="1"/>
        <s v="Área 2017 (ha)" u="1"/>
        <s v="VIV_TIPO_P" u="1"/>
        <s v="7_COUNT" u="1"/>
        <s v="VIV_TECH_5" u="1"/>
        <s v="ALTURA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Artículo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ESPCC1" u="1"/>
        <s v="Nombre_del" u="1"/>
        <s v="C_OBRA" u="1"/>
        <s v="POINT_X" u="1"/>
        <s v="POINT_Y" u="1"/>
        <s v="ZONA_GLACI" u="1"/>
        <s v="Uso_del_Ag 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¿Caudal_P" u="1"/>
        <s v="5_MIN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DAA_subter" u="1"/>
        <s v="CONDICIO" u="1"/>
        <s v="7_MEAN" u="1"/>
        <s v="SubClase" u="1"/>
        <s v="TOOLTIP" u="1"/>
        <s v="USO_TUR" u="1"/>
        <s v="N°_Certif " u="1"/>
        <s v="TOT_PERSON" u="1"/>
        <s v="CH_CASQ" u="1"/>
        <s v="Ha_AP" u="1"/>
        <s v="RBD" u="1"/>
        <s v="SUBTIPOFOR" u="1"/>
        <s v="LETRA_TIPO" u="1"/>
        <s v="EJEC_PRESU" u="1"/>
        <s v="SUBUSO" u="1"/>
        <s v="PERSONAS_M" u="1"/>
        <s v="1_AREA" u="1"/>
        <s v="¿Posee__m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Caudal_Eco" u="1"/>
        <s v="guard_ropa" u="1"/>
        <s v="Variación Agua (m3) " u="1"/>
        <s v="DEPEN" u="1"/>
        <s v="Acciones_1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35"/>
    </cacheField>
    <cacheField name="descripcion_capa" numFmtId="0">
      <sharedItems containsBlank="1" count="353">
        <m/>
        <s v="ESRI 2020: Uso de la Tierra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Alertas de Incendios J1_VIIRS"/>
        <s v="Alertas de Incendios MODIS"/>
        <s v="Alertas de Incendios SUOMI"/>
        <s v="Riesgo Daño J1 VIIRS Consuntivo"/>
        <s v="Riesgo Daño J1 VIIRS Consuntivo USUARIO"/>
        <s v="Riesgo Daño J1 VIIRS No Consuntivo"/>
        <s v="Riesgo Daño J1 VIIRS No Consuntivo USUARIO"/>
        <s v="Riesgo Daño MODIS Consuntivo"/>
        <s v="Riesgo Daño MODIS Consuntivo USUARIO"/>
        <s v="Riesgo Daño MODIS No Consuntivo"/>
        <s v="Riesgo Daño MODIS No Consuntivo USUARIO"/>
        <s v="Riesgo Daño SUOMI Consuntivo"/>
        <s v="Riesgo Daño SUOMI Consuntivo USUARIO"/>
        <s v="Riesgo Daño SUOMI No Consuntivo"/>
        <s v="Riesgo Daño SUOMI No Consuntivo USUARIO"/>
        <s v="Usuarios con Derechos Consuntivos"/>
        <s v="Usuarios con Derechos Consuntivo Detalle"/>
        <s v="Usuarios con Derechos No Consuntivos"/>
        <s v="Usuarios con Derechos No Consuntivo Detalle"/>
        <s v="Comunidades de Agua"/>
        <s v="Comunidades de Agua Detalle"/>
        <s v="1 Actualización Área Quemada Estimada al 07-02-2023"/>
        <s v="0 Actualización Área Quemada Estimada al 13-02-2023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Usuario Consuntivo Detalle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Afectados J1 VIIRS Consuntivo USUARIO" u="1"/>
        <s v="Afectados MODIS No Consuntivo USUARIO" u="1"/>
        <s v="Afectados SUOMI No Consuntivo USUARIO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Usuarios Consuntivo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Catastro: Altura del Bosque" u="1"/>
        <s v="Glaciares 2014: Fuente Digital" u="1"/>
        <s v="Glaciares 2022: Fuente Digital" u="1"/>
        <s v="Grifos" u="1"/>
        <s v="Humedales: Clase" u="1"/>
        <s v="AR - ZP: Acuífero" u="1"/>
        <s v="Usuario No Consuntiv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Usuario con Derechos No Consuntivo Detalle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Afectados J1 VIIRS Consuntivo" u="1"/>
        <s v="Afectados MODIS No Consuntivo" u="1"/>
        <s v="Afectados SUOMI No Consuntivo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Catastro: Subtipo Forestal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tualización Área Quemada Estimada al 13-02-2023" u="1"/>
        <s v="Acuífero Protegido" u="1"/>
        <s v="Industria Forestal" u="1"/>
        <s v="Plan Cuadrante: Unidad" u="1"/>
        <s v="Red Hídrica Línea: Tipo" u="1"/>
        <s v="Catastro: Uso de la Tierra Origen" u="1"/>
        <s v="Afectados J1 VIIRS No Consuntivo USUARIO" u="1"/>
        <s v="Industria Forestal: Nombre" u="1"/>
        <s v="Estación Sedimentométrica: Nombre" u="1"/>
        <s v="Establecimiento Escolar: Sostenedor" u="1"/>
        <s v="Actualización Área Quemada Estimada al 14-02-2023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ctualización Área Quemada Estimada al 07-02-2023" u="1"/>
        <s v="Atractivos Turísticos: Uso" u="1"/>
        <s v="Comparativo 2014: Código Glaciar" u="1"/>
        <s v="Comparativo 2022: Código Glaciar" u="1"/>
        <s v="Área Quemada Estimada al 07-02-2023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Catastro: Uso de la Tierra Homologado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Catastro: Subuso de la Tierra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Usuario No Consuntivo Detalle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Catastro: Cobertura del Bosque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Afectados MODIS Consuntivo USUARIO" u="1"/>
        <s v="Afectados SUOMI Consuntivo USUARIO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Afectados MODIS Consuntivo" u="1"/>
        <s v="Afectados SUOMI Consuntivo" u="1"/>
        <s v="Establecimientos Párvulos: Estado" u="1"/>
        <s v="BH Escorrentía" u="1"/>
        <s v="Cuartel de Carabineros" u="1"/>
        <s v="Plan Cuadrante: Estado" u="1"/>
        <s v="Catastro: Tipo Forestal" u="1"/>
        <s v="Perfil Hidrogeológico: Espesor" u="1"/>
        <s v="Catastro: Estructura del Bosque" u="1"/>
        <s v="Afectados J1 VIIRS No Consuntivo" u="1"/>
        <s v="Catastro: Especies Estado Conservación" u="1"/>
      </sharedItems>
    </cacheField>
    <cacheField name="clase" numFmtId="16">
      <sharedItems containsBlank="1" count="222">
        <m/>
        <s v="02-1"/>
        <s v="03-0"/>
        <s v="03-4"/>
        <s v="03-3"/>
        <s v="03-1"/>
        <s v="03-2"/>
        <s v="03-5"/>
        <s v="03-6"/>
        <s v="03-7"/>
        <s v="04-0"/>
        <s v="04-1"/>
        <s v="04-2"/>
        <s v="04-3"/>
        <s v="04-4"/>
        <s v="04-5"/>
        <s v="04-6"/>
        <s v="04-7"/>
        <s v="04-8"/>
        <s v="05-1"/>
        <s v="06-1"/>
        <s v="07-1"/>
        <s v="08-0"/>
        <s v="08-1"/>
        <s v="09-0"/>
        <s v="09-1"/>
        <s v="10-0"/>
        <s v="10-1"/>
        <s v="11-0"/>
        <s v="11-1"/>
        <s v="12-0"/>
        <s v="12-1"/>
        <s v="13-0"/>
        <s v="13-1"/>
        <s v="14-0"/>
        <s v="14-1"/>
        <s v="15-0"/>
        <s v="15-1"/>
        <s v="17-0"/>
        <s v="17-1"/>
        <s v="18-1"/>
        <s v="19-1"/>
        <s v="2-1" u="1"/>
        <s v="19-0" u="1"/>
        <s v="23-3" u="1"/>
        <s v="32-2" u="1"/>
        <s v="01-4" u="1"/>
        <s v="06-0" u="1"/>
        <s v="10-" u="1"/>
        <s v="38-3" u="1"/>
        <s v="16-4" u="1"/>
        <s v="34-2" u="1"/>
        <s v="12-3" u="1"/>
        <s v="21-2" u="1"/>
        <s v="30-1" u="1"/>
        <s v="39-8" u="1"/>
        <s v="12-" u="1"/>
        <s v="26-8" u="1"/>
        <s v="18-4" u="1"/>
        <s v="27-3" u="1"/>
        <s v="23-2" u="1"/>
        <s v="32-1" u="1"/>
        <s v="7-1" u="1"/>
        <s v="01-3" u="1"/>
        <s v="10-2" u="1"/>
        <s v="29-3" u="1"/>
        <s v="38-2" u="1"/>
        <s v="7-2" u="1"/>
        <s v="16-3" u="1"/>
        <s v="25-2" u="1"/>
        <s v="34-1" u="1"/>
        <s v="16-" u="1"/>
        <s v="12-2" u="1"/>
        <s v="21-1" u="1"/>
        <s v="30-0" u="1"/>
        <s v="39-7" u="1"/>
        <s v="26-7" u="1"/>
        <s v="18-3" u="1"/>
        <s v="27-2" u="1"/>
        <s v="31-5" u="1"/>
        <s v="36-1" u="1"/>
        <s v="23-1" u="1"/>
        <s v="32-0" u="1"/>
        <s v="05-" u="1"/>
        <s v="01-2" u="1"/>
        <s v="29-2" u="1"/>
        <s v="38-1" u="1"/>
        <s v="16-2" u="1"/>
        <s v="25-1" u="1"/>
        <s v="34-0" u="1"/>
        <s v="07-" u="1"/>
        <s v="21-0" u="1"/>
        <s v="39-6" u="1"/>
        <s v="5-1" u="1"/>
        <s v="26-6" u="1"/>
        <s v="18-2" u="1"/>
        <s v="27-1" u="1"/>
        <s v="31-4" u="1"/>
        <s v="36-0" u="1"/>
        <s v="09-" u="1"/>
        <s v="05-2" u="1"/>
        <s v="23-0" u="1"/>
        <s v="01-1" u="1"/>
        <s v="29-1" u="1"/>
        <s v="38-0" u="1"/>
        <s v="07-2" u="1"/>
        <s v="16-1" u="1"/>
        <s v="25-0" u="1"/>
        <s v="39-5" u="1"/>
        <s v="08-7" u="1"/>
        <s v="17-6" u="1"/>
        <s v="26-5" u="1"/>
        <s v="22-4" u="1"/>
        <s v="27-0" u="1"/>
        <s v="31-3" u="1"/>
        <s v="01-0" u="1"/>
        <s v="19-6" u="1"/>
        <s v="3-1" u="1"/>
        <s v="29-0" u="1"/>
        <s v="02-5" u="1"/>
        <s v="16-0" u="1"/>
        <s v="20-3" u="1"/>
        <s v="3-2" u="1"/>
        <s v="39-4" u="1"/>
        <s v="08-6" u="1"/>
        <s v="17-5" u="1"/>
        <s v="26-4" u="1"/>
        <s v="35-3" u="1"/>
        <s v="3-3" u="1"/>
        <s v="35-" u="1"/>
        <s v="18-0" u="1"/>
        <s v="22-3" u="1"/>
        <s v="31-2" u="1"/>
        <s v="05-0" u="1"/>
        <s v="19-5" u="1"/>
        <s v="01-9" u="1"/>
        <s v="8-1" u="1"/>
        <s v="02-4" u="1"/>
        <s v="07-0" u="1"/>
        <s v="11-3" u="1"/>
        <s v="20-2" u="1"/>
        <s v="11-" u="1"/>
        <s v="39-3" u="1"/>
        <s v="8-2" u="1"/>
        <s v="08-5" u="1"/>
        <s v="17-4" u="1"/>
        <s v="26-3" u="1"/>
        <s v="35-2" u="1"/>
        <s v="1-1" u="1"/>
        <s v="22-2" u="1"/>
        <s v="31-1" u="1"/>
        <s v="13-" u="1"/>
        <s v="8-3" u="1"/>
        <s v="1-2" u="1"/>
        <s v="19-4" u="1"/>
        <s v="28-3" u="1"/>
        <s v="37-2" u="1"/>
        <s v="8-4" u="1"/>
        <s v="01-8" u="1"/>
        <s v="15-3" u="1"/>
        <s v="24-2" u="1"/>
        <s v="33-1" u="1"/>
        <s v="1-3" u="1"/>
        <s v="15-" u="1"/>
        <s v="02-3" u="1"/>
        <s v="11-2" u="1"/>
        <s v="20-1" u="1"/>
        <s v="38-7" u="1"/>
        <s v="8-5" u="1"/>
        <s v="39-2" u="1"/>
        <s v="08-4" u="1"/>
        <s v="17-3" u="1"/>
        <s v="26-2" u="1"/>
        <s v="35-1" u="1"/>
        <s v="13-2" u="1"/>
        <s v="22-1" u="1"/>
        <s v="31-0" u="1"/>
        <s v="04-" u="1"/>
        <s v="6-1" u="1"/>
        <s v="19-3" u="1"/>
        <s v="28-2" u="1"/>
        <s v="37-1" u="1"/>
        <s v="01-7" u="1"/>
        <s v="15-2" u="1"/>
        <s v="24-1" u="1"/>
        <s v="33-0" u="1"/>
        <s v="02-2" u="1"/>
        <s v="20-0" u="1"/>
        <s v="38-6" u="1"/>
        <s v="39-1" u="1"/>
        <s v="08-3" u="1"/>
        <s v="17-2" u="1"/>
        <s v="26-1" u="1"/>
        <s v="35-0" u="1"/>
        <s v="08-" u="1"/>
        <s v="22-0" u="1"/>
        <s v="19-2" u="1"/>
        <s v="28-1" u="1"/>
        <s v="32-4" u="1"/>
        <s v="37-0" u="1"/>
        <s v="01-6" u="1"/>
        <s v="24-0" u="1"/>
        <s v="38-5" u="1"/>
        <s v="4-1" u="1"/>
        <s v="39-0" u="1"/>
        <s v="08-2" u="1"/>
        <s v="21-4" u="1"/>
        <s v="26-0" u="1"/>
        <s v="4-2" u="1"/>
        <s v="28-0" u="1"/>
        <s v="32-3" u="1"/>
        <s v="01-5" u="1"/>
        <s v="02-0" u="1"/>
        <s v="38-4" u="1"/>
        <s v="16-5" u="1"/>
        <s v="34-3" u="1"/>
        <s v="34-" u="1"/>
        <s v="9-1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6">
  <r>
    <s v="02"/>
    <s v="esri/2020"/>
    <n v="1"/>
    <x v="0"/>
    <m/>
    <m/>
    <m/>
    <x v="0"/>
    <x v="0"/>
    <m/>
  </r>
  <r>
    <s v="02"/>
    <s v="esri/2020"/>
    <n v="2"/>
    <x v="1"/>
    <m/>
    <m/>
    <m/>
    <x v="0"/>
    <x v="0"/>
    <m/>
  </r>
  <r>
    <s v="02"/>
    <s v="esri/2020"/>
    <n v="3"/>
    <x v="2"/>
    <m/>
    <m/>
    <m/>
    <x v="0"/>
    <x v="0"/>
    <m/>
  </r>
  <r>
    <s v="02"/>
    <s v="esri/2020"/>
    <n v="4"/>
    <x v="3"/>
    <n v="1"/>
    <s v="Región"/>
    <n v="3"/>
    <x v="0"/>
    <x v="0"/>
    <m/>
  </r>
  <r>
    <s v="02"/>
    <s v="esri/2020"/>
    <n v="5"/>
    <x v="4"/>
    <n v="1"/>
    <s v="Provincia"/>
    <n v="4"/>
    <x v="0"/>
    <x v="0"/>
    <m/>
  </r>
  <r>
    <s v="02"/>
    <s v="esri/2020"/>
    <n v="6"/>
    <x v="5"/>
    <n v="1"/>
    <s v="Comuna"/>
    <n v="5"/>
    <x v="0"/>
    <x v="0"/>
    <m/>
  </r>
  <r>
    <s v="02"/>
    <s v="esri/2020"/>
    <n v="7"/>
    <x v="6"/>
    <m/>
    <m/>
    <m/>
    <x v="0"/>
    <x v="0"/>
    <m/>
  </r>
  <r>
    <s v="02"/>
    <s v="esri/2020"/>
    <n v="8"/>
    <x v="7"/>
    <m/>
    <m/>
    <m/>
    <x v="0"/>
    <x v="0"/>
    <m/>
  </r>
  <r>
    <s v="02"/>
    <s v="esri/2020"/>
    <n v="9"/>
    <x v="8"/>
    <m/>
    <m/>
    <m/>
    <x v="0"/>
    <x v="0"/>
    <m/>
  </r>
  <r>
    <s v="02"/>
    <s v="esri/2020"/>
    <n v="10"/>
    <x v="9"/>
    <n v="1"/>
    <s v="Subsubcuenca"/>
    <n v="6"/>
    <x v="0"/>
    <x v="0"/>
    <m/>
  </r>
  <r>
    <s v="02"/>
    <s v="esri/2020"/>
    <n v="11"/>
    <x v="10"/>
    <m/>
    <m/>
    <m/>
    <x v="0"/>
    <x v="0"/>
    <m/>
  </r>
  <r>
    <s v="02"/>
    <s v="esri/2020"/>
    <n v="12"/>
    <x v="11"/>
    <n v="1"/>
    <s v="Uso"/>
    <n v="1"/>
    <x v="1"/>
    <x v="1"/>
    <n v="1"/>
  </r>
  <r>
    <s v="02"/>
    <s v="esri/2020"/>
    <n v="13"/>
    <x v="12"/>
    <n v="1"/>
    <s v="Superficie (ha)"/>
    <n v="2"/>
    <x v="0"/>
    <x v="0"/>
    <m/>
  </r>
  <r>
    <s v="02"/>
    <s v="esri/2020"/>
    <n v="14"/>
    <x v="13"/>
    <m/>
    <m/>
    <m/>
    <x v="0"/>
    <x v="0"/>
    <m/>
  </r>
  <r>
    <s v="02"/>
    <s v="esri/2020"/>
    <n v="15"/>
    <x v="14"/>
    <m/>
    <m/>
    <m/>
    <x v="0"/>
    <x v="0"/>
    <m/>
  </r>
  <r>
    <s v="02"/>
    <s v="esri/2020"/>
    <n v="16"/>
    <x v="15"/>
    <m/>
    <m/>
    <m/>
    <x v="0"/>
    <x v="0"/>
    <m/>
  </r>
  <r>
    <s v="02"/>
    <s v="esri/2020"/>
    <n v="17"/>
    <x v="16"/>
    <m/>
    <m/>
    <m/>
    <x v="0"/>
    <x v="0"/>
    <m/>
  </r>
  <r>
    <s v="03"/>
    <s v="bocatomas"/>
    <n v="1"/>
    <x v="17"/>
    <m/>
    <m/>
    <m/>
    <x v="0"/>
    <x v="0"/>
    <m/>
  </r>
  <r>
    <s v="03"/>
    <s v="bocatomas"/>
    <n v="2"/>
    <x v="18"/>
    <m/>
    <m/>
    <m/>
    <x v="0"/>
    <x v="0"/>
    <m/>
  </r>
  <r>
    <s v="03"/>
    <s v="bocatomas"/>
    <n v="3"/>
    <x v="19"/>
    <n v="1"/>
    <s v="Código Bocatoma"/>
    <n v="1"/>
    <x v="2"/>
    <x v="2"/>
    <n v="0"/>
  </r>
  <r>
    <s v="03"/>
    <s v="bocatomas"/>
    <n v="4"/>
    <x v="20"/>
    <m/>
    <m/>
    <m/>
    <x v="0"/>
    <x v="0"/>
    <m/>
  </r>
  <r>
    <s v="03"/>
    <s v="bocatomas"/>
    <n v="5"/>
    <x v="21"/>
    <n v="1"/>
    <s v="Código Canal"/>
    <n v="8"/>
    <x v="0"/>
    <x v="0"/>
    <m/>
  </r>
  <r>
    <s v="03"/>
    <s v="bocatomas"/>
    <n v="6"/>
    <x v="15"/>
    <m/>
    <m/>
    <m/>
    <x v="0"/>
    <x v="0"/>
    <m/>
  </r>
  <r>
    <s v="03"/>
    <s v="bocatomas"/>
    <n v="7"/>
    <x v="22"/>
    <m/>
    <m/>
    <m/>
    <x v="0"/>
    <x v="0"/>
    <m/>
  </r>
  <r>
    <s v="03"/>
    <s v="bocatomas"/>
    <n v="8"/>
    <x v="14"/>
    <m/>
    <m/>
    <m/>
    <x v="0"/>
    <x v="0"/>
    <m/>
  </r>
  <r>
    <s v="03"/>
    <s v="bocatomas"/>
    <n v="9"/>
    <x v="13"/>
    <m/>
    <m/>
    <m/>
    <x v="0"/>
    <x v="0"/>
    <m/>
  </r>
  <r>
    <s v="03"/>
    <s v="bocatomas"/>
    <n v="10"/>
    <x v="23"/>
    <m/>
    <m/>
    <m/>
    <x v="0"/>
    <x v="0"/>
    <m/>
  </r>
  <r>
    <s v="03"/>
    <s v="bocatomas"/>
    <n v="11"/>
    <x v="24"/>
    <n v="1"/>
    <s v="Estado"/>
    <n v="2"/>
    <x v="3"/>
    <x v="3"/>
    <n v="4"/>
  </r>
  <r>
    <s v="03"/>
    <s v="bocatomas"/>
    <n v="12"/>
    <x v="25"/>
    <m/>
    <m/>
    <m/>
    <x v="0"/>
    <x v="0"/>
    <m/>
  </r>
  <r>
    <s v="03"/>
    <s v="bocatomas"/>
    <n v="13"/>
    <x v="26"/>
    <n v="1"/>
    <s v="Fuente Hídrica"/>
    <n v="6"/>
    <x v="4"/>
    <x v="4"/>
    <n v="3"/>
  </r>
  <r>
    <s v="03"/>
    <s v="bocatomas"/>
    <n v="14"/>
    <x v="27"/>
    <n v="1"/>
    <s v="Canal"/>
    <n v="7"/>
    <x v="5"/>
    <x v="5"/>
    <n v="1"/>
  </r>
  <r>
    <s v="03"/>
    <s v="bocatomas"/>
    <n v="15"/>
    <x v="28"/>
    <m/>
    <m/>
    <m/>
    <x v="0"/>
    <x v="0"/>
    <m/>
  </r>
  <r>
    <s v="03"/>
    <s v="bocatomas"/>
    <n v="16"/>
    <x v="29"/>
    <n v="1"/>
    <s v="Observación"/>
    <m/>
    <x v="0"/>
    <x v="0"/>
    <m/>
  </r>
  <r>
    <s v="03"/>
    <s v="bocatomas"/>
    <n v="17"/>
    <x v="30"/>
    <n v="1"/>
    <s v="Tipo Bocatoma"/>
    <n v="3"/>
    <x v="6"/>
    <x v="6"/>
    <n v="2"/>
  </r>
  <r>
    <s v="03"/>
    <s v="bocatomas"/>
    <n v="18"/>
    <x v="31"/>
    <n v="1"/>
    <s v="Tipo Captación"/>
    <n v="4"/>
    <x v="7"/>
    <x v="7"/>
    <n v="5"/>
  </r>
  <r>
    <s v="03"/>
    <s v="bocatomas"/>
    <n v="19"/>
    <x v="32"/>
    <n v="1"/>
    <s v="Tipo Fuente"/>
    <n v="5"/>
    <x v="8"/>
    <x v="8"/>
    <n v="6"/>
  </r>
  <r>
    <s v="03"/>
    <s v="bocatomas"/>
    <n v="20"/>
    <x v="33"/>
    <m/>
    <m/>
    <m/>
    <x v="0"/>
    <x v="0"/>
    <m/>
  </r>
  <r>
    <s v="03"/>
    <s v="bocatomas"/>
    <n v="21"/>
    <x v="34"/>
    <m/>
    <m/>
    <m/>
    <x v="0"/>
    <x v="0"/>
    <m/>
  </r>
  <r>
    <s v="03"/>
    <s v="bocatomas"/>
    <n v="22"/>
    <x v="3"/>
    <n v="1"/>
    <s v="Región"/>
    <n v="11"/>
    <x v="0"/>
    <x v="0"/>
    <m/>
  </r>
  <r>
    <s v="03"/>
    <s v="bocatomas"/>
    <n v="23"/>
    <x v="4"/>
    <n v="1"/>
    <s v="Provincia"/>
    <n v="10"/>
    <x v="0"/>
    <x v="0"/>
    <m/>
  </r>
  <r>
    <s v="03"/>
    <s v="bocatomas"/>
    <n v="24"/>
    <x v="5"/>
    <n v="1"/>
    <s v="Comuna"/>
    <n v="9"/>
    <x v="0"/>
    <x v="0"/>
    <m/>
  </r>
  <r>
    <s v="03"/>
    <s v="bocatomas"/>
    <n v="25"/>
    <x v="9"/>
    <n v="1"/>
    <s v="Subsubcuenca"/>
    <n v="12"/>
    <x v="9"/>
    <x v="9"/>
    <n v="7"/>
  </r>
  <r>
    <s v="03"/>
    <s v="canales"/>
    <n v="1"/>
    <x v="35"/>
    <m/>
    <m/>
    <m/>
    <x v="0"/>
    <x v="0"/>
    <m/>
  </r>
  <r>
    <s v="04"/>
    <s v="canales"/>
    <n v="2"/>
    <x v="36"/>
    <n v="1"/>
    <s v="Código Canal"/>
    <n v="2"/>
    <x v="10"/>
    <x v="10"/>
    <n v="0"/>
  </r>
  <r>
    <s v="04"/>
    <s v="canales"/>
    <n v="3"/>
    <x v="27"/>
    <n v="1"/>
    <s v="Canal"/>
    <n v="1"/>
    <x v="11"/>
    <x v="11"/>
    <n v="1"/>
  </r>
  <r>
    <s v="04"/>
    <s v="canales"/>
    <n v="4"/>
    <x v="37"/>
    <n v="1"/>
    <s v="Número Acciones"/>
    <n v="14"/>
    <x v="0"/>
    <x v="0"/>
    <m/>
  </r>
  <r>
    <s v="04"/>
    <s v="canales"/>
    <n v="5"/>
    <x v="38"/>
    <n v="1"/>
    <s v="Revestimiento (%)"/>
    <n v="10"/>
    <x v="0"/>
    <x v="0"/>
    <m/>
  </r>
  <r>
    <s v="04"/>
    <s v="canales"/>
    <n v="6"/>
    <x v="39"/>
    <n v="1"/>
    <s v="Origen"/>
    <n v="7"/>
    <x v="12"/>
    <x v="12"/>
    <n v="2"/>
  </r>
  <r>
    <s v="04"/>
    <s v="canales"/>
    <n v="7"/>
    <x v="40"/>
    <n v="1"/>
    <s v="Fuente Hídrica"/>
    <n v="8"/>
    <x v="13"/>
    <x v="13"/>
    <n v="3"/>
  </r>
  <r>
    <s v="04"/>
    <s v="canales"/>
    <n v="8"/>
    <x v="41"/>
    <n v="1"/>
    <s v="Tipo Canal"/>
    <n v="9"/>
    <x v="14"/>
    <x v="14"/>
    <n v="4"/>
  </r>
  <r>
    <s v="04"/>
    <s v="canales"/>
    <n v="9"/>
    <x v="42"/>
    <n v="1"/>
    <s v="Organización Usuaria"/>
    <n v="12"/>
    <x v="15"/>
    <x v="15"/>
    <n v="5"/>
  </r>
  <r>
    <s v="04"/>
    <s v="canales"/>
    <n v="10"/>
    <x v="43"/>
    <n v="1"/>
    <s v="Tipo Organización Usuaria"/>
    <n v="13"/>
    <x v="16"/>
    <x v="16"/>
    <n v="6"/>
  </r>
  <r>
    <s v="04"/>
    <s v="canales"/>
    <n v="11"/>
    <x v="44"/>
    <n v="1"/>
    <s v="Junta Vigilancia"/>
    <n v="11"/>
    <x v="17"/>
    <x v="17"/>
    <n v="7"/>
  </r>
  <r>
    <s v="04"/>
    <s v="canales"/>
    <n v="12"/>
    <x v="45"/>
    <n v="1"/>
    <s v="Código Organización"/>
    <n v="16"/>
    <x v="0"/>
    <x v="0"/>
    <m/>
  </r>
  <r>
    <s v="04"/>
    <s v="canales"/>
    <n v="13"/>
    <x v="46"/>
    <n v="1"/>
    <s v="Código Junta Vigilancia"/>
    <n v="15"/>
    <x v="0"/>
    <x v="0"/>
    <m/>
  </r>
  <r>
    <s v="04"/>
    <s v="canales"/>
    <n v="14"/>
    <x v="47"/>
    <n v="1"/>
    <s v="Fuente Trazado"/>
    <n v="17"/>
    <x v="0"/>
    <x v="0"/>
    <m/>
  </r>
  <r>
    <s v="04"/>
    <s v="canales"/>
    <n v="15"/>
    <x v="48"/>
    <n v="1"/>
    <s v="Fuente Nro Acciones"/>
    <n v="18"/>
    <x v="0"/>
    <x v="0"/>
    <m/>
  </r>
  <r>
    <s v="04"/>
    <s v="canales"/>
    <n v="16"/>
    <x v="49"/>
    <n v="1"/>
    <s v="Fuente Origen"/>
    <n v="19"/>
    <x v="0"/>
    <x v="0"/>
    <m/>
  </r>
  <r>
    <s v="04"/>
    <s v="canales"/>
    <n v="17"/>
    <x v="50"/>
    <n v="1"/>
    <s v="Fuente Revestimiento"/>
    <n v="20"/>
    <x v="0"/>
    <x v="0"/>
    <m/>
  </r>
  <r>
    <s v="04"/>
    <s v="canales"/>
    <n v="18"/>
    <x v="51"/>
    <n v="1"/>
    <s v="Fuente Organización"/>
    <n v="21"/>
    <x v="0"/>
    <x v="0"/>
    <m/>
  </r>
  <r>
    <s v="04"/>
    <s v="canales"/>
    <n v="19"/>
    <x v="3"/>
    <n v="1"/>
    <s v="Región"/>
    <n v="5"/>
    <x v="0"/>
    <x v="0"/>
    <m/>
  </r>
  <r>
    <s v="04"/>
    <s v="canales"/>
    <n v="20"/>
    <x v="4"/>
    <n v="1"/>
    <s v="Provincia"/>
    <n v="4"/>
    <x v="0"/>
    <x v="0"/>
    <m/>
  </r>
  <r>
    <s v="04"/>
    <s v="canales"/>
    <n v="21"/>
    <x v="5"/>
    <n v="1"/>
    <s v="Comuna"/>
    <n v="3"/>
    <x v="0"/>
    <x v="0"/>
    <m/>
  </r>
  <r>
    <s v="04"/>
    <s v="canales"/>
    <n v="22"/>
    <x v="9"/>
    <n v="1"/>
    <s v="Subsubcuenca"/>
    <n v="6"/>
    <x v="18"/>
    <x v="18"/>
    <n v="8"/>
  </r>
  <r>
    <s v="05"/>
    <s v="J1_VIIRS_C2"/>
    <n v="1"/>
    <x v="3"/>
    <n v="1"/>
    <s v="Región"/>
    <n v="1"/>
    <x v="0"/>
    <x v="0"/>
    <m/>
  </r>
  <r>
    <s v="05"/>
    <s v="J1_VIIRS_C2"/>
    <n v="2"/>
    <x v="4"/>
    <n v="1"/>
    <s v="Provincia"/>
    <n v="2"/>
    <x v="0"/>
    <x v="0"/>
    <m/>
  </r>
  <r>
    <s v="05"/>
    <s v="J1_VIIRS_C2"/>
    <n v="3"/>
    <x v="5"/>
    <n v="1"/>
    <s v="Comuna"/>
    <n v="3"/>
    <x v="19"/>
    <x v="19"/>
    <n v="1"/>
  </r>
  <r>
    <s v="05"/>
    <s v="J1_VIIRS_C2"/>
    <n v="4"/>
    <x v="52"/>
    <n v="1"/>
    <s v="Superficie (ha)"/>
    <n v="4"/>
    <x v="0"/>
    <x v="0"/>
    <m/>
  </r>
  <r>
    <s v="06"/>
    <s v="MODIS_C61"/>
    <n v="1"/>
    <x v="3"/>
    <n v="1"/>
    <s v="Región"/>
    <n v="1"/>
    <x v="0"/>
    <x v="0"/>
    <m/>
  </r>
  <r>
    <s v="06"/>
    <s v="MODIS_C61"/>
    <n v="2"/>
    <x v="4"/>
    <n v="1"/>
    <s v="Provincia"/>
    <n v="2"/>
    <x v="0"/>
    <x v="0"/>
    <m/>
  </r>
  <r>
    <s v="06"/>
    <s v="MODIS_C61"/>
    <n v="3"/>
    <x v="5"/>
    <n v="1"/>
    <s v="Comuna"/>
    <n v="3"/>
    <x v="20"/>
    <x v="20"/>
    <n v="1"/>
  </r>
  <r>
    <s v="06"/>
    <s v="MODIS_C61"/>
    <n v="4"/>
    <x v="52"/>
    <n v="1"/>
    <s v="Superficie (ha)"/>
    <n v="4"/>
    <x v="0"/>
    <x v="0"/>
    <m/>
  </r>
  <r>
    <s v="07"/>
    <s v="SUOMI_VIIRS_C2"/>
    <n v="1"/>
    <x v="3"/>
    <n v="1"/>
    <s v="Región"/>
    <n v="1"/>
    <x v="0"/>
    <x v="0"/>
    <m/>
  </r>
  <r>
    <s v="07"/>
    <s v="SUOMI_VIIRS_C2"/>
    <n v="2"/>
    <x v="4"/>
    <n v="1"/>
    <s v="Provincia"/>
    <n v="2"/>
    <x v="0"/>
    <x v="0"/>
    <m/>
  </r>
  <r>
    <s v="07"/>
    <s v="SUOMI_VIIRS_C2"/>
    <n v="3"/>
    <x v="5"/>
    <n v="1"/>
    <s v="Comuna"/>
    <n v="3"/>
    <x v="21"/>
    <x v="21"/>
    <n v="1"/>
  </r>
  <r>
    <s v="07"/>
    <s v="SUOMI_VIIRS_C2"/>
    <n v="4"/>
    <x v="52"/>
    <n v="1"/>
    <s v="Superficie (ha)"/>
    <n v="4"/>
    <x v="0"/>
    <x v="0"/>
    <m/>
  </r>
  <r>
    <s v="08"/>
    <s v="J1_VIIRS_C2_Consuntivo"/>
    <n v="1"/>
    <x v="53"/>
    <n v="1"/>
    <s v="Región"/>
    <n v="1"/>
    <x v="0"/>
    <x v="0"/>
    <m/>
  </r>
  <r>
    <s v="08"/>
    <s v="J1_VIIRS_C2_Consuntivo"/>
    <n v="2"/>
    <x v="54"/>
    <n v="1"/>
    <s v="Provincia"/>
    <n v="2"/>
    <x v="0"/>
    <x v="0"/>
    <m/>
  </r>
  <r>
    <s v="08"/>
    <s v="J1_VIIRS_C2_Consuntivo"/>
    <n v="3"/>
    <x v="55"/>
    <n v="1"/>
    <s v="Comuna"/>
    <n v="3"/>
    <x v="0"/>
    <x v="0"/>
    <m/>
  </r>
  <r>
    <s v="08"/>
    <s v="J1_VIIRS_C2_Consuntivo"/>
    <n v="4"/>
    <x v="56"/>
    <n v="1"/>
    <s v="Número MA"/>
    <n v="4"/>
    <x v="22"/>
    <x v="22"/>
    <n v="0"/>
  </r>
  <r>
    <s v="08"/>
    <s v="J1_VIIRS_C2_Consuntivo"/>
    <n v="5"/>
    <x v="57"/>
    <n v="1"/>
    <s v="N° Código"/>
    <n v="5"/>
    <x v="0"/>
    <x v="0"/>
    <m/>
  </r>
  <r>
    <s v="08"/>
    <s v="J1_VIIRS_C2_Consuntivo"/>
    <n v="6"/>
    <x v="58"/>
    <n v="1"/>
    <s v="N° Solicitud"/>
    <n v="6"/>
    <x v="0"/>
    <x v="0"/>
    <m/>
  </r>
  <r>
    <s v="08"/>
    <s v="J1_VIIRS_C2_Consuntivo"/>
    <n v="7"/>
    <x v="59"/>
    <n v="1"/>
    <s v="Región"/>
    <n v="7"/>
    <x v="0"/>
    <x v="0"/>
    <m/>
  </r>
  <r>
    <s v="08"/>
    <s v="J1_VIIRS_C2_Consuntivo"/>
    <n v="8"/>
    <x v="60"/>
    <n v="1"/>
    <s v="Solicitante"/>
    <n v="8"/>
    <x v="23"/>
    <x v="23"/>
    <n v="1"/>
  </r>
  <r>
    <s v="08"/>
    <s v="J1_VIIRS_C2_Consuntivo"/>
    <n v="14"/>
    <x v="61"/>
    <n v="1"/>
    <s v="Tipo de Derecho"/>
    <n v="9"/>
    <x v="0"/>
    <x v="0"/>
    <m/>
  </r>
  <r>
    <s v="08"/>
    <s v="J1_VIIRS_C2_Consuntivo"/>
    <n v="15"/>
    <x v="62"/>
    <n v="1"/>
    <s v="Naturaleza"/>
    <n v="10"/>
    <x v="0"/>
    <x v="0"/>
    <m/>
  </r>
  <r>
    <s v="08"/>
    <s v="J1_VIIRS_C2_Consuntivo"/>
    <n v="16"/>
    <x v="63"/>
    <n v="1"/>
    <s v="Clasificación"/>
    <n v="11"/>
    <x v="0"/>
    <x v="0"/>
    <m/>
  </r>
  <r>
    <s v="08"/>
    <s v="J1_VIIRS_C2_Consuntivo"/>
    <n v="17"/>
    <x v="64"/>
    <n v="1"/>
    <s v="Uso del Agua"/>
    <n v="12"/>
    <x v="0"/>
    <x v="0"/>
    <m/>
  </r>
  <r>
    <s v="08"/>
    <s v="J1_VIIRS_C2_Consuntivo"/>
    <n v="18"/>
    <x v="65"/>
    <n v="1"/>
    <s v="Cuenca"/>
    <n v="13"/>
    <x v="0"/>
    <x v="0"/>
    <m/>
  </r>
  <r>
    <s v="08"/>
    <s v="J1_VIIRS_C2_Consuntivo"/>
    <n v="19"/>
    <x v="66"/>
    <n v="1"/>
    <s v="SubCuenca"/>
    <n v="14"/>
    <x v="0"/>
    <x v="0"/>
    <m/>
  </r>
  <r>
    <s v="08"/>
    <s v="J1_VIIRS_C2_Consuntivo"/>
    <n v="20"/>
    <x v="67"/>
    <n v="1"/>
    <s v="SubSubCuen"/>
    <n v="15"/>
    <x v="0"/>
    <x v="0"/>
    <m/>
  </r>
  <r>
    <s v="08"/>
    <s v="J1_VIIRS_C2_Consuntivo"/>
    <n v="21"/>
    <x v="68"/>
    <n v="1"/>
    <s v="Fuente"/>
    <n v="16"/>
    <x v="0"/>
    <x v="0"/>
    <m/>
  </r>
  <r>
    <s v="08"/>
    <s v="J1_VIIRS_C2_Consuntivo"/>
    <n v="22"/>
    <x v="69"/>
    <n v="1"/>
    <s v="Ejercicio del Derecho"/>
    <n v="17"/>
    <x v="0"/>
    <x v="0"/>
    <m/>
  </r>
  <r>
    <s v="08"/>
    <s v="J1_VIIRS_C2_Consuntivo"/>
    <n v="23"/>
    <x v="70"/>
    <n v="1"/>
    <s v="Caudal Anual"/>
    <n v="18"/>
    <x v="0"/>
    <x v="0"/>
    <m/>
  </r>
  <r>
    <s v="08"/>
    <s v="J1_VIIRS_C2_Consuntivo"/>
    <n v="24"/>
    <x v="71"/>
    <n v="1"/>
    <s v="Unidad"/>
    <n v="19"/>
    <x v="0"/>
    <x v="0"/>
    <m/>
  </r>
  <r>
    <s v="08"/>
    <s v="J1_VIIRS_C2_Consuntivo"/>
    <n v="30"/>
    <x v="72"/>
    <n v="1"/>
    <s v="CBR"/>
    <n v="25"/>
    <x v="0"/>
    <x v="0"/>
    <m/>
  </r>
  <r>
    <s v="08"/>
    <s v="J1_VIIRS_C2_Consuntivo"/>
    <n v="31"/>
    <x v="73"/>
    <n v="1"/>
    <s v="Fojas"/>
    <n v="26"/>
    <x v="0"/>
    <x v="0"/>
    <m/>
  </r>
  <r>
    <s v="08"/>
    <s v="J1_VIIRS_C2_Consuntivo"/>
    <n v="32"/>
    <x v="74"/>
    <n v="1"/>
    <s v="N° CBR"/>
    <n v="27"/>
    <x v="0"/>
    <x v="0"/>
    <m/>
  </r>
  <r>
    <s v="08"/>
    <s v="J1_VIIRS_C2_Consuntivo"/>
    <n v="33"/>
    <x v="75"/>
    <n v="1"/>
    <s v="Año"/>
    <n v="28"/>
    <x v="0"/>
    <x v="0"/>
    <m/>
  </r>
  <r>
    <s v="08"/>
    <s v="J1_VIIRS_C2_Consuntivo"/>
    <n v="34"/>
    <x v="76"/>
    <n v="1"/>
    <s v="Código Expediente"/>
    <n v="29"/>
    <x v="0"/>
    <x v="0"/>
    <m/>
  </r>
  <r>
    <s v="08"/>
    <s v="J1_VIIRS_C2_Consuntivo"/>
    <n v="37"/>
    <x v="77"/>
    <n v="1"/>
    <s v="Renuncia?"/>
    <n v="32"/>
    <x v="0"/>
    <x v="0"/>
    <m/>
  </r>
  <r>
    <s v="08"/>
    <s v="J1_VIIRS_C2_Consuntivo"/>
    <n v="38"/>
    <x v="78"/>
    <n v="1"/>
    <s v="Transferencia?"/>
    <n v="33"/>
    <x v="0"/>
    <x v="0"/>
    <m/>
  </r>
  <r>
    <s v="08"/>
    <s v="J1_VIIRS_C2_Consuntivo"/>
    <n v="40"/>
    <x v="79"/>
    <n v="1"/>
    <s v="Titular"/>
    <n v="35"/>
    <x v="0"/>
    <x v="0"/>
    <m/>
  </r>
  <r>
    <s v="09"/>
    <s v="J1_VIIRS_C2_NoConsuntivo"/>
    <n v="1"/>
    <x v="53"/>
    <n v="1"/>
    <s v="Región"/>
    <n v="1"/>
    <x v="0"/>
    <x v="0"/>
    <m/>
  </r>
  <r>
    <s v="09"/>
    <s v="J1_VIIRS_C2_NoConsuntivo"/>
    <n v="2"/>
    <x v="54"/>
    <n v="1"/>
    <s v="Provincia"/>
    <n v="2"/>
    <x v="0"/>
    <x v="0"/>
    <m/>
  </r>
  <r>
    <s v="09"/>
    <s v="J1_VIIRS_C2_NoConsuntivo"/>
    <n v="3"/>
    <x v="55"/>
    <n v="1"/>
    <s v="Comuna"/>
    <n v="3"/>
    <x v="0"/>
    <x v="0"/>
    <m/>
  </r>
  <r>
    <s v="09"/>
    <s v="J1_VIIRS_C2_NoConsuntivo"/>
    <n v="4"/>
    <x v="56"/>
    <n v="1"/>
    <s v="Número MA"/>
    <n v="4"/>
    <x v="24"/>
    <x v="24"/>
    <n v="0"/>
  </r>
  <r>
    <s v="09"/>
    <s v="J1_VIIRS_C2_NoConsuntivo"/>
    <n v="5"/>
    <x v="57"/>
    <n v="1"/>
    <s v="N° Código"/>
    <n v="5"/>
    <x v="0"/>
    <x v="0"/>
    <m/>
  </r>
  <r>
    <s v="09"/>
    <s v="J1_VIIRS_C2_NoConsuntivo"/>
    <n v="6"/>
    <x v="58"/>
    <n v="1"/>
    <s v="N° Solicitud"/>
    <n v="6"/>
    <x v="0"/>
    <x v="0"/>
    <m/>
  </r>
  <r>
    <s v="09"/>
    <s v="J1_VIIRS_C2_NoConsuntivo"/>
    <n v="7"/>
    <x v="59"/>
    <n v="1"/>
    <s v="Región"/>
    <n v="7"/>
    <x v="0"/>
    <x v="0"/>
    <m/>
  </r>
  <r>
    <s v="09"/>
    <s v="J1_VIIRS_C2_NoConsuntivo"/>
    <n v="8"/>
    <x v="60"/>
    <n v="1"/>
    <s v="Solicitante"/>
    <n v="8"/>
    <x v="25"/>
    <x v="25"/>
    <n v="1"/>
  </r>
  <r>
    <s v="09"/>
    <s v="J1_VIIRS_C2_NoConsuntivo"/>
    <n v="14"/>
    <x v="61"/>
    <n v="1"/>
    <s v="Tipo de Derecho"/>
    <n v="9"/>
    <x v="0"/>
    <x v="0"/>
    <m/>
  </r>
  <r>
    <s v="09"/>
    <s v="J1_VIIRS_C2_NoConsuntivo"/>
    <n v="15"/>
    <x v="62"/>
    <n v="1"/>
    <s v="Naturaleza"/>
    <n v="10"/>
    <x v="0"/>
    <x v="0"/>
    <m/>
  </r>
  <r>
    <s v="09"/>
    <s v="J1_VIIRS_C2_NoConsuntivo"/>
    <n v="16"/>
    <x v="63"/>
    <n v="1"/>
    <s v="Clasificación"/>
    <n v="11"/>
    <x v="0"/>
    <x v="0"/>
    <m/>
  </r>
  <r>
    <s v="09"/>
    <s v="J1_VIIRS_C2_NoConsuntivo"/>
    <n v="17"/>
    <x v="64"/>
    <n v="1"/>
    <s v="Uso del Agua"/>
    <n v="12"/>
    <x v="0"/>
    <x v="0"/>
    <m/>
  </r>
  <r>
    <s v="09"/>
    <s v="J1_VIIRS_C2_NoConsuntivo"/>
    <n v="18"/>
    <x v="65"/>
    <n v="1"/>
    <s v="Cuenca"/>
    <n v="13"/>
    <x v="0"/>
    <x v="0"/>
    <m/>
  </r>
  <r>
    <s v="09"/>
    <s v="J1_VIIRS_C2_NoConsuntivo"/>
    <n v="19"/>
    <x v="66"/>
    <n v="1"/>
    <s v="SubCuenca"/>
    <n v="14"/>
    <x v="0"/>
    <x v="0"/>
    <m/>
  </r>
  <r>
    <s v="09"/>
    <s v="J1_VIIRS_C2_NoConsuntivo"/>
    <n v="20"/>
    <x v="67"/>
    <n v="1"/>
    <s v="SubSubCuen"/>
    <n v="15"/>
    <x v="0"/>
    <x v="0"/>
    <m/>
  </r>
  <r>
    <s v="09"/>
    <s v="J1_VIIRS_C2_NoConsuntivo"/>
    <n v="21"/>
    <x v="68"/>
    <n v="1"/>
    <s v="Fuente"/>
    <n v="16"/>
    <x v="0"/>
    <x v="0"/>
    <m/>
  </r>
  <r>
    <s v="09"/>
    <s v="J1_VIIRS_C2_NoConsuntivo"/>
    <n v="22"/>
    <x v="69"/>
    <n v="1"/>
    <s v="Ejercicio del Derecho"/>
    <n v="17"/>
    <x v="0"/>
    <x v="0"/>
    <m/>
  </r>
  <r>
    <s v="09"/>
    <s v="J1_VIIRS_C2_NoConsuntivo"/>
    <n v="23"/>
    <x v="70"/>
    <n v="1"/>
    <s v="Caudal Anual"/>
    <n v="18"/>
    <x v="0"/>
    <x v="0"/>
    <m/>
  </r>
  <r>
    <s v="09"/>
    <s v="J1_VIIRS_C2_NoConsuntivo"/>
    <n v="24"/>
    <x v="71"/>
    <n v="1"/>
    <s v="Unidad"/>
    <n v="19"/>
    <x v="0"/>
    <x v="0"/>
    <m/>
  </r>
  <r>
    <s v="09"/>
    <s v="J1_VIIRS_C2_NoConsuntivo"/>
    <n v="30"/>
    <x v="72"/>
    <n v="1"/>
    <s v="CBR"/>
    <n v="25"/>
    <x v="0"/>
    <x v="0"/>
    <m/>
  </r>
  <r>
    <s v="09"/>
    <s v="J1_VIIRS_C2_NoConsuntivo"/>
    <n v="31"/>
    <x v="73"/>
    <n v="1"/>
    <s v="Fojas"/>
    <n v="26"/>
    <x v="0"/>
    <x v="0"/>
    <m/>
  </r>
  <r>
    <s v="09"/>
    <s v="J1_VIIRS_C2_NoConsuntivo"/>
    <n v="32"/>
    <x v="74"/>
    <n v="1"/>
    <s v="N° CBR"/>
    <n v="27"/>
    <x v="0"/>
    <x v="0"/>
    <m/>
  </r>
  <r>
    <s v="09"/>
    <s v="J1_VIIRS_C2_NoConsuntivo"/>
    <n v="33"/>
    <x v="75"/>
    <n v="1"/>
    <s v="Año"/>
    <n v="28"/>
    <x v="0"/>
    <x v="0"/>
    <m/>
  </r>
  <r>
    <s v="09"/>
    <s v="J1_VIIRS_C2_NoConsuntivo"/>
    <n v="34"/>
    <x v="76"/>
    <n v="1"/>
    <s v="Código Expediente"/>
    <n v="29"/>
    <x v="0"/>
    <x v="0"/>
    <m/>
  </r>
  <r>
    <s v="09"/>
    <s v="J1_VIIRS_C2_NoConsuntivo"/>
    <n v="37"/>
    <x v="77"/>
    <n v="1"/>
    <s v="Renuncia?"/>
    <n v="32"/>
    <x v="0"/>
    <x v="0"/>
    <m/>
  </r>
  <r>
    <s v="09"/>
    <s v="J1_VIIRS_C2_NoConsuntivo"/>
    <n v="38"/>
    <x v="78"/>
    <n v="1"/>
    <s v="Transferencia?"/>
    <n v="33"/>
    <x v="0"/>
    <x v="0"/>
    <m/>
  </r>
  <r>
    <s v="09"/>
    <s v="J1_VIIRS_C2_NoConsuntivo"/>
    <n v="40"/>
    <x v="79"/>
    <n v="1"/>
    <s v="Titular"/>
    <n v="35"/>
    <x v="0"/>
    <x v="0"/>
    <m/>
  </r>
  <r>
    <s v="10"/>
    <s v="MODIS_C61_Consuntivo"/>
    <n v="1"/>
    <x v="53"/>
    <n v="1"/>
    <s v="Región"/>
    <n v="1"/>
    <x v="0"/>
    <x v="0"/>
    <m/>
  </r>
  <r>
    <s v="10"/>
    <s v="MODIS_C61_Consuntivo"/>
    <n v="2"/>
    <x v="54"/>
    <n v="1"/>
    <s v="Provincia"/>
    <n v="2"/>
    <x v="0"/>
    <x v="0"/>
    <m/>
  </r>
  <r>
    <s v="10"/>
    <s v="MODIS_C61_Consuntivo"/>
    <n v="3"/>
    <x v="55"/>
    <n v="1"/>
    <s v="Comuna"/>
    <n v="3"/>
    <x v="0"/>
    <x v="0"/>
    <m/>
  </r>
  <r>
    <s v="10"/>
    <s v="MODIS_C61_Consuntivo"/>
    <n v="4"/>
    <x v="56"/>
    <n v="1"/>
    <s v="Número MA"/>
    <n v="4"/>
    <x v="26"/>
    <x v="26"/>
    <n v="0"/>
  </r>
  <r>
    <s v="10"/>
    <s v="MODIS_C61_Consuntivo"/>
    <n v="5"/>
    <x v="57"/>
    <n v="1"/>
    <s v="N° Código"/>
    <n v="5"/>
    <x v="0"/>
    <x v="0"/>
    <m/>
  </r>
  <r>
    <s v="10"/>
    <s v="MODIS_C61_Consuntivo"/>
    <n v="6"/>
    <x v="58"/>
    <n v="1"/>
    <s v="N° Solicitud"/>
    <n v="6"/>
    <x v="0"/>
    <x v="0"/>
    <m/>
  </r>
  <r>
    <s v="10"/>
    <s v="MODIS_C61_Consuntivo"/>
    <n v="7"/>
    <x v="59"/>
    <n v="1"/>
    <s v="Región"/>
    <n v="7"/>
    <x v="0"/>
    <x v="0"/>
    <m/>
  </r>
  <r>
    <s v="10"/>
    <s v="MODIS_C61_Consuntivo"/>
    <n v="8"/>
    <x v="60"/>
    <n v="1"/>
    <s v="Solicitante"/>
    <n v="8"/>
    <x v="27"/>
    <x v="27"/>
    <n v="1"/>
  </r>
  <r>
    <s v="10"/>
    <s v="MODIS_C61_Consuntivo"/>
    <n v="14"/>
    <x v="61"/>
    <n v="1"/>
    <s v="Tipo de Derecho"/>
    <n v="9"/>
    <x v="0"/>
    <x v="0"/>
    <m/>
  </r>
  <r>
    <s v="10"/>
    <s v="MODIS_C61_Consuntivo"/>
    <n v="15"/>
    <x v="62"/>
    <n v="1"/>
    <s v="Naturaleza"/>
    <n v="10"/>
    <x v="0"/>
    <x v="0"/>
    <m/>
  </r>
  <r>
    <s v="10"/>
    <s v="MODIS_C61_Consuntivo"/>
    <n v="16"/>
    <x v="63"/>
    <n v="1"/>
    <s v="Clasificación"/>
    <n v="11"/>
    <x v="0"/>
    <x v="0"/>
    <m/>
  </r>
  <r>
    <s v="10"/>
    <s v="MODIS_C61_Consuntivo"/>
    <n v="17"/>
    <x v="64"/>
    <n v="1"/>
    <s v="Uso del Agua"/>
    <n v="12"/>
    <x v="0"/>
    <x v="0"/>
    <m/>
  </r>
  <r>
    <s v="10"/>
    <s v="MODIS_C61_Consuntivo"/>
    <n v="18"/>
    <x v="65"/>
    <n v="1"/>
    <s v="Cuenca"/>
    <n v="13"/>
    <x v="0"/>
    <x v="0"/>
    <m/>
  </r>
  <r>
    <s v="10"/>
    <s v="MODIS_C61_Consuntivo"/>
    <n v="19"/>
    <x v="66"/>
    <n v="1"/>
    <s v="SubCuenca"/>
    <n v="14"/>
    <x v="0"/>
    <x v="0"/>
    <m/>
  </r>
  <r>
    <s v="10"/>
    <s v="MODIS_C61_Consuntivo"/>
    <n v="20"/>
    <x v="67"/>
    <n v="1"/>
    <s v="SubSubCuen"/>
    <n v="15"/>
    <x v="0"/>
    <x v="0"/>
    <m/>
  </r>
  <r>
    <s v="10"/>
    <s v="MODIS_C61_Consuntivo"/>
    <n v="21"/>
    <x v="68"/>
    <n v="1"/>
    <s v="Fuente"/>
    <n v="16"/>
    <x v="0"/>
    <x v="0"/>
    <m/>
  </r>
  <r>
    <s v="10"/>
    <s v="MODIS_C61_Consuntivo"/>
    <n v="22"/>
    <x v="69"/>
    <n v="1"/>
    <s v="Ejercicio del Derecho"/>
    <n v="17"/>
    <x v="0"/>
    <x v="0"/>
    <m/>
  </r>
  <r>
    <s v="10"/>
    <s v="MODIS_C61_Consuntivo"/>
    <n v="23"/>
    <x v="70"/>
    <n v="1"/>
    <s v="Caudal Anual"/>
    <n v="18"/>
    <x v="0"/>
    <x v="0"/>
    <m/>
  </r>
  <r>
    <s v="10"/>
    <s v="MODIS_C61_Consuntivo"/>
    <n v="24"/>
    <x v="71"/>
    <n v="1"/>
    <s v="Unidad"/>
    <n v="19"/>
    <x v="0"/>
    <x v="0"/>
    <m/>
  </r>
  <r>
    <s v="10"/>
    <s v="MODIS_C61_Consuntivo"/>
    <n v="30"/>
    <x v="72"/>
    <n v="1"/>
    <s v="CBR"/>
    <n v="25"/>
    <x v="0"/>
    <x v="0"/>
    <m/>
  </r>
  <r>
    <s v="10"/>
    <s v="MODIS_C61_Consuntivo"/>
    <n v="31"/>
    <x v="73"/>
    <n v="1"/>
    <s v="Fojas"/>
    <n v="26"/>
    <x v="0"/>
    <x v="0"/>
    <m/>
  </r>
  <r>
    <s v="10"/>
    <s v="MODIS_C61_Consuntivo"/>
    <n v="32"/>
    <x v="74"/>
    <n v="1"/>
    <s v="N° CBR"/>
    <n v="27"/>
    <x v="0"/>
    <x v="0"/>
    <m/>
  </r>
  <r>
    <s v="10"/>
    <s v="MODIS_C61_Consuntivo"/>
    <n v="33"/>
    <x v="75"/>
    <n v="1"/>
    <s v="Año"/>
    <n v="28"/>
    <x v="0"/>
    <x v="0"/>
    <m/>
  </r>
  <r>
    <s v="10"/>
    <s v="MODIS_C61_Consuntivo"/>
    <n v="34"/>
    <x v="76"/>
    <n v="1"/>
    <s v="Código Expediente"/>
    <n v="29"/>
    <x v="0"/>
    <x v="0"/>
    <m/>
  </r>
  <r>
    <s v="10"/>
    <s v="MODIS_C61_Consuntivo"/>
    <n v="37"/>
    <x v="77"/>
    <n v="1"/>
    <s v="Renuncia?"/>
    <n v="32"/>
    <x v="0"/>
    <x v="0"/>
    <m/>
  </r>
  <r>
    <s v="10"/>
    <s v="MODIS_C61_Consuntivo"/>
    <n v="38"/>
    <x v="78"/>
    <n v="1"/>
    <s v="Transferencia?"/>
    <n v="33"/>
    <x v="0"/>
    <x v="0"/>
    <m/>
  </r>
  <r>
    <s v="10"/>
    <s v="MODIS_C61_Consuntivo"/>
    <n v="40"/>
    <x v="79"/>
    <n v="1"/>
    <s v="Titular"/>
    <n v="35"/>
    <x v="0"/>
    <x v="0"/>
    <m/>
  </r>
  <r>
    <s v="11"/>
    <s v="MODIS_C61_NoConsuntivo"/>
    <n v="1"/>
    <x v="53"/>
    <n v="1"/>
    <s v="Región"/>
    <n v="1"/>
    <x v="0"/>
    <x v="0"/>
    <m/>
  </r>
  <r>
    <s v="11"/>
    <s v="MODIS_C61_NoConsuntivo"/>
    <n v="2"/>
    <x v="54"/>
    <n v="1"/>
    <s v="Provincia"/>
    <n v="2"/>
    <x v="0"/>
    <x v="0"/>
    <m/>
  </r>
  <r>
    <s v="11"/>
    <s v="MODIS_C61_NoConsuntivo"/>
    <n v="3"/>
    <x v="55"/>
    <n v="1"/>
    <s v="Comuna"/>
    <n v="3"/>
    <x v="0"/>
    <x v="0"/>
    <m/>
  </r>
  <r>
    <s v="11"/>
    <s v="MODIS_C61_NoConsuntivo"/>
    <n v="4"/>
    <x v="56"/>
    <n v="1"/>
    <s v="Número MA"/>
    <n v="4"/>
    <x v="28"/>
    <x v="28"/>
    <n v="0"/>
  </r>
  <r>
    <s v="11"/>
    <s v="MODIS_C61_NoConsuntivo"/>
    <n v="5"/>
    <x v="57"/>
    <n v="1"/>
    <s v="N° Código"/>
    <n v="5"/>
    <x v="0"/>
    <x v="0"/>
    <m/>
  </r>
  <r>
    <s v="11"/>
    <s v="MODIS_C61_NoConsuntivo"/>
    <n v="6"/>
    <x v="58"/>
    <n v="1"/>
    <s v="N° Solicitud"/>
    <n v="6"/>
    <x v="0"/>
    <x v="0"/>
    <m/>
  </r>
  <r>
    <s v="11"/>
    <s v="MODIS_C61_NoConsuntivo"/>
    <n v="7"/>
    <x v="59"/>
    <n v="1"/>
    <s v="Región"/>
    <n v="7"/>
    <x v="0"/>
    <x v="0"/>
    <m/>
  </r>
  <r>
    <s v="11"/>
    <s v="MODIS_C61_NoConsuntivo"/>
    <n v="8"/>
    <x v="60"/>
    <n v="1"/>
    <s v="Solicitante"/>
    <n v="8"/>
    <x v="29"/>
    <x v="29"/>
    <n v="1"/>
  </r>
  <r>
    <s v="11"/>
    <s v="MODIS_C61_NoConsuntivo"/>
    <n v="14"/>
    <x v="61"/>
    <n v="1"/>
    <s v="Tipo de Derecho"/>
    <n v="9"/>
    <x v="0"/>
    <x v="0"/>
    <m/>
  </r>
  <r>
    <s v="11"/>
    <s v="MODIS_C61_NoConsuntivo"/>
    <n v="15"/>
    <x v="62"/>
    <n v="1"/>
    <s v="Naturaleza"/>
    <n v="10"/>
    <x v="0"/>
    <x v="0"/>
    <m/>
  </r>
  <r>
    <s v="11"/>
    <s v="MODIS_C61_NoConsuntivo"/>
    <n v="16"/>
    <x v="63"/>
    <n v="1"/>
    <s v="Clasificación"/>
    <n v="11"/>
    <x v="0"/>
    <x v="0"/>
    <m/>
  </r>
  <r>
    <s v="11"/>
    <s v="MODIS_C61_NoConsuntivo"/>
    <n v="17"/>
    <x v="64"/>
    <n v="1"/>
    <s v="Uso del Agua"/>
    <n v="12"/>
    <x v="0"/>
    <x v="0"/>
    <m/>
  </r>
  <r>
    <s v="11"/>
    <s v="MODIS_C61_NoConsuntivo"/>
    <n v="18"/>
    <x v="65"/>
    <n v="1"/>
    <s v="Cuenca"/>
    <n v="13"/>
    <x v="0"/>
    <x v="0"/>
    <m/>
  </r>
  <r>
    <s v="11"/>
    <s v="MODIS_C61_NoConsuntivo"/>
    <n v="19"/>
    <x v="66"/>
    <n v="1"/>
    <s v="SubCuenca"/>
    <n v="14"/>
    <x v="0"/>
    <x v="0"/>
    <m/>
  </r>
  <r>
    <s v="11"/>
    <s v="MODIS_C61_NoConsuntivo"/>
    <n v="20"/>
    <x v="67"/>
    <n v="1"/>
    <s v="SubSubCuen"/>
    <n v="15"/>
    <x v="0"/>
    <x v="0"/>
    <m/>
  </r>
  <r>
    <s v="11"/>
    <s v="MODIS_C61_NoConsuntivo"/>
    <n v="21"/>
    <x v="68"/>
    <n v="1"/>
    <s v="Fuente"/>
    <n v="16"/>
    <x v="0"/>
    <x v="0"/>
    <m/>
  </r>
  <r>
    <s v="11"/>
    <s v="MODIS_C61_NoConsuntivo"/>
    <n v="22"/>
    <x v="69"/>
    <n v="1"/>
    <s v="Ejercicio del Derecho"/>
    <n v="17"/>
    <x v="0"/>
    <x v="0"/>
    <m/>
  </r>
  <r>
    <s v="11"/>
    <s v="MODIS_C61_NoConsuntivo"/>
    <n v="23"/>
    <x v="70"/>
    <n v="1"/>
    <s v="Caudal Anual"/>
    <n v="18"/>
    <x v="0"/>
    <x v="0"/>
    <m/>
  </r>
  <r>
    <s v="11"/>
    <s v="MODIS_C61_NoConsuntivo"/>
    <n v="24"/>
    <x v="71"/>
    <n v="1"/>
    <s v="Unidad"/>
    <n v="19"/>
    <x v="0"/>
    <x v="0"/>
    <m/>
  </r>
  <r>
    <s v="11"/>
    <s v="MODIS_C61_NoConsuntivo"/>
    <n v="30"/>
    <x v="72"/>
    <n v="1"/>
    <s v="CBR"/>
    <n v="25"/>
    <x v="0"/>
    <x v="0"/>
    <m/>
  </r>
  <r>
    <s v="11"/>
    <s v="MODIS_C61_NoConsuntivo"/>
    <n v="31"/>
    <x v="73"/>
    <n v="1"/>
    <s v="Fojas"/>
    <n v="26"/>
    <x v="0"/>
    <x v="0"/>
    <m/>
  </r>
  <r>
    <s v="11"/>
    <s v="MODIS_C61_NoConsuntivo"/>
    <n v="32"/>
    <x v="74"/>
    <n v="1"/>
    <s v="N° CBR"/>
    <n v="27"/>
    <x v="0"/>
    <x v="0"/>
    <m/>
  </r>
  <r>
    <s v="11"/>
    <s v="MODIS_C61_NoConsuntivo"/>
    <n v="33"/>
    <x v="75"/>
    <n v="1"/>
    <s v="Año"/>
    <n v="28"/>
    <x v="0"/>
    <x v="0"/>
    <m/>
  </r>
  <r>
    <s v="11"/>
    <s v="MODIS_C61_NoConsuntivo"/>
    <n v="34"/>
    <x v="76"/>
    <n v="1"/>
    <s v="Código Expediente"/>
    <n v="29"/>
    <x v="0"/>
    <x v="0"/>
    <m/>
  </r>
  <r>
    <s v="11"/>
    <s v="MODIS_C61_NoConsuntivo"/>
    <n v="37"/>
    <x v="77"/>
    <n v="1"/>
    <s v="Renuncia?"/>
    <n v="32"/>
    <x v="0"/>
    <x v="0"/>
    <m/>
  </r>
  <r>
    <s v="11"/>
    <s v="MODIS_C61_NoConsuntivo"/>
    <n v="38"/>
    <x v="78"/>
    <n v="1"/>
    <s v="Transferencia?"/>
    <n v="33"/>
    <x v="0"/>
    <x v="0"/>
    <m/>
  </r>
  <r>
    <s v="11"/>
    <s v="MODIS_C61_NoConsuntivo"/>
    <n v="40"/>
    <x v="79"/>
    <n v="1"/>
    <s v="Titular"/>
    <n v="35"/>
    <x v="0"/>
    <x v="0"/>
    <m/>
  </r>
  <r>
    <s v="12"/>
    <s v="SUOMI_VIIRS_C2_Consuntivo"/>
    <n v="1"/>
    <x v="53"/>
    <n v="1"/>
    <s v="Región"/>
    <n v="1"/>
    <x v="0"/>
    <x v="0"/>
    <m/>
  </r>
  <r>
    <s v="12"/>
    <s v="SUOMI_VIIRS_C2_Consuntivo"/>
    <n v="2"/>
    <x v="54"/>
    <n v="1"/>
    <s v="Provincia"/>
    <n v="2"/>
    <x v="0"/>
    <x v="0"/>
    <m/>
  </r>
  <r>
    <s v="12"/>
    <s v="SUOMI_VIIRS_C2_Consuntivo"/>
    <n v="3"/>
    <x v="55"/>
    <n v="1"/>
    <s v="Comuna"/>
    <n v="3"/>
    <x v="0"/>
    <x v="0"/>
    <m/>
  </r>
  <r>
    <s v="12"/>
    <s v="SUOMI_VIIRS_C2_Consuntivo"/>
    <n v="4"/>
    <x v="56"/>
    <n v="1"/>
    <s v="Número MA"/>
    <n v="4"/>
    <x v="30"/>
    <x v="30"/>
    <n v="0"/>
  </r>
  <r>
    <s v="12"/>
    <s v="SUOMI_VIIRS_C2_Consuntivo"/>
    <n v="5"/>
    <x v="57"/>
    <n v="1"/>
    <s v="N° Código"/>
    <n v="5"/>
    <x v="0"/>
    <x v="0"/>
    <m/>
  </r>
  <r>
    <s v="12"/>
    <s v="SUOMI_VIIRS_C2_Consuntivo"/>
    <n v="6"/>
    <x v="58"/>
    <n v="1"/>
    <s v="N° Solicitud"/>
    <n v="6"/>
    <x v="0"/>
    <x v="0"/>
    <m/>
  </r>
  <r>
    <s v="12"/>
    <s v="SUOMI_VIIRS_C2_Consuntivo"/>
    <n v="7"/>
    <x v="59"/>
    <n v="1"/>
    <s v="Región"/>
    <n v="7"/>
    <x v="0"/>
    <x v="0"/>
    <m/>
  </r>
  <r>
    <s v="12"/>
    <s v="SUOMI_VIIRS_C2_Consuntivo"/>
    <n v="8"/>
    <x v="60"/>
    <n v="1"/>
    <s v="Solicitante"/>
    <n v="8"/>
    <x v="31"/>
    <x v="31"/>
    <n v="1"/>
  </r>
  <r>
    <s v="12"/>
    <s v="SUOMI_VIIRS_C2_Consuntivo"/>
    <n v="14"/>
    <x v="61"/>
    <n v="1"/>
    <s v="Tipo de Derecho"/>
    <n v="9"/>
    <x v="0"/>
    <x v="0"/>
    <m/>
  </r>
  <r>
    <s v="12"/>
    <s v="SUOMI_VIIRS_C2_Consuntivo"/>
    <n v="15"/>
    <x v="62"/>
    <n v="1"/>
    <s v="Naturaleza"/>
    <n v="10"/>
    <x v="0"/>
    <x v="0"/>
    <m/>
  </r>
  <r>
    <s v="12"/>
    <s v="SUOMI_VIIRS_C2_Consuntivo"/>
    <n v="16"/>
    <x v="63"/>
    <n v="1"/>
    <s v="Clasificación"/>
    <n v="11"/>
    <x v="0"/>
    <x v="0"/>
    <m/>
  </r>
  <r>
    <s v="12"/>
    <s v="SUOMI_VIIRS_C2_Consuntivo"/>
    <n v="17"/>
    <x v="64"/>
    <n v="1"/>
    <s v="Uso del Agua"/>
    <n v="12"/>
    <x v="0"/>
    <x v="0"/>
    <m/>
  </r>
  <r>
    <s v="12"/>
    <s v="SUOMI_VIIRS_C2_Consuntivo"/>
    <n v="18"/>
    <x v="65"/>
    <n v="1"/>
    <s v="Cuenca"/>
    <n v="13"/>
    <x v="0"/>
    <x v="0"/>
    <m/>
  </r>
  <r>
    <s v="12"/>
    <s v="SUOMI_VIIRS_C2_Consuntivo"/>
    <n v="19"/>
    <x v="66"/>
    <n v="1"/>
    <s v="SubCuenca"/>
    <n v="14"/>
    <x v="0"/>
    <x v="0"/>
    <m/>
  </r>
  <r>
    <s v="12"/>
    <s v="SUOMI_VIIRS_C2_Consuntivo"/>
    <n v="20"/>
    <x v="67"/>
    <n v="1"/>
    <s v="SubSubCuen"/>
    <n v="15"/>
    <x v="0"/>
    <x v="0"/>
    <m/>
  </r>
  <r>
    <s v="12"/>
    <s v="SUOMI_VIIRS_C2_Consuntivo"/>
    <n v="21"/>
    <x v="68"/>
    <n v="1"/>
    <s v="Fuente"/>
    <n v="16"/>
    <x v="0"/>
    <x v="0"/>
    <m/>
  </r>
  <r>
    <s v="12"/>
    <s v="SUOMI_VIIRS_C2_Consuntivo"/>
    <n v="22"/>
    <x v="69"/>
    <n v="1"/>
    <s v="Ejercicio del Derecho"/>
    <n v="17"/>
    <x v="0"/>
    <x v="0"/>
    <m/>
  </r>
  <r>
    <s v="12"/>
    <s v="SUOMI_VIIRS_C2_Consuntivo"/>
    <n v="23"/>
    <x v="70"/>
    <n v="1"/>
    <s v="Caudal Anual"/>
    <n v="18"/>
    <x v="0"/>
    <x v="0"/>
    <m/>
  </r>
  <r>
    <s v="12"/>
    <s v="SUOMI_VIIRS_C2_Consuntivo"/>
    <n v="24"/>
    <x v="71"/>
    <n v="1"/>
    <s v="Unidad"/>
    <n v="19"/>
    <x v="0"/>
    <x v="0"/>
    <m/>
  </r>
  <r>
    <s v="12"/>
    <s v="SUOMI_VIIRS_C2_Consuntivo"/>
    <n v="30"/>
    <x v="72"/>
    <n v="1"/>
    <s v="CBR"/>
    <n v="25"/>
    <x v="0"/>
    <x v="0"/>
    <m/>
  </r>
  <r>
    <s v="12"/>
    <s v="SUOMI_VIIRS_C2_Consuntivo"/>
    <n v="31"/>
    <x v="73"/>
    <n v="1"/>
    <s v="Fojas"/>
    <n v="26"/>
    <x v="0"/>
    <x v="0"/>
    <m/>
  </r>
  <r>
    <s v="12"/>
    <s v="SUOMI_VIIRS_C2_Consuntivo"/>
    <n v="32"/>
    <x v="74"/>
    <n v="1"/>
    <s v="N° CBR"/>
    <n v="27"/>
    <x v="0"/>
    <x v="0"/>
    <m/>
  </r>
  <r>
    <s v="12"/>
    <s v="SUOMI_VIIRS_C2_Consuntivo"/>
    <n v="33"/>
    <x v="75"/>
    <n v="1"/>
    <s v="Año"/>
    <n v="28"/>
    <x v="0"/>
    <x v="0"/>
    <m/>
  </r>
  <r>
    <s v="12"/>
    <s v="SUOMI_VIIRS_C2_Consuntivo"/>
    <n v="34"/>
    <x v="76"/>
    <n v="1"/>
    <s v="Código Expediente"/>
    <n v="29"/>
    <x v="0"/>
    <x v="0"/>
    <m/>
  </r>
  <r>
    <s v="12"/>
    <s v="SUOMI_VIIRS_C2_Consuntivo"/>
    <n v="37"/>
    <x v="77"/>
    <n v="1"/>
    <s v="Renuncia?"/>
    <n v="32"/>
    <x v="0"/>
    <x v="0"/>
    <m/>
  </r>
  <r>
    <s v="12"/>
    <s v="SUOMI_VIIRS_C2_Consuntivo"/>
    <n v="38"/>
    <x v="78"/>
    <n v="1"/>
    <s v="Transferencia?"/>
    <n v="33"/>
    <x v="0"/>
    <x v="0"/>
    <m/>
  </r>
  <r>
    <s v="12"/>
    <s v="SUOMI_VIIRS_C2_Consuntivo"/>
    <n v="40"/>
    <x v="79"/>
    <n v="1"/>
    <s v="Titular"/>
    <n v="35"/>
    <x v="0"/>
    <x v="0"/>
    <m/>
  </r>
  <r>
    <s v="13"/>
    <s v="SUOMI_VIIRS_C2_NoConsuntivo"/>
    <n v="1"/>
    <x v="53"/>
    <n v="1"/>
    <s v="Región"/>
    <n v="1"/>
    <x v="0"/>
    <x v="0"/>
    <m/>
  </r>
  <r>
    <s v="13"/>
    <s v="SUOMI_VIIRS_C2_NoConsuntivo"/>
    <n v="2"/>
    <x v="54"/>
    <n v="1"/>
    <s v="Provincia"/>
    <n v="2"/>
    <x v="0"/>
    <x v="0"/>
    <m/>
  </r>
  <r>
    <s v="13"/>
    <s v="SUOMI_VIIRS_C2_NoConsuntivo"/>
    <n v="3"/>
    <x v="55"/>
    <n v="1"/>
    <s v="Comuna"/>
    <n v="3"/>
    <x v="0"/>
    <x v="0"/>
    <m/>
  </r>
  <r>
    <s v="13"/>
    <s v="SUOMI_VIIRS_C2_NoConsuntivo"/>
    <n v="4"/>
    <x v="56"/>
    <n v="1"/>
    <s v="Número MA"/>
    <n v="4"/>
    <x v="32"/>
    <x v="32"/>
    <n v="0"/>
  </r>
  <r>
    <s v="13"/>
    <s v="SUOMI_VIIRS_C2_NoConsuntivo"/>
    <n v="5"/>
    <x v="57"/>
    <n v="1"/>
    <s v="N° Código"/>
    <n v="5"/>
    <x v="0"/>
    <x v="0"/>
    <m/>
  </r>
  <r>
    <s v="13"/>
    <s v="SUOMI_VIIRS_C2_NoConsuntivo"/>
    <n v="6"/>
    <x v="58"/>
    <n v="1"/>
    <s v="N° Solicitud"/>
    <n v="6"/>
    <x v="0"/>
    <x v="0"/>
    <m/>
  </r>
  <r>
    <s v="13"/>
    <s v="SUOMI_VIIRS_C2_NoConsuntivo"/>
    <n v="7"/>
    <x v="59"/>
    <n v="1"/>
    <s v="Región"/>
    <n v="7"/>
    <x v="0"/>
    <x v="0"/>
    <m/>
  </r>
  <r>
    <s v="13"/>
    <s v="SUOMI_VIIRS_C2_NoConsuntivo"/>
    <n v="8"/>
    <x v="60"/>
    <n v="1"/>
    <s v="Solicitante"/>
    <n v="8"/>
    <x v="33"/>
    <x v="33"/>
    <n v="1"/>
  </r>
  <r>
    <s v="13"/>
    <s v="SUOMI_VIIRS_C2_NoConsuntivo"/>
    <n v="14"/>
    <x v="61"/>
    <n v="1"/>
    <s v="Tipo de Derecho"/>
    <n v="9"/>
    <x v="0"/>
    <x v="0"/>
    <m/>
  </r>
  <r>
    <s v="13"/>
    <s v="SUOMI_VIIRS_C2_NoConsuntivo"/>
    <n v="15"/>
    <x v="62"/>
    <n v="1"/>
    <s v="Naturaleza"/>
    <n v="10"/>
    <x v="0"/>
    <x v="0"/>
    <m/>
  </r>
  <r>
    <s v="13"/>
    <s v="SUOMI_VIIRS_C2_NoConsuntivo"/>
    <n v="16"/>
    <x v="63"/>
    <n v="1"/>
    <s v="Clasificación"/>
    <n v="11"/>
    <x v="0"/>
    <x v="0"/>
    <m/>
  </r>
  <r>
    <s v="13"/>
    <s v="SUOMI_VIIRS_C2_NoConsuntivo"/>
    <n v="17"/>
    <x v="64"/>
    <n v="1"/>
    <s v="Uso del Agua"/>
    <n v="12"/>
    <x v="0"/>
    <x v="0"/>
    <m/>
  </r>
  <r>
    <s v="13"/>
    <s v="SUOMI_VIIRS_C2_NoConsuntivo"/>
    <n v="18"/>
    <x v="65"/>
    <n v="1"/>
    <s v="Cuenca"/>
    <n v="13"/>
    <x v="0"/>
    <x v="0"/>
    <m/>
  </r>
  <r>
    <s v="13"/>
    <s v="SUOMI_VIIRS_C2_NoConsuntivo"/>
    <n v="19"/>
    <x v="66"/>
    <n v="1"/>
    <s v="SubCuenca"/>
    <n v="14"/>
    <x v="0"/>
    <x v="0"/>
    <m/>
  </r>
  <r>
    <s v="13"/>
    <s v="SUOMI_VIIRS_C2_NoConsuntivo"/>
    <n v="20"/>
    <x v="67"/>
    <n v="1"/>
    <s v="SubSubCuen"/>
    <n v="15"/>
    <x v="0"/>
    <x v="0"/>
    <m/>
  </r>
  <r>
    <s v="13"/>
    <s v="SUOMI_VIIRS_C2_NoConsuntivo"/>
    <n v="21"/>
    <x v="68"/>
    <n v="1"/>
    <s v="Fuente"/>
    <n v="16"/>
    <x v="0"/>
    <x v="0"/>
    <m/>
  </r>
  <r>
    <s v="13"/>
    <s v="SUOMI_VIIRS_C2_NoConsuntivo"/>
    <n v="22"/>
    <x v="69"/>
    <n v="1"/>
    <s v="Ejercicio del Derecho"/>
    <n v="17"/>
    <x v="0"/>
    <x v="0"/>
    <m/>
  </r>
  <r>
    <s v="13"/>
    <s v="SUOMI_VIIRS_C2_NoConsuntivo"/>
    <n v="23"/>
    <x v="70"/>
    <n v="1"/>
    <s v="Caudal Anual"/>
    <n v="18"/>
    <x v="0"/>
    <x v="0"/>
    <m/>
  </r>
  <r>
    <s v="13"/>
    <s v="SUOMI_VIIRS_C2_NoConsuntivo"/>
    <n v="24"/>
    <x v="71"/>
    <n v="1"/>
    <s v="Unidad"/>
    <n v="19"/>
    <x v="0"/>
    <x v="0"/>
    <m/>
  </r>
  <r>
    <s v="13"/>
    <s v="SUOMI_VIIRS_C2_NoConsuntivo"/>
    <n v="30"/>
    <x v="72"/>
    <n v="1"/>
    <s v="CBR"/>
    <n v="25"/>
    <x v="0"/>
    <x v="0"/>
    <m/>
  </r>
  <r>
    <s v="13"/>
    <s v="SUOMI_VIIRS_C2_NoConsuntivo"/>
    <n v="31"/>
    <x v="73"/>
    <n v="1"/>
    <s v="Fojas"/>
    <n v="26"/>
    <x v="0"/>
    <x v="0"/>
    <m/>
  </r>
  <r>
    <s v="13"/>
    <s v="SUOMI_VIIRS_C2_NoConsuntivo"/>
    <n v="32"/>
    <x v="74"/>
    <n v="1"/>
    <s v="N° CBR"/>
    <n v="27"/>
    <x v="0"/>
    <x v="0"/>
    <m/>
  </r>
  <r>
    <s v="13"/>
    <s v="SUOMI_VIIRS_C2_NoConsuntivo"/>
    <n v="33"/>
    <x v="75"/>
    <n v="1"/>
    <s v="Año"/>
    <n v="28"/>
    <x v="0"/>
    <x v="0"/>
    <m/>
  </r>
  <r>
    <s v="13"/>
    <s v="SUOMI_VIIRS_C2_NoConsuntivo"/>
    <n v="34"/>
    <x v="76"/>
    <n v="1"/>
    <s v="Código Expediente"/>
    <n v="29"/>
    <x v="0"/>
    <x v="0"/>
    <m/>
  </r>
  <r>
    <s v="13"/>
    <s v="SUOMI_VIIRS_C2_NoConsuntivo"/>
    <n v="37"/>
    <x v="77"/>
    <n v="1"/>
    <s v="Renuncia?"/>
    <n v="32"/>
    <x v="0"/>
    <x v="0"/>
    <m/>
  </r>
  <r>
    <s v="13"/>
    <s v="SUOMI_VIIRS_C2_NoConsuntivo"/>
    <n v="38"/>
    <x v="78"/>
    <n v="1"/>
    <s v="Transferencia?"/>
    <n v="33"/>
    <x v="0"/>
    <x v="0"/>
    <m/>
  </r>
  <r>
    <s v="13"/>
    <s v="SUOMI_VIIRS_C2_NoConsuntivo"/>
    <n v="40"/>
    <x v="79"/>
    <n v="1"/>
    <s v="Titular"/>
    <n v="35"/>
    <x v="0"/>
    <x v="0"/>
    <m/>
  </r>
  <r>
    <s v="14"/>
    <s v="Consuntivos"/>
    <n v="1"/>
    <x v="3"/>
    <n v="1"/>
    <s v="Región"/>
    <n v="1"/>
    <x v="0"/>
    <x v="0"/>
    <m/>
  </r>
  <r>
    <s v="14"/>
    <s v="Consuntivos"/>
    <n v="2"/>
    <x v="4"/>
    <n v="1"/>
    <s v="Provincia"/>
    <n v="2"/>
    <x v="0"/>
    <x v="0"/>
    <m/>
  </r>
  <r>
    <s v="14"/>
    <s v="Consuntivos"/>
    <n v="3"/>
    <x v="5"/>
    <n v="1"/>
    <s v="Comuna"/>
    <n v="3"/>
    <x v="0"/>
    <x v="0"/>
    <m/>
  </r>
  <r>
    <s v="14"/>
    <s v="Consuntivos"/>
    <n v="4"/>
    <x v="56"/>
    <n v="1"/>
    <s v="Número MA"/>
    <n v="4"/>
    <x v="34"/>
    <x v="34"/>
    <n v="0"/>
  </r>
  <r>
    <s v="14"/>
    <s v="Consuntivos"/>
    <n v="5"/>
    <x v="57"/>
    <n v="1"/>
    <s v="N° Código"/>
    <n v="5"/>
    <x v="0"/>
    <x v="0"/>
    <m/>
  </r>
  <r>
    <s v="14"/>
    <s v="Consuntivos"/>
    <n v="6"/>
    <x v="58"/>
    <n v="1"/>
    <s v="N° Solicitud"/>
    <n v="6"/>
    <x v="0"/>
    <x v="0"/>
    <m/>
  </r>
  <r>
    <s v="14"/>
    <s v="Consuntivos"/>
    <n v="7"/>
    <x v="59"/>
    <n v="1"/>
    <s v="Región"/>
    <n v="7"/>
    <x v="0"/>
    <x v="0"/>
    <m/>
  </r>
  <r>
    <s v="14"/>
    <s v="Consuntivos"/>
    <n v="8"/>
    <x v="60"/>
    <n v="1"/>
    <s v="Solicitante"/>
    <n v="8"/>
    <x v="35"/>
    <x v="35"/>
    <n v="1"/>
  </r>
  <r>
    <s v="14"/>
    <s v="Consuntivos"/>
    <n v="14"/>
    <x v="61"/>
    <n v="1"/>
    <s v="Tipo de Derecho"/>
    <n v="9"/>
    <x v="0"/>
    <x v="0"/>
    <m/>
  </r>
  <r>
    <s v="14"/>
    <s v="Consuntivos"/>
    <n v="15"/>
    <x v="62"/>
    <n v="1"/>
    <s v="Naturaleza"/>
    <n v="10"/>
    <x v="0"/>
    <x v="0"/>
    <m/>
  </r>
  <r>
    <s v="14"/>
    <s v="Consuntivos"/>
    <n v="16"/>
    <x v="63"/>
    <n v="1"/>
    <s v="Clasificación"/>
    <n v="11"/>
    <x v="0"/>
    <x v="0"/>
    <m/>
  </r>
  <r>
    <s v="14"/>
    <s v="Consuntivos"/>
    <n v="17"/>
    <x v="64"/>
    <n v="1"/>
    <s v="Uso del Agua"/>
    <n v="12"/>
    <x v="0"/>
    <x v="0"/>
    <m/>
  </r>
  <r>
    <s v="14"/>
    <s v="Consuntivos"/>
    <n v="18"/>
    <x v="65"/>
    <n v="1"/>
    <s v="Cuenca"/>
    <n v="13"/>
    <x v="0"/>
    <x v="0"/>
    <m/>
  </r>
  <r>
    <s v="14"/>
    <s v="Consuntivos"/>
    <n v="19"/>
    <x v="66"/>
    <n v="1"/>
    <s v="SubCuenca"/>
    <n v="14"/>
    <x v="0"/>
    <x v="0"/>
    <m/>
  </r>
  <r>
    <s v="14"/>
    <s v="Consuntivos"/>
    <n v="20"/>
    <x v="67"/>
    <n v="1"/>
    <s v="SubSubCuen"/>
    <n v="15"/>
    <x v="0"/>
    <x v="0"/>
    <m/>
  </r>
  <r>
    <s v="14"/>
    <s v="Consuntivos"/>
    <n v="21"/>
    <x v="68"/>
    <n v="1"/>
    <s v="Fuente"/>
    <n v="16"/>
    <x v="0"/>
    <x v="0"/>
    <m/>
  </r>
  <r>
    <s v="14"/>
    <s v="Consuntivos"/>
    <n v="22"/>
    <x v="69"/>
    <n v="1"/>
    <s v="Ejercicio del Derecho"/>
    <n v="17"/>
    <x v="0"/>
    <x v="0"/>
    <m/>
  </r>
  <r>
    <s v="14"/>
    <s v="Consuntivos"/>
    <n v="23"/>
    <x v="70"/>
    <n v="1"/>
    <s v="Caudal Anual"/>
    <n v="18"/>
    <x v="0"/>
    <x v="0"/>
    <m/>
  </r>
  <r>
    <s v="14"/>
    <s v="Consuntivos"/>
    <n v="24"/>
    <x v="71"/>
    <n v="1"/>
    <s v="Unidad"/>
    <n v="19"/>
    <x v="0"/>
    <x v="0"/>
    <m/>
  </r>
  <r>
    <s v="14"/>
    <s v="Consuntivos"/>
    <n v="30"/>
    <x v="72"/>
    <n v="1"/>
    <s v="CBR"/>
    <n v="25"/>
    <x v="0"/>
    <x v="0"/>
    <m/>
  </r>
  <r>
    <s v="14"/>
    <s v="Consuntivos"/>
    <n v="31"/>
    <x v="73"/>
    <n v="1"/>
    <s v="Fojas"/>
    <n v="26"/>
    <x v="0"/>
    <x v="0"/>
    <m/>
  </r>
  <r>
    <s v="14"/>
    <s v="Consuntivos"/>
    <n v="32"/>
    <x v="74"/>
    <n v="1"/>
    <s v="N° CBR"/>
    <n v="27"/>
    <x v="0"/>
    <x v="0"/>
    <m/>
  </r>
  <r>
    <s v="14"/>
    <s v="Consuntivos"/>
    <n v="33"/>
    <x v="75"/>
    <n v="1"/>
    <s v="Año"/>
    <n v="28"/>
    <x v="0"/>
    <x v="0"/>
    <m/>
  </r>
  <r>
    <s v="14"/>
    <s v="Consuntivos"/>
    <n v="34"/>
    <x v="76"/>
    <n v="1"/>
    <s v="Código Expediente"/>
    <n v="29"/>
    <x v="0"/>
    <x v="0"/>
    <m/>
  </r>
  <r>
    <s v="14"/>
    <s v="Consuntivos"/>
    <n v="37"/>
    <x v="77"/>
    <n v="1"/>
    <s v="Renuncia?"/>
    <n v="32"/>
    <x v="0"/>
    <x v="0"/>
    <m/>
  </r>
  <r>
    <s v="14"/>
    <s v="Consuntivos"/>
    <n v="38"/>
    <x v="78"/>
    <n v="1"/>
    <s v="Transferencia?"/>
    <n v="33"/>
    <x v="0"/>
    <x v="0"/>
    <m/>
  </r>
  <r>
    <s v="14"/>
    <s v="Consuntivos"/>
    <n v="40"/>
    <x v="79"/>
    <n v="1"/>
    <s v="Titular"/>
    <n v="35"/>
    <x v="0"/>
    <x v="0"/>
    <m/>
  </r>
  <r>
    <s v="15"/>
    <s v="NoConsuntivos"/>
    <n v="1"/>
    <x v="3"/>
    <n v="1"/>
    <s v="Región"/>
    <n v="1"/>
    <x v="0"/>
    <x v="0"/>
    <m/>
  </r>
  <r>
    <s v="15"/>
    <s v="NoConsuntivos"/>
    <n v="2"/>
    <x v="4"/>
    <n v="1"/>
    <s v="Provincia"/>
    <n v="2"/>
    <x v="0"/>
    <x v="0"/>
    <m/>
  </r>
  <r>
    <s v="15"/>
    <s v="NoConsuntivos"/>
    <n v="3"/>
    <x v="5"/>
    <n v="1"/>
    <s v="Comuna"/>
    <n v="3"/>
    <x v="0"/>
    <x v="0"/>
    <m/>
  </r>
  <r>
    <s v="15"/>
    <s v="NoConsuntivos"/>
    <n v="4"/>
    <x v="56"/>
    <n v="1"/>
    <s v="Número MA"/>
    <n v="4"/>
    <x v="36"/>
    <x v="36"/>
    <n v="0"/>
  </r>
  <r>
    <s v="15"/>
    <s v="NoConsuntivos"/>
    <n v="5"/>
    <x v="57"/>
    <n v="1"/>
    <s v="N° Código"/>
    <n v="5"/>
    <x v="0"/>
    <x v="0"/>
    <m/>
  </r>
  <r>
    <s v="15"/>
    <s v="NoConsuntivos"/>
    <n v="6"/>
    <x v="58"/>
    <n v="1"/>
    <s v="N° Solicitud"/>
    <n v="6"/>
    <x v="0"/>
    <x v="0"/>
    <m/>
  </r>
  <r>
    <s v="15"/>
    <s v="NoConsuntivos"/>
    <n v="7"/>
    <x v="59"/>
    <n v="1"/>
    <s v="Región"/>
    <n v="7"/>
    <x v="0"/>
    <x v="0"/>
    <m/>
  </r>
  <r>
    <s v="15"/>
    <s v="NoConsuntivos"/>
    <n v="8"/>
    <x v="60"/>
    <n v="1"/>
    <s v="Solicitante"/>
    <n v="8"/>
    <x v="37"/>
    <x v="37"/>
    <n v="1"/>
  </r>
  <r>
    <s v="15"/>
    <s v="NoConsuntivos"/>
    <n v="14"/>
    <x v="61"/>
    <n v="1"/>
    <s v="Tipo de Derecho"/>
    <n v="9"/>
    <x v="0"/>
    <x v="0"/>
    <m/>
  </r>
  <r>
    <s v="15"/>
    <s v="NoConsuntivos"/>
    <n v="15"/>
    <x v="62"/>
    <n v="1"/>
    <s v="Naturaleza"/>
    <n v="10"/>
    <x v="0"/>
    <x v="0"/>
    <m/>
  </r>
  <r>
    <s v="15"/>
    <s v="NoConsuntivos"/>
    <n v="16"/>
    <x v="63"/>
    <n v="1"/>
    <s v="Clasificación"/>
    <n v="11"/>
    <x v="0"/>
    <x v="0"/>
    <m/>
  </r>
  <r>
    <s v="15"/>
    <s v="NoConsuntivos"/>
    <n v="17"/>
    <x v="64"/>
    <n v="1"/>
    <s v="Uso del Agua"/>
    <n v="12"/>
    <x v="0"/>
    <x v="0"/>
    <m/>
  </r>
  <r>
    <s v="15"/>
    <s v="NoConsuntivos"/>
    <n v="18"/>
    <x v="65"/>
    <n v="1"/>
    <s v="Cuenca"/>
    <n v="13"/>
    <x v="0"/>
    <x v="0"/>
    <m/>
  </r>
  <r>
    <s v="15"/>
    <s v="NoConsuntivos"/>
    <n v="19"/>
    <x v="66"/>
    <n v="1"/>
    <s v="SubCuenca"/>
    <n v="14"/>
    <x v="0"/>
    <x v="0"/>
    <m/>
  </r>
  <r>
    <s v="15"/>
    <s v="NoConsuntivos"/>
    <n v="20"/>
    <x v="67"/>
    <n v="1"/>
    <s v="SubSubCuenca"/>
    <n v="15"/>
    <x v="0"/>
    <x v="0"/>
    <m/>
  </r>
  <r>
    <s v="15"/>
    <s v="NoConsuntivos"/>
    <n v="21"/>
    <x v="68"/>
    <n v="1"/>
    <s v="Fuente"/>
    <n v="16"/>
    <x v="0"/>
    <x v="0"/>
    <m/>
  </r>
  <r>
    <s v="15"/>
    <s v="NoConsuntivos"/>
    <n v="22"/>
    <x v="69"/>
    <n v="1"/>
    <s v="Ejercicio del Derecho"/>
    <n v="17"/>
    <x v="0"/>
    <x v="0"/>
    <m/>
  </r>
  <r>
    <s v="15"/>
    <s v="NoConsuntivos"/>
    <n v="23"/>
    <x v="70"/>
    <n v="1"/>
    <s v="Caudal Anual"/>
    <n v="18"/>
    <x v="0"/>
    <x v="0"/>
    <m/>
  </r>
  <r>
    <s v="15"/>
    <s v="NoConsuntivos"/>
    <n v="24"/>
    <x v="71"/>
    <n v="1"/>
    <s v="Unidad"/>
    <n v="19"/>
    <x v="0"/>
    <x v="0"/>
    <m/>
  </r>
  <r>
    <s v="15"/>
    <s v="NoConsuntivos"/>
    <n v="30"/>
    <x v="72"/>
    <n v="1"/>
    <s v="CBR"/>
    <n v="25"/>
    <x v="0"/>
    <x v="0"/>
    <m/>
  </r>
  <r>
    <s v="15"/>
    <s v="NoConsuntivos"/>
    <n v="31"/>
    <x v="73"/>
    <n v="1"/>
    <s v="Fojas"/>
    <n v="26"/>
    <x v="0"/>
    <x v="0"/>
    <m/>
  </r>
  <r>
    <s v="15"/>
    <s v="NoConsuntivos"/>
    <n v="32"/>
    <x v="74"/>
    <n v="1"/>
    <s v="N° CBR"/>
    <n v="27"/>
    <x v="0"/>
    <x v="0"/>
    <m/>
  </r>
  <r>
    <s v="15"/>
    <s v="NoConsuntivos"/>
    <n v="33"/>
    <x v="75"/>
    <n v="1"/>
    <s v="Año"/>
    <n v="28"/>
    <x v="0"/>
    <x v="0"/>
    <m/>
  </r>
  <r>
    <s v="15"/>
    <s v="NoConsuntivos"/>
    <n v="34"/>
    <x v="76"/>
    <n v="1"/>
    <s v="Código Expediente"/>
    <n v="29"/>
    <x v="0"/>
    <x v="0"/>
    <m/>
  </r>
  <r>
    <s v="15"/>
    <s v="NoConsuntivos"/>
    <n v="37"/>
    <x v="77"/>
    <n v="1"/>
    <s v="Renuncia?"/>
    <n v="32"/>
    <x v="0"/>
    <x v="0"/>
    <m/>
  </r>
  <r>
    <s v="15"/>
    <s v="NoConsuntivos"/>
    <n v="38"/>
    <x v="78"/>
    <n v="1"/>
    <s v="Transferencia?"/>
    <n v="33"/>
    <x v="0"/>
    <x v="0"/>
    <m/>
  </r>
  <r>
    <s v="15"/>
    <s v="NoConsuntivos"/>
    <n v="40"/>
    <x v="79"/>
    <n v="1"/>
    <s v="Titular"/>
    <n v="35"/>
    <x v="0"/>
    <x v="0"/>
    <m/>
  </r>
  <r>
    <s v="17"/>
    <s v="Comunidades"/>
    <n v="1"/>
    <x v="3"/>
    <n v="1"/>
    <s v="Región"/>
    <n v="1"/>
    <x v="0"/>
    <x v="0"/>
    <m/>
  </r>
  <r>
    <s v="17"/>
    <s v="Comunidades"/>
    <n v="2"/>
    <x v="4"/>
    <n v="1"/>
    <s v="Provincia"/>
    <n v="2"/>
    <x v="0"/>
    <x v="0"/>
    <m/>
  </r>
  <r>
    <s v="17"/>
    <s v="Comunidades"/>
    <n v="3"/>
    <x v="5"/>
    <n v="1"/>
    <s v="Comuna"/>
    <n v="3"/>
    <x v="0"/>
    <x v="0"/>
    <m/>
  </r>
  <r>
    <s v="17"/>
    <s v="Comunidades"/>
    <n v="4"/>
    <x v="80"/>
    <n v="1"/>
    <s v="Nombre"/>
    <n v="4"/>
    <x v="38"/>
    <x v="38"/>
    <n v="0"/>
  </r>
  <r>
    <s v="17"/>
    <s v="Comunidades"/>
    <n v="5"/>
    <x v="81"/>
    <n v="1"/>
    <s v="Solicitante"/>
    <n v="5"/>
    <x v="39"/>
    <x v="39"/>
    <n v="1"/>
  </r>
  <r>
    <s v="17"/>
    <s v="Comunidades"/>
    <n v="6"/>
    <x v="61"/>
    <n v="1"/>
    <s v="Tipo de Derecho"/>
    <n v="6"/>
    <x v="0"/>
    <x v="0"/>
    <m/>
  </r>
  <r>
    <s v="17"/>
    <s v="Comunidades"/>
    <n v="7"/>
    <x v="62"/>
    <n v="1"/>
    <s v="Naturaleza"/>
    <n v="7"/>
    <x v="0"/>
    <x v="0"/>
    <m/>
  </r>
  <r>
    <s v="17"/>
    <s v="Comunidades"/>
    <n v="8"/>
    <x v="63"/>
    <n v="1"/>
    <s v="Clasificación"/>
    <n v="8"/>
    <x v="0"/>
    <x v="0"/>
    <m/>
  </r>
  <r>
    <s v="17"/>
    <s v="Comunidades"/>
    <n v="9"/>
    <x v="64"/>
    <n v="1"/>
    <s v="Uso del Agua"/>
    <n v="9"/>
    <x v="0"/>
    <x v="0"/>
    <m/>
  </r>
  <r>
    <s v="17"/>
    <s v="Comunidades"/>
    <n v="10"/>
    <x v="65"/>
    <n v="1"/>
    <s v="Cuenca"/>
    <n v="10"/>
    <x v="0"/>
    <x v="0"/>
    <m/>
  </r>
  <r>
    <s v="17"/>
    <s v="Comunidades"/>
    <n v="11"/>
    <x v="66"/>
    <n v="1"/>
    <s v="SubCuenca"/>
    <n v="11"/>
    <x v="0"/>
    <x v="0"/>
    <m/>
  </r>
  <r>
    <s v="17"/>
    <s v="Comunidades"/>
    <n v="12"/>
    <x v="67"/>
    <n v="1"/>
    <s v="Subsubcuenca"/>
    <n v="12"/>
    <x v="0"/>
    <x v="0"/>
    <m/>
  </r>
  <r>
    <s v="17"/>
    <s v="Comunidades"/>
    <n v="13"/>
    <x v="68"/>
    <n v="1"/>
    <s v="Fuente"/>
    <n v="13"/>
    <x v="0"/>
    <x v="0"/>
    <m/>
  </r>
  <r>
    <s v="17"/>
    <s v="Comunidades"/>
    <n v="14"/>
    <x v="69"/>
    <n v="1"/>
    <s v="Ejercicio del Derecho"/>
    <n v="14"/>
    <x v="0"/>
    <x v="0"/>
    <m/>
  </r>
  <r>
    <s v="18"/>
    <s v="02_07"/>
    <n v="1"/>
    <x v="3"/>
    <n v="1"/>
    <s v="Región"/>
    <n v="1"/>
    <x v="0"/>
    <x v="0"/>
    <m/>
  </r>
  <r>
    <s v="18"/>
    <s v="02_07"/>
    <n v="2"/>
    <x v="4"/>
    <n v="1"/>
    <s v="Provincia"/>
    <n v="2"/>
    <x v="0"/>
    <x v="0"/>
    <m/>
  </r>
  <r>
    <s v="18"/>
    <s v="02_07"/>
    <n v="3"/>
    <x v="5"/>
    <n v="1"/>
    <s v="Comuna"/>
    <n v="3"/>
    <x v="40"/>
    <x v="40"/>
    <n v="1"/>
  </r>
  <r>
    <s v="18"/>
    <s v="02_07"/>
    <n v="4"/>
    <x v="52"/>
    <n v="1"/>
    <s v="Superficie Quemada (ha)"/>
    <n v="4"/>
    <x v="0"/>
    <x v="0"/>
    <m/>
  </r>
  <r>
    <s v="18"/>
    <s v="02_07"/>
    <n v="5"/>
    <x v="82"/>
    <n v="1"/>
    <s v="Superficie Quemada en la Comuna (ha)"/>
    <n v="5"/>
    <x v="0"/>
    <x v="0"/>
    <m/>
  </r>
  <r>
    <s v="19"/>
    <s v="2023_02_14"/>
    <n v="1"/>
    <x v="3"/>
    <n v="1"/>
    <s v="Región"/>
    <n v="1"/>
    <x v="0"/>
    <x v="0"/>
    <m/>
  </r>
  <r>
    <s v="19"/>
    <s v="2023_02_14"/>
    <n v="2"/>
    <x v="4"/>
    <n v="1"/>
    <s v="Provincia"/>
    <n v="2"/>
    <x v="0"/>
    <x v="0"/>
    <m/>
  </r>
  <r>
    <s v="19"/>
    <s v="2023_02_14"/>
    <n v="3"/>
    <x v="5"/>
    <n v="1"/>
    <s v="Comuna"/>
    <n v="3"/>
    <x v="41"/>
    <x v="41"/>
    <n v="1"/>
  </r>
  <r>
    <s v="19"/>
    <s v="2023_02_14"/>
    <n v="4"/>
    <x v="52"/>
    <n v="1"/>
    <s v="Superficie Quemada (ha)"/>
    <n v="4"/>
    <x v="0"/>
    <x v="0"/>
    <m/>
  </r>
  <r>
    <s v="19"/>
    <s v="2023_02_14"/>
    <n v="5"/>
    <x v="82"/>
    <n v="1"/>
    <s v="Superficie Quemada en la Comuna (ha)"/>
    <n v="5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32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4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2">
        <item m="1" x="709"/>
        <item m="1" x="520"/>
        <item m="1" x="586"/>
        <item m="1" x="668"/>
        <item m="1" x="649"/>
        <item m="1" x="513"/>
        <item m="1" x="107"/>
        <item m="1" x="212"/>
        <item m="1" x="364"/>
        <item m="1" x="183"/>
        <item m="1" x="234"/>
        <item m="1" x="317"/>
        <item m="1" x="291"/>
        <item m="1" x="175"/>
        <item m="1" x="440"/>
        <item m="1" x="574"/>
        <item m="1" x="720"/>
        <item m="1" x="534"/>
        <item m="1" x="594"/>
        <item m="1" x="678"/>
        <item m="1" x="656"/>
        <item m="1" x="528"/>
        <item m="1" x="124"/>
        <item m="1" x="221"/>
        <item m="1" x="370"/>
        <item m="1" x="190"/>
        <item m="1" x="245"/>
        <item m="1" x="326"/>
        <item m="1" x="301"/>
        <item m="1" x="187"/>
        <item m="1" x="453"/>
        <item m="1" x="583"/>
        <item m="1" x="730"/>
        <item m="1" x="602"/>
        <item m="1" x="684"/>
        <item m="1" x="666"/>
        <item m="1" x="540"/>
        <item m="1" x="132"/>
        <item m="1" x="228"/>
        <item m="1" x="380"/>
        <item m="1" x="203"/>
        <item m="1" x="257"/>
        <item m="1" x="338"/>
        <item m="1" x="314"/>
        <item m="1" x="194"/>
        <item m="1" x="464"/>
        <item m="1" x="589"/>
        <item m="1" x="741"/>
        <item m="1" x="563"/>
        <item m="1" x="611"/>
        <item m="1" x="695"/>
        <item m="1" x="677"/>
        <item m="1" x="558"/>
        <item m="1" x="144"/>
        <item m="1" x="238"/>
        <item m="1" x="393"/>
        <item m="1" x="213"/>
        <item m="1" x="263"/>
        <item m="1" x="352"/>
        <item m="1" x="324"/>
        <item m="1" x="206"/>
        <item m="1" x="478"/>
        <item m="1" x="599"/>
        <item m="1" x="279"/>
        <item m="1" x="191"/>
        <item m="1" x="119"/>
        <item m="1" x="171"/>
        <item m="1" x="152"/>
        <item m="1" x="158"/>
        <item m="1" x="104"/>
        <item m="1" x="722"/>
        <item m="1" x="280"/>
        <item m="1" x="371"/>
        <item m="1" x="495"/>
        <item m="1" x="601"/>
        <item m="1" x="143"/>
        <item m="1" x="275"/>
        <item m="1" x="353"/>
        <item m="1" x="360"/>
        <item m="1" x="667"/>
        <item m="1" x="477"/>
        <item m="1" x="385"/>
        <item m="1" x="657"/>
        <item m="1" x="368"/>
        <item m="1" x="216"/>
        <item m="1" x="169"/>
        <item m="1" x="258"/>
        <item m="1" x="744"/>
        <item m="1" x="460"/>
        <item m="1" x="293"/>
        <item m="1" x="614"/>
        <item m="1" x="674"/>
        <item m="1" x="407"/>
        <item m="1" x="177"/>
        <item m="1" x="401"/>
        <item m="1" x="173"/>
        <item m="1" x="165"/>
        <item m="1" x="95"/>
        <item m="1" x="396"/>
        <item m="1" x="547"/>
        <item m="1" x="652"/>
        <item m="1" x="526"/>
        <item m="1" x="373"/>
        <item x="63"/>
        <item m="1" x="643"/>
        <item m="1" x="636"/>
        <item m="1" x="342"/>
        <item m="1" x="577"/>
        <item m="1" x="414"/>
        <item m="1" x="673"/>
        <item m="1" x="651"/>
        <item m="1" x="106"/>
        <item x="15"/>
        <item m="1" x="304"/>
        <item m="1" x="300"/>
        <item x="6"/>
        <item m="1" x="683"/>
        <item m="1" x="690"/>
        <item m="1" x="735"/>
        <item m="1" x="515"/>
        <item m="1" x="109"/>
        <item x="14"/>
        <item x="13"/>
        <item m="1" x="530"/>
        <item x="8"/>
        <item x="16"/>
        <item x="7"/>
        <item m="1" x="117"/>
        <item m="1" x="142"/>
        <item m="1" x="473"/>
        <item m="1" x="217"/>
        <item m="1" x="608"/>
        <item m="1" x="188"/>
        <item m="1" x="751"/>
        <item m="1" x="340"/>
        <item m="1" x="161"/>
        <item x="5"/>
        <item x="55"/>
        <item m="1" x="449"/>
        <item m="1" x="99"/>
        <item m="1" x="694"/>
        <item m="1" x="527"/>
        <item m="1" x="330"/>
        <item m="1" x="711"/>
        <item m="1" x="134"/>
        <item m="1" x="481"/>
        <item m="1" x="268"/>
        <item m="1" x="197"/>
        <item m="1" x="420"/>
        <item m="1" x="443"/>
        <item m="1" x="581"/>
        <item m="1" x="734"/>
        <item m="1" x="687"/>
        <item m="1" x="232"/>
        <item m="1" x="310"/>
        <item x="65"/>
        <item m="1" x="621"/>
        <item m="1" x="535"/>
        <item m="1" x="539"/>
        <item m="1" x="86"/>
        <item m="1" x="145"/>
        <item x="2"/>
        <item m="1" x="308"/>
        <item x="1"/>
        <item x="0"/>
        <item m="1" x="470"/>
        <item m="1" x="336"/>
        <item m="1" x="276"/>
        <item m="1" x="138"/>
        <item m="1" x="727"/>
        <item m="1" x="639"/>
        <item m="1" x="337"/>
        <item m="1" x="307"/>
        <item m="1" x="225"/>
        <item m="1" x="381"/>
        <item m="1" x="549"/>
        <item m="1" x="131"/>
        <item m="1" x="491"/>
        <item m="1" x="712"/>
        <item m="1" x="97"/>
        <item m="1" x="157"/>
        <item m="1" x="265"/>
        <item m="1" x="214"/>
        <item m="1" x="475"/>
        <item m="1" x="626"/>
        <item m="1" x="578"/>
        <item m="1" x="706"/>
        <item m="1" x="302"/>
        <item m="1" x="486"/>
        <item m="1" x="146"/>
        <item m="1" x="126"/>
        <item m="1" x="504"/>
        <item m="1" x="323"/>
        <item m="1" x="313"/>
        <item x="24"/>
        <item m="1" x="619"/>
        <item m="1" x="721"/>
        <item m="1" x="230"/>
        <item m="1" x="511"/>
        <item m="1" x="650"/>
        <item m="1" x="555"/>
        <item m="1" x="663"/>
        <item m="1" x="742"/>
        <item m="1" x="647"/>
        <item m="1" x="518"/>
        <item m="1" x="572"/>
        <item m="1" x="325"/>
        <item m="1" x="394"/>
        <item m="1" x="274"/>
        <item m="1" x="450"/>
        <item m="1" x="292"/>
        <item m="1" x="84"/>
        <item m="1" x="584"/>
        <item m="1" x="640"/>
        <item m="1" x="266"/>
        <item m="1" x="738"/>
        <item m="1" x="725"/>
        <item m="1" x="702"/>
        <item m="1" x="655"/>
        <item x="12"/>
        <item m="1" x="137"/>
        <item m="1" x="417"/>
        <item m="1" x="541"/>
        <item m="1" x="399"/>
        <item m="1" x="236"/>
        <item m="1" x="148"/>
        <item m="1" x="740"/>
        <item m="1" x="737"/>
        <item m="1" x="289"/>
        <item m="1" x="448"/>
        <item m="1" x="167"/>
        <item m="1" x="185"/>
        <item m="1" x="435"/>
        <item m="1" x="553"/>
        <item m="1" x="327"/>
        <item m="1" x="102"/>
        <item m="1" x="629"/>
        <item m="1" x="494"/>
        <item m="1" x="489"/>
        <item m="1" x="474"/>
        <item m="1" x="156"/>
        <item m="1" x="689"/>
        <item m="1" x="174"/>
        <item m="1" x="210"/>
        <item m="1" x="705"/>
        <item m="1" x="83"/>
        <item m="1" x="281"/>
        <item m="1" x="461"/>
        <item m="1" x="253"/>
        <item m="1" x="459"/>
        <item m="1" x="405"/>
        <item m="1" x="487"/>
        <item m="1" x="427"/>
        <item m="1" x="235"/>
        <item m="1" x="593"/>
        <item m="1" x="603"/>
        <item m="1" x="139"/>
        <item m="1" x="220"/>
        <item m="1" x="288"/>
        <item m="1" x="557"/>
        <item m="1" x="492"/>
        <item m="1" x="644"/>
        <item m="1" x="283"/>
        <item m="1" x="595"/>
        <item m="1" x="242"/>
        <item m="1" x="505"/>
        <item m="1" x="382"/>
        <item m="1" x="154"/>
        <item m="1" x="748"/>
        <item m="1" x="227"/>
        <item m="1" x="272"/>
        <item m="1" x="391"/>
        <item m="1" x="576"/>
        <item m="1" x="671"/>
        <item m="1" x="664"/>
        <item m="1" x="533"/>
        <item m="1" x="642"/>
        <item m="1" x="631"/>
        <item m="1" x="141"/>
        <item m="1" x="627"/>
        <item m="1" x="519"/>
        <item m="1" x="571"/>
        <item m="1" x="713"/>
        <item m="1" x="316"/>
        <item m="1" x="285"/>
        <item m="1" x="296"/>
        <item m="1" x="254"/>
        <item m="1" x="247"/>
        <item m="1" x="170"/>
        <item m="1" x="496"/>
        <item m="1" x="609"/>
        <item m="1" x="255"/>
        <item m="1" x="645"/>
        <item m="1" x="729"/>
        <item m="1" x="659"/>
        <item m="1" x="361"/>
        <item m="1" x="749"/>
        <item m="1" x="229"/>
        <item m="1" x="692"/>
        <item m="1" x="579"/>
        <item m="1" x="529"/>
        <item m="1" x="181"/>
        <item m="1" x="719"/>
        <item m="1" x="718"/>
        <item m="1" x="115"/>
        <item m="1" x="390"/>
        <item m="1" x="282"/>
        <item m="1" x="413"/>
        <item m="1" x="736"/>
        <item x="9"/>
        <item m="1" x="160"/>
        <item m="1" x="510"/>
        <item m="1" x="333"/>
        <item m="1" x="189"/>
        <item m="1" x="471"/>
        <item m="1" x="98"/>
        <item m="1" x="613"/>
        <item m="1" x="620"/>
        <item m="1" x="233"/>
        <item m="1" x="682"/>
        <item m="1" x="661"/>
        <item m="1" x="199"/>
        <item m="1" x="538"/>
        <item m="1" x="105"/>
        <item m="1" x="355"/>
        <item m="1" x="406"/>
        <item m="1" x="357"/>
        <item m="1" x="408"/>
        <item m="1" x="344"/>
        <item m="1" x="348"/>
        <item m="1" x="397"/>
        <item m="1" x="676"/>
        <item m="1" x="240"/>
        <item m="1" x="679"/>
        <item m="1" x="329"/>
        <item m="1" x="321"/>
        <item x="39"/>
        <item m="1" x="127"/>
        <item m="1" x="506"/>
        <item m="1" x="662"/>
        <item m="1" x="164"/>
        <item m="1" x="343"/>
        <item m="1" x="328"/>
        <item m="1" x="277"/>
        <item m="1" x="133"/>
        <item m="1" x="708"/>
        <item m="1" x="182"/>
        <item m="1" x="615"/>
        <item m="1" x="616"/>
        <item m="1" x="94"/>
        <item m="1" x="155"/>
        <item m="1" x="345"/>
        <item m="1" x="92"/>
        <item m="1" x="634"/>
        <item m="1" x="243"/>
        <item m="1" x="500"/>
        <item m="1" x="369"/>
        <item x="4"/>
        <item m="1" x="524"/>
        <item m="1" x="669"/>
        <item m="1" x="186"/>
        <item m="1" x="544"/>
        <item m="1" x="485"/>
        <item m="1" x="703"/>
        <item m="1" x="517"/>
        <item m="1" x="226"/>
        <item x="3"/>
        <item x="53"/>
        <item m="1" x="259"/>
        <item m="1" x="733"/>
        <item m="1" x="168"/>
        <item m="1" x="392"/>
        <item m="1" x="349"/>
        <item m="1" x="398"/>
        <item m="1" x="249"/>
        <item m="1" x="465"/>
        <item m="1" x="686"/>
        <item m="1" x="556"/>
        <item m="1" x="85"/>
        <item m="1" x="287"/>
        <item m="1" x="523"/>
        <item m="1" x="680"/>
        <item m="1" x="379"/>
        <item m="1" x="569"/>
        <item m="1" x="501"/>
        <item m="1" x="430"/>
        <item m="1" x="290"/>
        <item m="1" x="335"/>
        <item m="1" x="696"/>
        <item m="1" x="658"/>
        <item m="1" x="334"/>
        <item m="1" x="252"/>
        <item m="1" x="270"/>
        <item m="1" x="607"/>
        <item m="1" x="483"/>
        <item m="1" x="739"/>
        <item m="1" x="180"/>
        <item m="1" x="201"/>
        <item m="1" x="604"/>
        <item m="1" x="514"/>
        <item m="1" x="482"/>
        <item m="1" x="570"/>
        <item m="1" x="531"/>
        <item m="1" x="176"/>
        <item m="1" x="550"/>
        <item m="1" x="452"/>
        <item m="1" x="297"/>
        <item m="1" x="472"/>
        <item m="1" x="219"/>
        <item m="1" x="551"/>
        <item m="1" x="635"/>
        <item m="1" x="697"/>
        <item m="1" x="700"/>
        <item m="1" x="463"/>
        <item m="1" x="454"/>
        <item m="1" x="632"/>
        <item m="1" x="641"/>
        <item m="1" x="110"/>
        <item m="1" x="90"/>
        <item m="1" x="311"/>
        <item m="1" x="150"/>
        <item m="1" x="363"/>
        <item m="1" x="731"/>
        <item m="1" x="93"/>
        <item m="1" x="404"/>
        <item m="1" x="87"/>
        <item m="1" x="606"/>
        <item m="1" x="198"/>
        <item m="1" x="698"/>
        <item m="1" x="260"/>
        <item m="1" x="654"/>
        <item m="1" x="309"/>
        <item m="1" x="714"/>
        <item m="1" x="387"/>
        <item m="1" x="331"/>
        <item m="1" x="548"/>
        <item m="1" x="592"/>
        <item m="1" x="123"/>
        <item m="1" x="597"/>
        <item m="1" x="439"/>
        <item m="1" x="410"/>
        <item m="1" x="431"/>
        <item m="1" x="419"/>
        <item m="1" x="588"/>
        <item m="1" x="466"/>
        <item m="1" x="469"/>
        <item m="1" x="456"/>
        <item m="1" x="444"/>
        <item m="1" x="425"/>
        <item m="1" x="412"/>
        <item m="1" x="746"/>
        <item m="1" x="670"/>
        <item m="1" x="660"/>
        <item m="1" x="512"/>
        <item m="1" x="490"/>
        <item m="1" x="468"/>
        <item m="1" x="605"/>
        <item m="1" x="596"/>
        <item m="1" x="585"/>
        <item m="1" x="575"/>
        <item m="1" x="564"/>
        <item m="1" x="554"/>
        <item m="1" x="421"/>
        <item m="1" x="209"/>
        <item m="1" x="691"/>
        <item m="1" x="681"/>
        <item m="1" x="590"/>
        <item m="1" x="573"/>
        <item m="1" x="562"/>
        <item m="1" x="503"/>
        <item m="1" x="211"/>
        <item m="1" x="411"/>
        <item m="1" x="543"/>
        <item m="1" x="200"/>
        <item m="1" x="250"/>
        <item m="1" x="239"/>
        <item m="1" x="536"/>
        <item m="1" x="332"/>
        <item m="1" x="395"/>
        <item m="1" x="457"/>
        <item m="1" x="521"/>
        <item m="1" x="537"/>
        <item m="1" x="267"/>
        <item m="1" x="89"/>
        <item m="1" x="159"/>
        <item m="1" x="116"/>
        <item m="1" x="552"/>
        <item m="1" x="582"/>
        <item m="1" x="241"/>
        <item m="1" x="424"/>
        <item m="1" x="745"/>
        <item m="1" x="261"/>
        <item m="1" x="101"/>
        <item m="1" x="422"/>
        <item m="1" x="103"/>
        <item m="1" x="426"/>
        <item m="1" x="108"/>
        <item m="1" x="429"/>
        <item m="1" x="112"/>
        <item m="1" x="433"/>
        <item m="1" x="114"/>
        <item m="1" x="436"/>
        <item m="1" x="121"/>
        <item m="1" x="442"/>
        <item m="1" x="125"/>
        <item m="1" x="445"/>
        <item m="1" x="129"/>
        <item m="1" x="447"/>
        <item m="1" x="451"/>
        <item m="1" x="467"/>
        <item m="1" x="204"/>
        <item m="1" x="218"/>
        <item m="1" x="231"/>
        <item m="1" x="359"/>
        <item m="1" x="653"/>
        <item m="1" x="113"/>
        <item m="1" x="244"/>
        <item m="1" x="367"/>
        <item m="1" x="339"/>
        <item x="35"/>
        <item m="1" x="166"/>
        <item m="1" x="299"/>
        <item m="1" x="378"/>
        <item m="1" x="122"/>
        <item x="25"/>
        <item x="28"/>
        <item m="1" x="628"/>
        <item m="1" x="672"/>
        <item m="1" x="559"/>
        <item m="1" x="732"/>
        <item m="1" x="455"/>
        <item m="1" x="566"/>
        <item m="1" x="750"/>
        <item m="1" x="493"/>
        <item m="1" x="184"/>
        <item m="1" x="318"/>
        <item m="1" x="179"/>
        <item m="1" x="685"/>
        <item m="1" x="295"/>
        <item m="1" x="192"/>
        <item m="1" x="88"/>
        <item m="1" x="622"/>
        <item m="1" x="100"/>
        <item m="1" x="715"/>
        <item m="1" x="136"/>
        <item m="1" x="476"/>
        <item m="1" x="498"/>
        <item m="1" x="366"/>
        <item m="1" x="298"/>
        <item m="1" x="633"/>
        <item m="1" x="638"/>
        <item m="1" x="416"/>
        <item m="1" x="438"/>
        <item m="1" x="484"/>
        <item m="1" x="458"/>
        <item m="1" x="193"/>
        <item m="1" x="356"/>
        <item m="1" x="358"/>
        <item m="1" x="617"/>
        <item m="1" x="147"/>
        <item m="1" x="389"/>
        <item m="1" x="294"/>
        <item m="1" x="312"/>
        <item m="1" x="347"/>
        <item m="1" x="354"/>
        <item x="59"/>
        <item m="1" x="346"/>
        <item m="1" x="717"/>
        <item m="1" x="400"/>
        <item m="1" x="701"/>
        <item m="1" x="675"/>
        <item m="1" x="149"/>
        <item m="1" x="111"/>
        <item m="1" x="196"/>
        <item m="1" x="273"/>
        <item m="1" x="376"/>
        <item m="1" x="388"/>
        <item m="1" x="403"/>
        <item m="1" x="610"/>
        <item m="1" x="269"/>
        <item m="1" x="120"/>
        <item m="1" x="480"/>
        <item m="1" x="567"/>
        <item m="1" x="215"/>
        <item m="1" x="224"/>
        <item m="1" x="509"/>
        <item m="1" x="163"/>
        <item m="1" x="271"/>
        <item m="1" x="415"/>
        <item m="1" x="434"/>
        <item m="1" x="532"/>
        <item m="1" x="264"/>
        <item m="1" x="630"/>
        <item m="1" x="497"/>
        <item m="1" x="91"/>
        <item m="1" x="172"/>
        <item m="1" x="646"/>
        <item m="1" x="723"/>
        <item m="1" x="248"/>
        <item m="1" x="587"/>
        <item m="1" x="351"/>
        <item m="1" x="743"/>
        <item m="1" x="499"/>
        <item m="1" x="600"/>
        <item m="1" x="305"/>
        <item m="1" x="315"/>
        <item m="1" x="246"/>
        <item m="1" x="237"/>
        <item m="1" x="648"/>
        <item m="1" x="153"/>
        <item m="1" x="96"/>
        <item m="1" x="162"/>
        <item m="1" x="502"/>
        <item m="1" x="479"/>
        <item m="1" x="223"/>
        <item m="1" x="178"/>
        <item m="1" x="637"/>
        <item m="1" x="319"/>
        <item m="1" x="320"/>
        <item m="1" x="441"/>
        <item m="1" x="384"/>
        <item m="1" x="251"/>
        <item m="1" x="591"/>
        <item m="1" x="222"/>
        <item m="1" x="716"/>
        <item m="1" x="375"/>
        <item m="1" x="386"/>
        <item m="1" x="402"/>
        <item m="1" x="522"/>
        <item m="1" x="140"/>
        <item m="1" x="118"/>
        <item m="1" x="546"/>
        <item m="1" x="202"/>
        <item m="1" x="151"/>
        <item m="1" x="372"/>
        <item m="1" x="377"/>
        <item m="1" x="303"/>
        <item m="1" x="362"/>
        <item m="1" x="432"/>
        <item m="1" x="306"/>
        <item m="1" x="623"/>
        <item m="1" x="374"/>
        <item m="1" x="428"/>
        <item m="1" x="747"/>
        <item m="1" x="580"/>
        <item m="1" x="624"/>
        <item m="1" x="568"/>
        <item m="1" x="561"/>
        <item m="1" x="488"/>
        <item m="1" x="128"/>
        <item m="1" x="350"/>
        <item m="1" x="262"/>
        <item m="1" x="625"/>
        <item m="1" x="278"/>
        <item m="1" x="437"/>
        <item m="1" x="726"/>
        <item m="1" x="688"/>
        <item m="1" x="284"/>
        <item m="1" x="446"/>
        <item m="1" x="525"/>
        <item m="1" x="707"/>
        <item m="1" x="341"/>
        <item m="1" x="516"/>
        <item m="1" x="565"/>
        <item m="1" x="208"/>
        <item m="1" x="704"/>
        <item m="1" x="612"/>
        <item m="1" x="256"/>
        <item m="1" x="545"/>
        <item m="1" x="195"/>
        <item x="11"/>
        <item m="1" x="205"/>
        <item m="1" x="560"/>
        <item m="1" x="286"/>
        <item m="1" x="418"/>
        <item m="1" x="462"/>
        <item x="10"/>
        <item x="17"/>
        <item x="18"/>
        <item x="19"/>
        <item x="20"/>
        <item x="21"/>
        <item x="22"/>
        <item x="23"/>
        <item x="26"/>
        <item x="27"/>
        <item x="29"/>
        <item x="30"/>
        <item x="31"/>
        <item x="32"/>
        <item x="33"/>
        <item x="34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383"/>
        <item x="52"/>
        <item x="56"/>
        <item x="57"/>
        <item x="58"/>
        <item m="1" x="207"/>
        <item m="1" x="508"/>
        <item m="1" x="542"/>
        <item m="1" x="130"/>
        <item m="1" x="135"/>
        <item m="1" x="598"/>
        <item x="61"/>
        <item x="62"/>
        <item m="1" x="322"/>
        <item m="1" x="618"/>
        <item x="66"/>
        <item x="67"/>
        <item x="68"/>
        <item x="69"/>
        <item x="70"/>
        <item x="71"/>
        <item m="1" x="665"/>
        <item m="1" x="724"/>
        <item m="1" x="423"/>
        <item m="1" x="507"/>
        <item m="1" x="728"/>
        <item m="1" x="409"/>
        <item x="73"/>
        <item x="74"/>
        <item x="75"/>
        <item x="76"/>
        <item m="1" x="710"/>
        <item m="1" x="699"/>
        <item x="77"/>
        <item x="78"/>
        <item m="1" x="693"/>
        <item x="79"/>
        <item x="60"/>
        <item x="64"/>
        <item m="1" x="365"/>
        <item x="54"/>
        <item x="72"/>
        <item x="80"/>
        <item x="81"/>
        <item x="8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53">
        <item m="1" x="184"/>
        <item m="1" x="58"/>
        <item m="1" x="119"/>
        <item m="1" x="305"/>
        <item m="1" x="109"/>
        <item m="1" x="198"/>
        <item m="1" x="300"/>
        <item m="1" x="265"/>
        <item m="1" x="156"/>
        <item m="1" x="268"/>
        <item m="1" x="336"/>
        <item m="1" x="102"/>
        <item m="1" x="87"/>
        <item m="1" x="80"/>
        <item m="1" x="312"/>
        <item m="1" x="337"/>
        <item m="1" x="307"/>
        <item m="1" x="199"/>
        <item m="1" x="217"/>
        <item m="1" x="239"/>
        <item m="1" x="258"/>
        <item m="1" x="270"/>
        <item m="1" x="127"/>
        <item m="1" x="74"/>
        <item m="1" x="78"/>
        <item m="1" x="159"/>
        <item m="1" x="139"/>
        <item m="1" x="135"/>
        <item m="1" x="175"/>
        <item m="1" x="274"/>
        <item m="1" x="170"/>
        <item m="1" x="75"/>
        <item m="1" x="176"/>
        <item m="1" x="275"/>
        <item m="1" x="100"/>
        <item m="1" x="191"/>
        <item m="1" x="293"/>
        <item m="1" x="211"/>
        <item m="1" x="334"/>
        <item m="1" x="71"/>
        <item m="1" x="321"/>
        <item m="1" x="181"/>
        <item m="1" x="259"/>
        <item m="1" x="45"/>
        <item m="1" x="147"/>
        <item m="1" x="318"/>
        <item m="1" x="54"/>
        <item m="1" x="230"/>
        <item m="1" x="177"/>
        <item m="1" x="325"/>
        <item m="1" x="303"/>
        <item m="1" x="205"/>
        <item m="1" x="150"/>
        <item m="1" x="277"/>
        <item m="1" x="144"/>
        <item m="1" x="95"/>
        <item m="1" x="202"/>
        <item m="1" x="349"/>
        <item m="1" x="313"/>
        <item m="1" x="117"/>
        <item m="1" x="134"/>
        <item m="1" x="182"/>
        <item m="1" x="187"/>
        <item m="1" x="266"/>
        <item m="1" x="197"/>
        <item m="1" x="264"/>
        <item m="1" x="237"/>
        <item m="1" x="94"/>
        <item m="1" x="86"/>
        <item x="0"/>
        <item m="1" x="126"/>
        <item m="1" x="171"/>
        <item m="1" x="194"/>
        <item m="1" x="73"/>
        <item m="1" x="167"/>
        <item m="1" x="251"/>
        <item m="1" x="246"/>
        <item m="1" x="233"/>
        <item m="1" x="72"/>
        <item m="1" x="341"/>
        <item m="1" x="129"/>
        <item m="1" x="42"/>
        <item m="1" x="279"/>
        <item m="1" x="82"/>
        <item m="1" x="227"/>
        <item m="1" x="345"/>
        <item m="1" x="52"/>
        <item m="1" x="209"/>
        <item m="1" x="131"/>
        <item m="1" x="76"/>
        <item m="1" x="179"/>
        <item m="1" x="121"/>
        <item m="1" x="241"/>
        <item m="1" x="125"/>
        <item m="1" x="111"/>
        <item m="1" x="203"/>
        <item m="1" x="340"/>
        <item m="1" x="289"/>
        <item m="1" x="55"/>
        <item m="1" x="210"/>
        <item m="1" x="178"/>
        <item m="1" x="332"/>
        <item m="1" x="216"/>
        <item m="1" x="93"/>
        <item m="1" x="118"/>
        <item m="1" x="53"/>
        <item m="1" x="314"/>
        <item m="1" x="168"/>
        <item m="1" x="278"/>
        <item m="1" x="138"/>
        <item m="1" x="113"/>
        <item m="1" x="243"/>
        <item m="1" x="294"/>
        <item m="1" x="235"/>
        <item m="1" x="253"/>
        <item m="1" x="256"/>
        <item m="1" x="88"/>
        <item m="1" x="158"/>
        <item m="1" x="229"/>
        <item m="1" x="215"/>
        <item m="1" x="133"/>
        <item m="1" x="160"/>
        <item m="1" x="166"/>
        <item m="1" x="128"/>
        <item m="1" x="124"/>
        <item m="1" x="249"/>
        <item m="1" x="286"/>
        <item m="1" x="64"/>
        <item m="1" x="260"/>
        <item m="1" x="316"/>
        <item m="1" x="302"/>
        <item m="1" x="165"/>
        <item m="1" x="223"/>
        <item m="1" x="218"/>
        <item m="1" x="207"/>
        <item m="1" x="59"/>
        <item m="1" x="172"/>
        <item m="1" x="174"/>
        <item m="1" x="83"/>
        <item m="1" x="43"/>
        <item m="1" x="208"/>
        <item m="1" x="329"/>
        <item m="1" x="317"/>
        <item m="1" x="56"/>
        <item m="1" x="234"/>
        <item m="1" x="219"/>
        <item m="1" x="97"/>
        <item m="1" x="272"/>
        <item m="1" x="206"/>
        <item m="1" x="346"/>
        <item m="1" x="77"/>
        <item m="1" x="112"/>
        <item m="1" x="57"/>
        <item m="1" x="228"/>
        <item m="1" x="51"/>
        <item m="1" x="257"/>
        <item m="1" x="242"/>
        <item m="1" x="63"/>
        <item m="1" x="148"/>
        <item m="1" x="281"/>
        <item m="1" x="137"/>
        <item m="1" x="130"/>
        <item m="1" x="283"/>
        <item m="1" x="114"/>
        <item m="1" x="301"/>
        <item m="1" x="231"/>
        <item m="1" x="115"/>
        <item m="1" x="192"/>
        <item m="1" x="290"/>
        <item m="1" x="151"/>
        <item m="1" x="122"/>
        <item m="1" x="90"/>
        <item m="1" x="132"/>
        <item m="1" x="344"/>
        <item m="1" x="330"/>
        <item m="1" x="296"/>
        <item m="1" x="276"/>
        <item m="1" x="308"/>
        <item m="1" x="47"/>
        <item m="1" x="200"/>
        <item m="1" x="89"/>
        <item m="1" x="245"/>
        <item m="1" x="196"/>
        <item m="1" x="107"/>
        <item m="1" x="299"/>
        <item m="1" x="155"/>
        <item m="1" x="238"/>
        <item m="1" x="143"/>
        <item m="1" x="154"/>
        <item m="1" x="60"/>
        <item m="1" x="108"/>
        <item m="1" x="195"/>
        <item m="1" x="185"/>
        <item m="1" x="190"/>
        <item m="1" x="323"/>
        <item m="1" x="169"/>
        <item m="1" x="120"/>
        <item m="1" x="153"/>
        <item m="1" x="152"/>
        <item m="1" x="269"/>
        <item m="1" x="101"/>
        <item m="1" x="292"/>
        <item m="1" x="338"/>
        <item m="1" x="81"/>
        <item m="1" x="164"/>
        <item m="1" x="98"/>
        <item m="1" x="291"/>
        <item m="1" x="263"/>
        <item m="1" x="204"/>
        <item m="1" x="96"/>
        <item m="1" x="327"/>
        <item m="1" x="247"/>
        <item m="1" x="103"/>
        <item m="1" x="67"/>
        <item m="1" x="252"/>
        <item m="1" x="282"/>
        <item m="1" x="304"/>
        <item m="1" x="322"/>
        <item m="1" x="163"/>
        <item m="1" x="333"/>
        <item m="1" x="271"/>
        <item m="1" x="295"/>
        <item m="1" x="335"/>
        <item m="1" x="173"/>
        <item m="1" x="136"/>
        <item m="1" x="213"/>
        <item m="1" x="44"/>
        <item m="1" x="186"/>
        <item m="1" x="311"/>
        <item m="1" x="347"/>
        <item m="1" x="288"/>
        <item m="1" x="315"/>
        <item m="1" x="212"/>
        <item m="1" x="339"/>
        <item m="1" x="273"/>
        <item m="1" x="99"/>
        <item m="1" x="49"/>
        <item m="1" x="157"/>
        <item m="1" x="324"/>
        <item m="1" x="214"/>
        <item m="1" x="244"/>
        <item m="1" x="261"/>
        <item m="1" x="262"/>
        <item m="1" x="248"/>
        <item m="1" x="326"/>
        <item m="1" x="298"/>
        <item m="1" x="320"/>
        <item m="1" x="319"/>
        <item m="1" x="201"/>
        <item m="1" x="48"/>
        <item m="1" x="297"/>
        <item m="1" x="331"/>
        <item m="1" x="236"/>
        <item m="1" x="328"/>
        <item m="1" x="46"/>
        <item m="1" x="65"/>
        <item m="1" x="145"/>
        <item m="1" x="254"/>
        <item m="1" x="61"/>
        <item m="1" x="280"/>
        <item m="1" x="66"/>
        <item m="1" x="146"/>
        <item m="1" x="255"/>
        <item m="1" x="62"/>
        <item m="1" x="105"/>
        <item m="1" x="84"/>
        <item m="1" x="232"/>
        <item m="1" x="106"/>
        <item m="1" x="85"/>
        <item m="1" x="224"/>
        <item m="1" x="220"/>
        <item m="1" x="161"/>
        <item m="1" x="284"/>
        <item m="1" x="91"/>
        <item m="1" x="225"/>
        <item m="1" x="221"/>
        <item m="1" x="162"/>
        <item m="1" x="285"/>
        <item m="1" x="92"/>
        <item m="1" x="180"/>
        <item m="1" x="123"/>
        <item m="1" x="306"/>
        <item x="1"/>
        <item m="1" x="188"/>
        <item m="1" x="250"/>
        <item m="1" x="350"/>
        <item m="1" x="287"/>
        <item m="1" x="104"/>
        <item m="1" x="348"/>
        <item m="1" x="149"/>
        <item m="1" x="240"/>
        <item m="1" x="35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140"/>
        <item m="1" x="68"/>
        <item m="1" x="351"/>
        <item m="1" x="189"/>
        <item m="1" x="342"/>
        <item m="1" x="309"/>
        <item m="1" x="141"/>
        <item m="1" x="69"/>
        <item m="1" x="343"/>
        <item m="1" x="310"/>
        <item m="1" x="142"/>
        <item m="1" x="70"/>
        <item m="1" x="79"/>
        <item m="1" x="50"/>
        <item m="1" x="110"/>
        <item m="1" x="267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116"/>
        <item x="38"/>
        <item x="39"/>
        <item x="37"/>
        <item m="1" x="226"/>
        <item m="1" x="222"/>
        <item m="1" x="193"/>
        <item m="1" x="183"/>
        <item x="40"/>
        <item x="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115"/>
        <item m="1" x="102"/>
        <item m="1" x="84"/>
        <item m="1" x="63"/>
        <item m="1" x="46"/>
        <item m="1" x="211"/>
        <item m="1" x="200"/>
        <item m="1" x="182"/>
        <item m="1" x="158"/>
        <item m="1" x="135"/>
        <item m="1" x="212"/>
        <item x="1"/>
        <item m="1" x="186"/>
        <item m="1" x="164"/>
        <item m="1" x="137"/>
        <item m="1" x="119"/>
        <item x="2"/>
        <item x="5"/>
        <item x="6"/>
        <item x="4"/>
        <item x="3"/>
        <item x="7"/>
        <item x="8"/>
        <item x="9"/>
        <item m="1" x="177"/>
        <item x="10"/>
        <item x="11"/>
        <item x="12"/>
        <item x="13"/>
        <item x="14"/>
        <item x="15"/>
        <item x="16"/>
        <item x="17"/>
        <item x="18"/>
        <item m="1" x="83"/>
        <item m="1" x="133"/>
        <item x="19"/>
        <item m="1" x="100"/>
        <item m="1" x="47"/>
        <item x="20"/>
        <item m="1" x="90"/>
        <item m="1" x="138"/>
        <item x="21"/>
        <item m="1" x="105"/>
        <item m="1" x="194"/>
        <item x="22"/>
        <item x="23"/>
        <item m="1" x="205"/>
        <item m="1" x="190"/>
        <item m="1" x="170"/>
        <item m="1" x="144"/>
        <item m="1" x="124"/>
        <item m="1" x="109"/>
        <item m="1" x="99"/>
        <item x="24"/>
        <item x="25"/>
        <item m="1" x="48"/>
        <item x="26"/>
        <item x="27"/>
        <item m="1" x="64"/>
        <item m="1" x="141"/>
        <item m="1" x="148"/>
        <item x="28"/>
        <item x="29"/>
        <item m="1" x="165"/>
        <item m="1" x="139"/>
        <item m="1" x="56"/>
        <item m="1" x="153"/>
        <item x="30"/>
        <item x="31"/>
        <item m="1" x="72"/>
        <item m="1" x="52"/>
        <item m="1" x="151"/>
        <item m="1" x="162"/>
        <item x="32"/>
        <item x="33"/>
        <item m="1" x="174"/>
        <item x="34"/>
        <item x="35"/>
        <item m="1" x="163"/>
        <item x="36"/>
        <item x="37"/>
        <item m="1" x="183"/>
        <item m="1" x="159"/>
        <item m="1" x="71"/>
        <item m="1" x="120"/>
        <item m="1" x="106"/>
        <item m="1" x="87"/>
        <item m="1" x="68"/>
        <item m="1" x="50"/>
        <item m="1" x="214"/>
        <item x="38"/>
        <item x="39"/>
        <item m="1" x="191"/>
        <item m="1" x="171"/>
        <item m="1" x="145"/>
        <item m="1" x="125"/>
        <item m="1" x="110"/>
        <item m="1" x="130"/>
        <item x="40"/>
        <item m="1" x="95"/>
        <item m="1" x="77"/>
        <item m="1" x="58"/>
        <item m="1" x="220"/>
        <item m="1" x="43"/>
        <item x="41"/>
        <item m="1" x="196"/>
        <item m="1" x="179"/>
        <item m="1" x="154"/>
        <item m="1" x="134"/>
        <item m="1" x="116"/>
        <item m="1" x="187"/>
        <item m="1" x="166"/>
        <item m="1" x="140"/>
        <item m="1" x="121"/>
        <item m="1" x="42"/>
        <item m="1" x="91"/>
        <item m="1" x="73"/>
        <item m="1" x="53"/>
        <item m="1" x="218"/>
        <item m="1" x="206"/>
        <item m="1" x="195"/>
        <item m="1" x="175"/>
        <item m="1" x="149"/>
        <item m="1" x="131"/>
        <item m="1" x="112"/>
        <item m="1" x="101"/>
        <item m="1" x="81"/>
        <item m="1" x="60"/>
        <item m="1" x="44"/>
        <item m="1" x="201"/>
        <item m="1" x="184"/>
        <item m="1" x="160"/>
        <item m="1" x="107"/>
        <item m="1" x="88"/>
        <item m="1" x="69"/>
        <item m="1" x="207"/>
        <item m="1" x="192"/>
        <item m="1" x="172"/>
        <item m="1" x="146"/>
        <item m="1" x="126"/>
        <item m="1" x="111"/>
        <item m="1" x="94"/>
        <item m="1" x="76"/>
        <item m="1" x="57"/>
        <item m="1" x="113"/>
        <item m="1" x="96"/>
        <item m="1" x="78"/>
        <item m="1" x="59"/>
        <item m="1" x="221"/>
        <item m="1" x="209"/>
        <item m="1" x="197"/>
        <item m="1" x="180"/>
        <item m="1" x="155"/>
        <item m="1" x="118"/>
        <item m="1" x="103"/>
        <item m="1" x="85"/>
        <item m="1" x="65"/>
        <item m="1" x="74"/>
        <item m="1" x="54"/>
        <item m="1" x="219"/>
        <item m="1" x="117"/>
        <item m="1" x="176"/>
        <item m="1" x="150"/>
        <item m="1" x="132"/>
        <item m="1" x="114"/>
        <item m="1" x="97"/>
        <item m="1" x="79"/>
        <item m="1" x="122"/>
        <item m="1" x="82"/>
        <item m="1" x="61"/>
        <item m="1" x="45"/>
        <item m="1" x="210"/>
        <item m="1" x="198"/>
        <item m="1" x="128"/>
        <item m="1" x="185"/>
        <item m="1" x="161"/>
        <item m="1" x="216"/>
        <item m="1" x="89"/>
        <item m="1" x="70"/>
        <item m="1" x="51"/>
        <item m="1" x="215"/>
        <item m="1" x="129"/>
        <item m="1" x="193"/>
        <item m="1" x="173"/>
        <item m="1" x="147"/>
        <item m="1" x="127"/>
        <item m="1" x="98"/>
        <item m="1" x="80"/>
        <item m="1" x="199"/>
        <item m="1" x="181"/>
        <item m="1" x="156"/>
        <item m="1" x="104"/>
        <item m="1" x="86"/>
        <item m="1" x="66"/>
        <item m="1" x="49"/>
        <item m="1" x="213"/>
        <item m="1" x="202"/>
        <item m="1" x="188"/>
        <item m="1" x="167"/>
        <item m="1" x="204"/>
        <item m="1" x="189"/>
        <item m="1" x="169"/>
        <item m="1" x="142"/>
        <item m="1" x="123"/>
        <item m="1" x="108"/>
        <item m="1" x="92"/>
        <item m="1" x="75"/>
        <item m="1" x="55"/>
        <item m="1" x="203"/>
        <item m="1" x="208"/>
        <item m="1" x="93"/>
        <item m="1" x="178"/>
        <item m="1" x="62"/>
        <item m="1" x="67"/>
        <item m="1" x="136"/>
        <item m="1" x="143"/>
        <item m="1" x="152"/>
        <item m="1" x="157"/>
        <item m="1" x="168"/>
        <item m="1" x="21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41">
    <i>
      <x v="11"/>
      <x v="282"/>
      <x v="670"/>
    </i>
    <i>
      <x v="16"/>
      <x v="292"/>
      <x v="679"/>
    </i>
    <i>
      <x v="17"/>
      <x v="295"/>
      <x v="685"/>
    </i>
    <i>
      <x v="18"/>
      <x v="296"/>
      <x v="687"/>
    </i>
    <i>
      <x v="19"/>
      <x v="294"/>
      <x v="684"/>
    </i>
    <i>
      <x v="20"/>
      <x v="293"/>
      <x v="194"/>
    </i>
    <i>
      <x v="21"/>
      <x v="297"/>
      <x v="688"/>
    </i>
    <i>
      <x v="22"/>
      <x v="298"/>
      <x v="689"/>
    </i>
    <i>
      <x v="23"/>
      <x v="299"/>
      <x v="309"/>
    </i>
    <i>
      <x v="25"/>
      <x v="300"/>
      <x v="692"/>
    </i>
    <i>
      <x v="26"/>
      <x v="301"/>
      <x v="685"/>
    </i>
    <i>
      <x v="27"/>
      <x v="302"/>
      <x v="336"/>
    </i>
    <i>
      <x v="28"/>
      <x v="303"/>
      <x v="695"/>
    </i>
    <i>
      <x v="29"/>
      <x v="304"/>
      <x v="696"/>
    </i>
    <i>
      <x v="30"/>
      <x v="305"/>
      <x v="697"/>
    </i>
    <i>
      <x v="31"/>
      <x v="306"/>
      <x v="698"/>
    </i>
    <i>
      <x v="32"/>
      <x v="307"/>
      <x v="699"/>
    </i>
    <i>
      <x v="33"/>
      <x v="308"/>
      <x v="309"/>
    </i>
    <i>
      <x v="36"/>
      <x v="309"/>
      <x v="136"/>
    </i>
    <i>
      <x v="39"/>
      <x v="310"/>
      <x v="136"/>
    </i>
    <i>
      <x v="42"/>
      <x v="311"/>
      <x v="136"/>
    </i>
    <i>
      <x v="45"/>
      <x v="328"/>
      <x v="709"/>
    </i>
    <i>
      <x v="46"/>
      <x v="329"/>
      <x v="744"/>
    </i>
    <i>
      <x v="54"/>
      <x v="330"/>
      <x v="709"/>
    </i>
    <i>
      <x v="55"/>
      <x v="331"/>
      <x v="744"/>
    </i>
    <i>
      <x v="57"/>
      <x v="332"/>
      <x v="709"/>
    </i>
    <i>
      <x v="58"/>
      <x v="333"/>
      <x v="744"/>
    </i>
    <i>
      <x v="62"/>
      <x v="334"/>
      <x v="709"/>
    </i>
    <i>
      <x v="63"/>
      <x v="335"/>
      <x v="744"/>
    </i>
    <i>
      <x v="68"/>
      <x v="336"/>
      <x v="709"/>
    </i>
    <i>
      <x v="69"/>
      <x v="337"/>
      <x v="744"/>
    </i>
    <i>
      <x v="74"/>
      <x v="338"/>
      <x v="709"/>
    </i>
    <i>
      <x v="75"/>
      <x v="339"/>
      <x v="744"/>
    </i>
    <i>
      <x v="77"/>
      <x v="340"/>
      <x v="709"/>
    </i>
    <i>
      <x v="78"/>
      <x v="341"/>
      <x v="744"/>
    </i>
    <i>
      <x v="80"/>
      <x v="342"/>
      <x v="709"/>
    </i>
    <i>
      <x v="81"/>
      <x v="346"/>
      <x v="744"/>
    </i>
    <i>
      <x v="91"/>
      <x v="344"/>
      <x v="749"/>
    </i>
    <i>
      <x v="92"/>
      <x v="345"/>
      <x v="750"/>
    </i>
    <i>
      <x v="99"/>
      <x v="351"/>
      <x v="136"/>
    </i>
    <i>
      <x v="105"/>
      <x v="352"/>
      <x v="136"/>
    </i>
  </rowItems>
  <colItems count="1">
    <i/>
  </colItems>
  <formats count="9">
    <format dxfId="52">
      <pivotArea dataOnly="0" labelOnly="1" outline="0" fieldPosition="0">
        <references count="1">
          <reference field="8" count="0"/>
        </references>
      </pivotArea>
    </format>
    <format dxfId="51">
      <pivotArea dataOnly="0" labelOnly="1" outline="0" fieldPosition="0">
        <references count="1">
          <reference field="8" count="0"/>
        </references>
      </pivotArea>
    </format>
    <format dxfId="50">
      <pivotArea dataOnly="0" labelOnly="1" outline="0" fieldPosition="0">
        <references count="1">
          <reference field="3" count="0"/>
        </references>
      </pivotArea>
    </format>
    <format dxfId="49">
      <pivotArea dataOnly="0" labelOnly="1" outline="0" fieldPosition="0">
        <references count="1">
          <reference field="3" count="0"/>
        </references>
      </pivotArea>
    </format>
    <format dxfId="48">
      <pivotArea dataOnly="0" labelOnly="1" outline="0" fieldPosition="0">
        <references count="1">
          <reference field="7" count="0"/>
        </references>
      </pivotArea>
    </format>
    <format dxfId="47">
      <pivotArea dataOnly="0" labelOnly="1" outline="0" fieldPosition="0">
        <references count="1">
          <reference field="7" count="0"/>
        </references>
      </pivotArea>
    </format>
    <format dxfId="46">
      <pivotArea field="8" type="button" dataOnly="0" labelOnly="1" outline="0" axis="axisRow" fieldPosition="0"/>
    </format>
    <format dxfId="45">
      <pivotArea field="7" type="button" dataOnly="0" labelOnly="1" outline="0" axis="axisRow" fieldPosition="1"/>
    </format>
    <format dxfId="44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20" totalsRowShown="0">
  <autoFilter ref="A1:E20" xr:uid="{E3CB9C7B-30C6-4250-9C5D-467A4357B151}"/>
  <tableColumns count="5">
    <tableColumn id="1" xr3:uid="{3DCCD367-4176-4B1B-9DB1-7E15C5AB3C2E}" name="idcapa" dataDxfId="143"/>
    <tableColumn id="2" xr3:uid="{84365576-6006-4249-8C10-3C939914AB46}" name="Capa" dataDxfId="142"/>
    <tableColumn id="3" xr3:uid="{23CB737A-7056-44F6-A537-CEB5ED7BC8A4}" name="Tipo" dataDxfId="141"/>
    <tableColumn id="4" xr3:uid="{77A06ECF-D67C-454F-B0CE-327D202410E8}" name="url_ícono"/>
    <tableColumn id="5" xr3:uid="{041AD1F6-23D8-4ACA-92DC-196A5ACE0392}" name="url" dataDxfId="140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25" totalsRowShown="0" headerRowDxfId="138">
  <autoFilter ref="A9:J325" xr:uid="{B860159C-4E5B-4F1C-AD34-ACA1A658D8AB}"/>
  <tableColumns count="10">
    <tableColumn id="1" xr3:uid="{75A8A884-1D65-4E5E-B8C8-77E85AB66F2B}" name="idcapa" dataDxfId="137"/>
    <tableColumn id="2" xr3:uid="{2A8A9E62-F4FC-4E3B-B1C9-6BF40AA34453}" name="Capa" dataDxfId="136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135"/>
    <tableColumn id="5" xr3:uid="{035EE145-9D77-4858-89B3-36E33AB1DD42}" name="popup_0_1" dataDxfId="134"/>
    <tableColumn id="6" xr3:uid="{A9A0E11B-B8EA-4D4C-9546-EA4565E015BB}" name="descripcion_pop-up" dataDxfId="133"/>
    <tableColumn id="7" xr3:uid="{5F6D8D2E-E38C-46CC-8F2C-5ED1D580678F}" name="posicion_popup" dataDxfId="132"/>
    <tableColumn id="8" xr3:uid="{8B5DC378-B7F9-4E3D-AC39-A4AF81250C0B}" name="descripcion_capa" dataDxfId="131"/>
    <tableColumn id="9" xr3:uid="{5C03E193-7980-49E1-894D-9DEECE0C9DBE}" name="clase" dataDxfId="130"/>
    <tableColumn id="10" xr3:uid="{92421CFC-4A75-4D76-9B47-B3E7C2151B6C}" name="posición_capa" dataDxfId="12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60" totalsRowShown="0" dataDxfId="72">
  <autoFilter ref="A9:I60" xr:uid="{96BBB32F-0C5C-4CD7-BF04-9E1F2EB9C00E}"/>
  <tableColumns count="9">
    <tableColumn id="1" xr3:uid="{9D7FBDA9-0788-4563-AA35-00082D95202E}" name="Clase" dataDxfId="71">
      <calculatedColumnFormula>+A9</calculatedColumnFormula>
    </tableColumn>
    <tableColumn id="7" xr3:uid="{83BA5E88-8850-4C0E-B07A-7893981D4057}" name="Descripción Capa" dataDxfId="70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69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68"/>
    <tableColumn id="4" xr3:uid="{5414C827-224B-4470-A9E1-6A29EF6EA250}" name="Color" dataDxfId="67"/>
    <tableColumn id="5" xr3:uid="{FA622BA5-65BA-42EE-91CA-9F9E3510C671}" name="titulo_leyenda" dataDxfId="66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65"/>
    <tableColumn id="8" xr3:uid="{02FCDEF8-A182-4154-ACFD-C31BD15BAC9D}" name="idcapa" dataDxfId="64">
      <calculatedColumnFormula>+LEFT(BD_Detalles[[#This Row],[Clase]],2)</calculatedColumnFormula>
    </tableColumn>
    <tableColumn id="9" xr3:uid="{0DAE07AA-CA28-46ED-BED9-EDE4E800CFF8}" name="Tipo" dataDxfId="63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303" tableType="queryTable" totalsRowShown="0">
  <autoFilter ref="A1:Q303" xr:uid="{7AC383FC-01BE-4EF3-804E-B1D165C63818}"/>
  <sortState xmlns:xlrd2="http://schemas.microsoft.com/office/spreadsheetml/2017/richdata2" ref="A2:Q303">
    <sortCondition ref="A1:A303"/>
  </sortState>
  <tableColumns count="17">
    <tableColumn id="1" xr3:uid="{8DAF46F0-0587-4791-BD3B-29C4950AC864}" uniqueName="1" name="idcapa" queryTableFieldId="1" dataDxfId="1"/>
    <tableColumn id="2" xr3:uid="{A5538333-8E57-48D9-8222-03DAA80989CB}" uniqueName="2" name="Capa" queryTableFieldId="2" dataDxfId="62"/>
    <tableColumn id="3" xr3:uid="{42797560-E23E-4585-909F-D47B8BA464C8}" uniqueName="3" name="idpropiedad" queryTableFieldId="3"/>
    <tableColumn id="4" xr3:uid="{39BB973A-AB48-4770-AA48-2EB263D61EC2}" uniqueName="4" name="Propiedad" queryTableFieldId="4" dataDxfId="61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60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59"/>
    <tableColumn id="9" xr3:uid="{32B2ED96-0DD6-4ADE-87AF-B7ED7A0534FB}" uniqueName="9" name="clase" queryTableFieldId="9" dataDxfId="58"/>
    <tableColumn id="10" xr3:uid="{B2FB5E95-FA88-487B-9206-B6E7F079B714}" uniqueName="10" name="posición_capa" queryTableFieldId="10"/>
    <tableColumn id="11" xr3:uid="{FAC68029-648A-4EAF-8C51-25A7C5E3FE1B}" uniqueName="11" name="Tipo" queryTableFieldId="11" dataDxfId="57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56"/>
    <tableColumn id="14" xr3:uid="{9A72167E-DB9E-46B1-86CA-052167332E56}" uniqueName="14" name="Variable" queryTableFieldId="14" dataDxfId="55"/>
    <tableColumn id="15" xr3:uid="{13A7D352-24E4-4AFB-BF87-998BE16B0301}" uniqueName="15" name="Color" queryTableFieldId="15" dataDxfId="54"/>
    <tableColumn id="16" xr3:uid="{6D4578CA-37C4-4E3D-943B-65A36077567C}" uniqueName="16" name="titulo_leyenda" queryTableFieldId="16" dataDxfId="53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20" tableType="queryTable" totalsRowShown="0">
  <autoFilter ref="A1:E20" xr:uid="{291D560E-9CA4-4BAC-995A-F0E03B82B6EA}"/>
  <tableColumns count="5">
    <tableColumn id="1" xr3:uid="{1B08FD65-382E-435D-851C-83A7049E1E56}" uniqueName="1" name="idcapa" queryTableFieldId="1" dataDxfId="43"/>
    <tableColumn id="2" xr3:uid="{BC737893-4EE0-435A-B6B2-871993B29D43}" uniqueName="2" name="Capa" queryTableFieldId="2" dataDxfId="42"/>
    <tableColumn id="3" xr3:uid="{4014DA1F-B84E-4528-B682-D095C29B7876}" uniqueName="3" name="Tipo" queryTableFieldId="3" dataDxfId="41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17" tableType="queryTable" totalsRowShown="0">
  <autoFilter ref="A1:J317" xr:uid="{99D7C979-6A29-45E0-B2F4-1A31B43B8910}"/>
  <tableColumns count="10">
    <tableColumn id="1" xr3:uid="{1F37DEF1-03A3-4D04-9855-C67E8C6932F3}" uniqueName="1" name="idcapa" queryTableFieldId="1" dataDxfId="40"/>
    <tableColumn id="2" xr3:uid="{2362DFA9-0E03-4A0F-8E81-717F71C9CD00}" uniqueName="2" name="Capa" queryTableFieldId="2" dataDxfId="39"/>
    <tableColumn id="3" xr3:uid="{D62C477A-0E4D-4083-A695-7461E87D7261}" uniqueName="3" name="idpropiedad" queryTableFieldId="3"/>
    <tableColumn id="4" xr3:uid="{E99AA84F-1597-4CB3-8729-38D3FC0099BD}" uniqueName="4" name="Propiedad" queryTableFieldId="4" dataDxfId="3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3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36"/>
    <tableColumn id="9" xr3:uid="{BDD32029-B2DF-4385-96D0-BAA3350373FC}" uniqueName="9" name="clase" queryTableFieldId="9" dataDxfId="3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52" tableType="queryTable" totalsRowShown="0">
  <autoFilter ref="A1:I52" xr:uid="{86493A20-3CB7-4245-AC88-A38A8BE062D1}"/>
  <tableColumns count="9">
    <tableColumn id="1" xr3:uid="{48713DC3-192C-4883-810C-05F72AD98830}" uniqueName="1" name="Clase" queryTableFieldId="1" dataDxfId="3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3"/>
    <tableColumn id="3" xr3:uid="{E68331ED-D6D2-4864-8879-A62B10583CDA}" uniqueName="3" name="Variable" queryTableFieldId="3" dataDxfId="32"/>
    <tableColumn id="4" xr3:uid="{B418A81A-9C02-481F-9D4A-40DC6737F3BE}" uniqueName="4" name="Color" queryTableFieldId="4" dataDxfId="31"/>
    <tableColumn id="5" xr3:uid="{042A550C-2F82-4479-9F9F-25053CB84666}" uniqueName="5" name="titulo_leyenda" queryTableFieldId="5" dataDxfId="30"/>
    <tableColumn id="7" xr3:uid="{C79F6488-7E33-4DFA-8854-F3CA2D7AE669}" uniqueName="7" name="url_icono" queryTableFieldId="7"/>
    <tableColumn id="8" xr3:uid="{6AE148E5-68D2-48CA-BDE9-D4EEAF547F58}" uniqueName="8" name="idcapa" queryTableFieldId="8" dataDxfId="29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d-Austral/mapa_insumos/tree/main/uso_suelo/esri/2020/?Cod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8_lugar_capitalnacional/13.svg" TargetMode="External"/><Relationship Id="rId5" Type="http://schemas.microsoft.com/office/2007/relationships/slicer" Target="../slicers/slicer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22"/>
  <sheetViews>
    <sheetView showGridLines="0" zoomScale="120" zoomScaleNormal="120" workbookViewId="0">
      <pane ySplit="1" topLeftCell="A5" activePane="bottomLeft" state="frozen"/>
      <selection pane="bottomLeft" activeCell="E22" sqref="E22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26</v>
      </c>
      <c r="B2" s="20" t="s">
        <v>113</v>
      </c>
      <c r="C2" s="10" t="s">
        <v>103</v>
      </c>
      <c r="E2" s="32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2" t="s">
        <v>104</v>
      </c>
      <c r="B3" s="20" t="s">
        <v>114</v>
      </c>
      <c r="C3" s="10" t="s">
        <v>103</v>
      </c>
      <c r="E3" s="32" t="s">
        <v>237</v>
      </c>
      <c r="G3" t="str">
        <f>+A3</f>
        <v>02</v>
      </c>
    </row>
    <row r="4" spans="1:7" x14ac:dyDescent="0.3">
      <c r="A4" s="22" t="s">
        <v>151</v>
      </c>
      <c r="B4" s="20" t="s">
        <v>147</v>
      </c>
      <c r="C4" s="10" t="s">
        <v>19</v>
      </c>
      <c r="E4" s="32" t="s">
        <v>148</v>
      </c>
      <c r="G4" t="str">
        <f t="shared" ref="G4:G20" si="0">+A4</f>
        <v>03</v>
      </c>
    </row>
    <row r="5" spans="1:7" x14ac:dyDescent="0.3">
      <c r="A5" s="22" t="s">
        <v>152</v>
      </c>
      <c r="B5" s="20" t="s">
        <v>149</v>
      </c>
      <c r="C5" s="10" t="s">
        <v>103</v>
      </c>
      <c r="E5" s="32" t="s">
        <v>150</v>
      </c>
      <c r="G5" t="str">
        <f t="shared" si="0"/>
        <v>04</v>
      </c>
    </row>
    <row r="6" spans="1:7" x14ac:dyDescent="0.3">
      <c r="A6" s="22" t="s">
        <v>228</v>
      </c>
      <c r="B6" s="20" t="s">
        <v>234</v>
      </c>
      <c r="C6" s="10" t="s">
        <v>103</v>
      </c>
      <c r="E6" s="32" t="str">
        <f>+"https://github.com/Sud-Austral/DATA_MAPA_PUBLIC_V3/tree/main/incendio2/"&amp;Capas[[#This Row],[Capa]]&amp;"/?Codcom=00000.json"</f>
        <v>https://github.com/Sud-Austral/DATA_MAPA_PUBLIC_V3/tree/main/incendio2/J1_VIIRS_C2/?Codcom=00000.json</v>
      </c>
      <c r="G6" t="str">
        <f t="shared" si="0"/>
        <v>05</v>
      </c>
    </row>
    <row r="7" spans="1:7" x14ac:dyDescent="0.3">
      <c r="A7" s="22" t="s">
        <v>229</v>
      </c>
      <c r="B7" s="20" t="s">
        <v>235</v>
      </c>
      <c r="C7" s="10" t="s">
        <v>103</v>
      </c>
      <c r="E7" s="32" t="str">
        <f>+"https://github.com/Sud-Austral/DATA_MAPA_PUBLIC_V3/tree/main/incendio2/"&amp;Capas[[#This Row],[Capa]]&amp;"/?Codcom=00000.json"</f>
        <v>https://github.com/Sud-Austral/DATA_MAPA_PUBLIC_V3/tree/main/incendio2/MODIS_C61/?Codcom=00000.json</v>
      </c>
      <c r="G7" t="str">
        <f t="shared" si="0"/>
        <v>06</v>
      </c>
    </row>
    <row r="8" spans="1:7" x14ac:dyDescent="0.3">
      <c r="A8" s="22" t="s">
        <v>230</v>
      </c>
      <c r="B8" s="20" t="s">
        <v>236</v>
      </c>
      <c r="C8" s="10" t="s">
        <v>103</v>
      </c>
      <c r="E8" s="32" t="str">
        <f>+"https://github.com/Sud-Austral/DATA_MAPA_PUBLIC_V3/tree/main/incendio2/"&amp;Capas[[#This Row],[Capa]]&amp;"/?Codcom=00000.json"</f>
        <v>https://github.com/Sud-Austral/DATA_MAPA_PUBLIC_V3/tree/main/incendio2/SUOMI_VIIRS_C2/?Codcom=00000.json</v>
      </c>
      <c r="G8" t="str">
        <f t="shared" si="0"/>
        <v>07</v>
      </c>
    </row>
    <row r="9" spans="1:7" x14ac:dyDescent="0.3">
      <c r="A9" s="22" t="s">
        <v>231</v>
      </c>
      <c r="B9" s="20" t="s">
        <v>276</v>
      </c>
      <c r="C9" s="10" t="s">
        <v>19</v>
      </c>
      <c r="E9" s="32" t="str">
        <f>+"https://github.com/Sud-Austral/DATA_MAPA_PUBLIC_V3/tree/main/afectado/"&amp;Capas[[#This Row],[Capa]]&amp;"/?Codcom=00000.json"</f>
        <v>https://github.com/Sud-Austral/DATA_MAPA_PUBLIC_V3/tree/main/afectado/J1_VIIRS_C2_Consuntivo/?Codcom=00000.json</v>
      </c>
      <c r="G9" t="str">
        <f t="shared" si="0"/>
        <v>08</v>
      </c>
    </row>
    <row r="10" spans="1:7" x14ac:dyDescent="0.3">
      <c r="A10" s="22" t="s">
        <v>232</v>
      </c>
      <c r="B10" s="20" t="s">
        <v>277</v>
      </c>
      <c r="C10" s="10" t="s">
        <v>19</v>
      </c>
      <c r="E10" s="32" t="str">
        <f>+"https://github.com/Sud-Austral/DATA_MAPA_PUBLIC_V3/tree/main/afectado/"&amp;Capas[[#This Row],[Capa]]&amp;"/?Codcom=00000.json"</f>
        <v>https://github.com/Sud-Austral/DATA_MAPA_PUBLIC_V3/tree/main/afectado/J1_VIIRS_C2_NoConsuntivo/?Codcom=00000.json</v>
      </c>
      <c r="G10" t="str">
        <f t="shared" si="0"/>
        <v>09</v>
      </c>
    </row>
    <row r="11" spans="1:7" x14ac:dyDescent="0.3">
      <c r="A11" s="22" t="s">
        <v>233</v>
      </c>
      <c r="B11" s="20" t="s">
        <v>278</v>
      </c>
      <c r="C11" s="10" t="s">
        <v>19</v>
      </c>
      <c r="E11" s="32" t="str">
        <f>+"https://github.com/Sud-Austral/DATA_MAPA_PUBLIC_V3/tree/main/afectado/"&amp;Capas[[#This Row],[Capa]]&amp;"/?Codcom=00000.json"</f>
        <v>https://github.com/Sud-Austral/DATA_MAPA_PUBLIC_V3/tree/main/afectado/MODIS_C61_Consuntivo/?Codcom=00000.json</v>
      </c>
      <c r="G11" t="str">
        <f t="shared" si="0"/>
        <v>10</v>
      </c>
    </row>
    <row r="12" spans="1:7" x14ac:dyDescent="0.3">
      <c r="A12" s="22" t="s">
        <v>265</v>
      </c>
      <c r="B12" s="20" t="s">
        <v>279</v>
      </c>
      <c r="C12" s="10" t="s">
        <v>19</v>
      </c>
      <c r="E12" s="32" t="str">
        <f>+"https://github.com/Sud-Austral/DATA_MAPA_PUBLIC_V3/tree/main/afectado/"&amp;Capas[[#This Row],[Capa]]&amp;"/?Codcom=00000.json"</f>
        <v>https://github.com/Sud-Austral/DATA_MAPA_PUBLIC_V3/tree/main/afectado/MODIS_C61_NoConsuntivo/?Codcom=00000.json</v>
      </c>
      <c r="G12" t="str">
        <f t="shared" si="0"/>
        <v>11</v>
      </c>
    </row>
    <row r="13" spans="1:7" x14ac:dyDescent="0.3">
      <c r="A13" s="22" t="s">
        <v>266</v>
      </c>
      <c r="B13" s="20" t="s">
        <v>280</v>
      </c>
      <c r="C13" s="10" t="s">
        <v>19</v>
      </c>
      <c r="E13" s="32" t="str">
        <f>+"https://github.com/Sud-Austral/DATA_MAPA_PUBLIC_V3/tree/main/afectado/"&amp;Capas[[#This Row],[Capa]]&amp;"/?Codcom=00000.json"</f>
        <v>https://github.com/Sud-Austral/DATA_MAPA_PUBLIC_V3/tree/main/afectado/SUOMI_VIIRS_C2_Consuntivo/?Codcom=00000.json</v>
      </c>
      <c r="G13" t="str">
        <f t="shared" si="0"/>
        <v>12</v>
      </c>
    </row>
    <row r="14" spans="1:7" x14ac:dyDescent="0.3">
      <c r="A14" s="22" t="s">
        <v>267</v>
      </c>
      <c r="B14" s="20" t="s">
        <v>281</v>
      </c>
      <c r="C14" s="10" t="s">
        <v>19</v>
      </c>
      <c r="E14" s="32" t="str">
        <f>+"https://github.com/Sud-Austral/DATA_MAPA_PUBLIC_V3/tree/main/afectado/"&amp;Capas[[#This Row],[Capa]]&amp;"/?Codcom=00000.json"</f>
        <v>https://github.com/Sud-Austral/DATA_MAPA_PUBLIC_V3/tree/main/afectado/SUOMI_VIIRS_C2_NoConsuntivo/?Codcom=00000.json</v>
      </c>
      <c r="G14" t="str">
        <f t="shared" si="0"/>
        <v>13</v>
      </c>
    </row>
    <row r="15" spans="1:7" x14ac:dyDescent="0.3">
      <c r="A15" s="22" t="s">
        <v>268</v>
      </c>
      <c r="B15" s="20" t="s">
        <v>274</v>
      </c>
      <c r="C15" s="10" t="s">
        <v>19</v>
      </c>
      <c r="E15" s="32" t="str">
        <f>+"https://github.com/Sud-Austral/DATA_MAPA_PUBLIC_V3/tree/main/junta_vigilancia/UsuariosGeneral/NoConsuntivos"&amp;"/?Codcom=00000.json"</f>
        <v>https://github.com/Sud-Austral/DATA_MAPA_PUBLIC_V3/tree/main/junta_vigilancia/UsuariosGeneral/NoConsuntivos/?Codcom=00000.json</v>
      </c>
      <c r="G15" t="str">
        <f t="shared" si="0"/>
        <v>14</v>
      </c>
    </row>
    <row r="16" spans="1:7" x14ac:dyDescent="0.3">
      <c r="A16" s="22" t="s">
        <v>269</v>
      </c>
      <c r="B16" s="20" t="s">
        <v>275</v>
      </c>
      <c r="C16" s="10" t="s">
        <v>19</v>
      </c>
      <c r="E16" s="32" t="str">
        <f>+"https://github.com/Sud-Austral/DATA_MAPA_PUBLIC_V3/tree/main/junta_vigilancia/UsuariosGeneral/Consuntivos"&amp;"/?Codcom=00000.json"</f>
        <v>https://github.com/Sud-Austral/DATA_MAPA_PUBLIC_V3/tree/main/junta_vigilancia/UsuariosGeneral/Consuntivos/?Codcom=00000.json</v>
      </c>
      <c r="G16" t="str">
        <f t="shared" si="0"/>
        <v>15</v>
      </c>
    </row>
    <row r="17" spans="1:7" x14ac:dyDescent="0.3">
      <c r="A17" s="22" t="s">
        <v>270</v>
      </c>
      <c r="B17" s="20" t="s">
        <v>272</v>
      </c>
      <c r="C17" s="10" t="s">
        <v>103</v>
      </c>
      <c r="E17" s="32" t="str">
        <f>+"https://github.com/Sud-Austral/DATA_MAPA_PUBLIC_V3/tree/main/junta_vigilancia/"&amp;Capas[[#This Row],[Capa]]&amp;"/?Codcom=00000.json"</f>
        <v>https://github.com/Sud-Austral/DATA_MAPA_PUBLIC_V3/tree/main/junta_vigilancia/Area_Jurisdiccion/?Codcom=00000.json</v>
      </c>
      <c r="G17" t="str">
        <f t="shared" si="0"/>
        <v>16</v>
      </c>
    </row>
    <row r="18" spans="1:7" x14ac:dyDescent="0.3">
      <c r="A18" s="22" t="s">
        <v>271</v>
      </c>
      <c r="B18" s="20" t="s">
        <v>273</v>
      </c>
      <c r="C18" s="10" t="s">
        <v>19</v>
      </c>
      <c r="E18" s="32" t="str">
        <f>+"https://github.com/Sud-Austral/DATA_MAPA_PUBLIC_V3/tree/main/junta_vigilancia/"&amp;Capas[[#This Row],[Capa]]&amp;"/?Codcom=00000.json"</f>
        <v>https://github.com/Sud-Austral/DATA_MAPA_PUBLIC_V3/tree/main/junta_vigilancia/Comunidades/?Codcom=00000.json</v>
      </c>
      <c r="G18" t="str">
        <f t="shared" si="0"/>
        <v>17</v>
      </c>
    </row>
    <row r="19" spans="1:7" x14ac:dyDescent="0.3">
      <c r="A19" s="22" t="s">
        <v>409</v>
      </c>
      <c r="B19" s="20" t="s">
        <v>411</v>
      </c>
      <c r="C19" s="10" t="s">
        <v>103</v>
      </c>
      <c r="E19" s="32" t="str">
        <f>+"https://github.com/Sud-Austral/DATA_MAPA_PUBLIC_V3/tree/main/area_afectada/"&amp;Capas[[#This Row],[Capa]]&amp;"/?Codcom=00000.json"</f>
        <v>https://github.com/Sud-Austral/DATA_MAPA_PUBLIC_V3/tree/main/area_afectada/02_07/?Codcom=00000.json</v>
      </c>
      <c r="G19" t="str">
        <f t="shared" si="0"/>
        <v>18</v>
      </c>
    </row>
    <row r="20" spans="1:7" x14ac:dyDescent="0.3">
      <c r="A20" s="22" t="s">
        <v>417</v>
      </c>
      <c r="B20" s="20" t="s">
        <v>418</v>
      </c>
      <c r="C20" s="10" t="s">
        <v>103</v>
      </c>
      <c r="E20" s="32" t="str">
        <f>+"https://github.com/Sud-Austral/DATA_MAPA_PUBLIC_V3/tree/main/area_afectada/"&amp;Capas[[#This Row],[Capa]]&amp;"/?Codcom=00000.json"</f>
        <v>https://github.com/Sud-Austral/DATA_MAPA_PUBLIC_V3/tree/main/area_afectada/2023_02_14/?Codcom=00000.json</v>
      </c>
      <c r="G20" t="str">
        <f t="shared" si="0"/>
        <v>19</v>
      </c>
    </row>
    <row r="22" spans="1:7" x14ac:dyDescent="0.3">
      <c r="E22" s="43"/>
    </row>
  </sheetData>
  <phoneticPr fontId="4" type="noConversion"/>
  <hyperlinks>
    <hyperlink ref="E3" r:id="rId1" xr:uid="{37B8F87E-3008-40E4-8603-0DA47002FE1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25"/>
  <sheetViews>
    <sheetView showGridLines="0" tabSelected="1" workbookViewId="0">
      <pane ySplit="9" topLeftCell="A312" activePane="bottomLeft" state="frozen"/>
      <selection pane="bottomLeft" activeCell="D6" sqref="D6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x14ac:dyDescent="0.3">
      <c r="A10" s="18" t="s">
        <v>104</v>
      </c>
      <c r="B10" s="23" t="str">
        <f>+VLOOKUP(BD_Capas[[#This Row],[idcapa]],Capas[],2,0)</f>
        <v>esri/2020</v>
      </c>
      <c r="C10" s="17">
        <v>1</v>
      </c>
      <c r="D10" s="23" t="s">
        <v>116</v>
      </c>
      <c r="E10" s="13"/>
      <c r="F10" s="12"/>
      <c r="G10" s="14"/>
      <c r="H10" s="23"/>
      <c r="I10" s="15"/>
      <c r="J10" s="16"/>
    </row>
    <row r="11" spans="1:10" x14ac:dyDescent="0.3">
      <c r="A11" s="1" t="s">
        <v>104</v>
      </c>
      <c r="B11" s="20" t="str">
        <f>+VLOOKUP(BD_Capas[[#This Row],[idcapa]],Capas[],2,0)</f>
        <v>esri/2020</v>
      </c>
      <c r="C11" s="3">
        <f t="shared" ref="C11:C20" si="0">+C10+1</f>
        <v>2</v>
      </c>
      <c r="D11" s="20" t="s">
        <v>117</v>
      </c>
      <c r="E11" s="1"/>
      <c r="G11" s="4"/>
      <c r="H11" s="20"/>
      <c r="I11" s="31"/>
      <c r="J11" s="1"/>
    </row>
    <row r="12" spans="1:10" x14ac:dyDescent="0.3">
      <c r="A12" s="1" t="s">
        <v>104</v>
      </c>
      <c r="B12" s="20" t="str">
        <f>+VLOOKUP(BD_Capas[[#This Row],[idcapa]],Capas[],2,0)</f>
        <v>esri/2020</v>
      </c>
      <c r="C12" s="3">
        <f t="shared" si="0"/>
        <v>3</v>
      </c>
      <c r="D12" s="20" t="s">
        <v>118</v>
      </c>
      <c r="E12" s="1"/>
      <c r="G12" s="4"/>
      <c r="H12" s="20"/>
      <c r="I12" s="31"/>
      <c r="J12" s="1"/>
    </row>
    <row r="13" spans="1:10" x14ac:dyDescent="0.3">
      <c r="A13" s="1" t="s">
        <v>104</v>
      </c>
      <c r="B13" s="20" t="str">
        <f>+VLOOKUP(BD_Capas[[#This Row],[idcapa]],Capas[],2,0)</f>
        <v>esri/2020</v>
      </c>
      <c r="C13" s="3">
        <f t="shared" si="0"/>
        <v>4</v>
      </c>
      <c r="D13" s="20" t="s">
        <v>2</v>
      </c>
      <c r="E13" s="1">
        <v>1</v>
      </c>
      <c r="F13" t="s">
        <v>10</v>
      </c>
      <c r="G13" s="4">
        <v>3</v>
      </c>
      <c r="H13" s="20"/>
      <c r="I13" s="31"/>
      <c r="J13" s="1"/>
    </row>
    <row r="14" spans="1:10" x14ac:dyDescent="0.3">
      <c r="A14" s="1" t="s">
        <v>104</v>
      </c>
      <c r="B14" s="20" t="str">
        <f>+VLOOKUP(BD_Capas[[#This Row],[idcapa]],Capas[],2,0)</f>
        <v>esri/2020</v>
      </c>
      <c r="C14" s="3">
        <f t="shared" si="0"/>
        <v>5</v>
      </c>
      <c r="D14" s="20" t="s">
        <v>3</v>
      </c>
      <c r="E14" s="1">
        <v>1</v>
      </c>
      <c r="F14" t="s">
        <v>128</v>
      </c>
      <c r="G14" s="4">
        <v>4</v>
      </c>
      <c r="H14" s="20"/>
      <c r="I14" s="5"/>
      <c r="J14" s="1"/>
    </row>
    <row r="15" spans="1:10" x14ac:dyDescent="0.3">
      <c r="A15" s="1" t="s">
        <v>104</v>
      </c>
      <c r="B15" s="20" t="str">
        <f>+VLOOKUP(BD_Capas[[#This Row],[idcapa]],Capas[],2,0)</f>
        <v>esri/2020</v>
      </c>
      <c r="C15" s="3">
        <f t="shared" si="0"/>
        <v>6</v>
      </c>
      <c r="D15" s="20" t="s">
        <v>105</v>
      </c>
      <c r="E15" s="1">
        <v>1</v>
      </c>
      <c r="F15" t="s">
        <v>11</v>
      </c>
      <c r="G15" s="4">
        <v>5</v>
      </c>
      <c r="H15" s="20"/>
      <c r="I15" s="31"/>
      <c r="J15" s="1"/>
    </row>
    <row r="16" spans="1:10" x14ac:dyDescent="0.3">
      <c r="A16" s="1" t="s">
        <v>104</v>
      </c>
      <c r="B16" s="20" t="str">
        <f>+VLOOKUP(BD_Capas[[#This Row],[idcapa]],Capas[],2,0)</f>
        <v>esri/2020</v>
      </c>
      <c r="C16" s="3">
        <f t="shared" si="0"/>
        <v>7</v>
      </c>
      <c r="D16" s="20" t="s">
        <v>106</v>
      </c>
      <c r="E16" s="1"/>
      <c r="G16" s="4"/>
      <c r="H16" s="20"/>
      <c r="I16" s="31"/>
      <c r="J16" s="1"/>
    </row>
    <row r="17" spans="1:10" x14ac:dyDescent="0.3">
      <c r="A17" s="1" t="s">
        <v>104</v>
      </c>
      <c r="B17" s="20" t="str">
        <f>+VLOOKUP(BD_Capas[[#This Row],[idcapa]],Capas[],2,0)</f>
        <v>esri/2020</v>
      </c>
      <c r="C17" s="3">
        <f t="shared" si="0"/>
        <v>8</v>
      </c>
      <c r="D17" s="20" t="s">
        <v>119</v>
      </c>
      <c r="E17" s="1"/>
      <c r="G17" s="4"/>
      <c r="H17" s="20"/>
      <c r="I17" s="31"/>
      <c r="J17" s="1"/>
    </row>
    <row r="18" spans="1:10" x14ac:dyDescent="0.3">
      <c r="A18" s="1" t="s">
        <v>104</v>
      </c>
      <c r="B18" s="20" t="str">
        <f>+VLOOKUP(BD_Capas[[#This Row],[idcapa]],Capas[],2,0)</f>
        <v>esri/2020</v>
      </c>
      <c r="C18" s="3">
        <f t="shared" si="0"/>
        <v>9</v>
      </c>
      <c r="D18" s="20" t="s">
        <v>120</v>
      </c>
      <c r="E18" s="1"/>
      <c r="G18" s="4"/>
      <c r="H18" s="20"/>
      <c r="I18" s="31"/>
      <c r="J18" s="1"/>
    </row>
    <row r="19" spans="1:10" x14ac:dyDescent="0.3">
      <c r="A19" s="1" t="s">
        <v>104</v>
      </c>
      <c r="B19" s="20" t="str">
        <f>+VLOOKUP(BD_Capas[[#This Row],[idcapa]],Capas[],2,0)</f>
        <v>esri/2020</v>
      </c>
      <c r="C19" s="3">
        <f t="shared" si="0"/>
        <v>10</v>
      </c>
      <c r="D19" s="20" t="s">
        <v>121</v>
      </c>
      <c r="E19" s="1">
        <v>1</v>
      </c>
      <c r="F19" t="s">
        <v>129</v>
      </c>
      <c r="G19" s="4">
        <v>6</v>
      </c>
      <c r="H19" s="20"/>
      <c r="I19" s="31"/>
      <c r="J19" s="1"/>
    </row>
    <row r="20" spans="1:10" x14ac:dyDescent="0.3">
      <c r="A20" s="1" t="s">
        <v>104</v>
      </c>
      <c r="B20" s="20" t="str">
        <f>+VLOOKUP(BD_Capas[[#This Row],[idcapa]],Capas[],2,0)</f>
        <v>esri/2020</v>
      </c>
      <c r="C20" s="3">
        <f t="shared" si="0"/>
        <v>11</v>
      </c>
      <c r="D20" s="20" t="s">
        <v>123</v>
      </c>
      <c r="E20" s="1"/>
      <c r="G20" s="4"/>
      <c r="H20" s="20"/>
      <c r="I20" s="31"/>
      <c r="J20" s="1"/>
    </row>
    <row r="21" spans="1:10" x14ac:dyDescent="0.3">
      <c r="A21" s="1" t="s">
        <v>104</v>
      </c>
      <c r="B21" s="20" t="str">
        <f>+VLOOKUP(BD_Capas[[#This Row],[idcapa]],Capas[],2,0)</f>
        <v>esri/2020</v>
      </c>
      <c r="C21" s="3">
        <f t="shared" ref="C21:C26" si="1">+C20+1</f>
        <v>12</v>
      </c>
      <c r="D21" s="20" t="s">
        <v>124</v>
      </c>
      <c r="E21" s="1">
        <v>1</v>
      </c>
      <c r="F21" t="s">
        <v>124</v>
      </c>
      <c r="G21" s="4">
        <v>1</v>
      </c>
      <c r="H21" s="20" t="s">
        <v>131</v>
      </c>
      <c r="I21" s="31" t="str">
        <f>BD_Capas[[#This Row],[idcapa]]&amp;"-"&amp;BD_Capas[[#This Row],[posición_capa]]</f>
        <v>02-1</v>
      </c>
      <c r="J21" s="1">
        <v>1</v>
      </c>
    </row>
    <row r="22" spans="1:10" x14ac:dyDescent="0.3">
      <c r="A22" s="1" t="s">
        <v>104</v>
      </c>
      <c r="B22" s="20" t="str">
        <f>+VLOOKUP(BD_Capas[[#This Row],[idcapa]],Capas[],2,0)</f>
        <v>esri/2020</v>
      </c>
      <c r="C22" s="3">
        <f t="shared" si="1"/>
        <v>13</v>
      </c>
      <c r="D22" s="20" t="s">
        <v>115</v>
      </c>
      <c r="E22" s="1">
        <v>1</v>
      </c>
      <c r="F22" t="s">
        <v>130</v>
      </c>
      <c r="G22" s="4">
        <v>2</v>
      </c>
      <c r="H22" s="20"/>
      <c r="I22" s="31"/>
      <c r="J22" s="1"/>
    </row>
    <row r="23" spans="1:10" x14ac:dyDescent="0.3">
      <c r="A23" s="1" t="s">
        <v>104</v>
      </c>
      <c r="B23" s="20" t="str">
        <f>+VLOOKUP(BD_Capas[[#This Row],[idcapa]],Capas[],2,0)</f>
        <v>esri/2020</v>
      </c>
      <c r="C23" s="3">
        <f t="shared" si="1"/>
        <v>14</v>
      </c>
      <c r="D23" s="20" t="s">
        <v>125</v>
      </c>
      <c r="E23" s="1"/>
      <c r="G23" s="4"/>
      <c r="H23" s="20"/>
      <c r="I23" s="5"/>
      <c r="J23" s="1"/>
    </row>
    <row r="24" spans="1:10" x14ac:dyDescent="0.3">
      <c r="A24" s="1" t="s">
        <v>104</v>
      </c>
      <c r="B24" s="20" t="str">
        <f>+VLOOKUP(BD_Capas[[#This Row],[idcapa]],Capas[],2,0)</f>
        <v>esri/2020</v>
      </c>
      <c r="C24" s="3">
        <f t="shared" si="1"/>
        <v>15</v>
      </c>
      <c r="D24" s="20" t="s">
        <v>126</v>
      </c>
      <c r="E24" s="1"/>
      <c r="G24" s="4"/>
      <c r="H24" s="20"/>
      <c r="I24" s="5"/>
      <c r="J24" s="1"/>
    </row>
    <row r="25" spans="1:10" x14ac:dyDescent="0.3">
      <c r="A25" s="1" t="s">
        <v>104</v>
      </c>
      <c r="B25" s="20" t="str">
        <f>+VLOOKUP(BD_Capas[[#This Row],[idcapa]],Capas[],2,0)</f>
        <v>esri/2020</v>
      </c>
      <c r="C25" s="3">
        <f t="shared" si="1"/>
        <v>16</v>
      </c>
      <c r="D25" s="20" t="s">
        <v>127</v>
      </c>
      <c r="E25" s="1"/>
      <c r="G25" s="4"/>
      <c r="H25" s="20"/>
      <c r="I25" s="5"/>
      <c r="J25" s="1"/>
    </row>
    <row r="26" spans="1:10" x14ac:dyDescent="0.3">
      <c r="A26" s="1" t="s">
        <v>104</v>
      </c>
      <c r="B26" s="20" t="str">
        <f>+VLOOKUP(BD_Capas[[#This Row],[idcapa]],Capas[],2,0)</f>
        <v>esri/2020</v>
      </c>
      <c r="C26" s="3">
        <f t="shared" si="1"/>
        <v>17</v>
      </c>
      <c r="D26" s="20" t="s">
        <v>122</v>
      </c>
      <c r="E26" s="1"/>
      <c r="G26" s="4"/>
      <c r="H26" s="20"/>
      <c r="I26" s="31"/>
      <c r="J26" s="1"/>
    </row>
    <row r="27" spans="1:10" ht="13.8" customHeight="1" x14ac:dyDescent="0.3">
      <c r="A27" s="1" t="s">
        <v>151</v>
      </c>
      <c r="B27" s="20" t="s">
        <v>147</v>
      </c>
      <c r="C27">
        <v>1</v>
      </c>
      <c r="D27" s="20" t="s">
        <v>153</v>
      </c>
      <c r="E27" s="1"/>
      <c r="G27" s="4"/>
      <c r="H27" s="20"/>
      <c r="I27" s="31"/>
      <c r="J27" s="1"/>
    </row>
    <row r="28" spans="1:10" x14ac:dyDescent="0.3">
      <c r="A28" s="1" t="s">
        <v>151</v>
      </c>
      <c r="B28" s="20" t="s">
        <v>147</v>
      </c>
      <c r="C28">
        <v>2</v>
      </c>
      <c r="D28" s="20" t="s">
        <v>154</v>
      </c>
      <c r="E28" s="1"/>
      <c r="G28" s="4"/>
      <c r="H28" s="20"/>
      <c r="I28" s="31"/>
      <c r="J28" s="1"/>
    </row>
    <row r="29" spans="1:10" x14ac:dyDescent="0.3">
      <c r="A29" s="1" t="s">
        <v>151</v>
      </c>
      <c r="B29" s="20" t="s">
        <v>147</v>
      </c>
      <c r="C29">
        <v>3</v>
      </c>
      <c r="D29" s="20" t="s">
        <v>155</v>
      </c>
      <c r="E29" s="1">
        <v>1</v>
      </c>
      <c r="F29" t="s">
        <v>156</v>
      </c>
      <c r="G29" s="4">
        <v>1</v>
      </c>
      <c r="H29" s="20" t="s">
        <v>157</v>
      </c>
      <c r="I29" s="5" t="str">
        <f>BD_Capas[[#This Row],[idcapa]]&amp;"-"&amp;BD_Capas[[#This Row],[posición_capa]]</f>
        <v>03-0</v>
      </c>
      <c r="J29" s="1">
        <v>0</v>
      </c>
    </row>
    <row r="30" spans="1:10" x14ac:dyDescent="0.3">
      <c r="A30" s="1" t="s">
        <v>151</v>
      </c>
      <c r="B30" s="20" t="s">
        <v>147</v>
      </c>
      <c r="C30">
        <v>4</v>
      </c>
      <c r="D30" s="20" t="s">
        <v>158</v>
      </c>
      <c r="E30" s="1"/>
      <c r="G30" s="4"/>
      <c r="H30" s="20"/>
      <c r="I30" s="31"/>
      <c r="J30" s="1"/>
    </row>
    <row r="31" spans="1:10" x14ac:dyDescent="0.3">
      <c r="A31" s="1" t="s">
        <v>151</v>
      </c>
      <c r="B31" s="20" t="s">
        <v>147</v>
      </c>
      <c r="C31">
        <v>5</v>
      </c>
      <c r="D31" s="20" t="s">
        <v>159</v>
      </c>
      <c r="E31" s="1">
        <v>1</v>
      </c>
      <c r="F31" t="s">
        <v>160</v>
      </c>
      <c r="G31" s="4">
        <v>8</v>
      </c>
      <c r="H31" s="20"/>
      <c r="I31" s="31"/>
      <c r="J31" s="1"/>
    </row>
    <row r="32" spans="1:10" x14ac:dyDescent="0.3">
      <c r="A32" s="1" t="s">
        <v>151</v>
      </c>
      <c r="B32" s="20" t="s">
        <v>147</v>
      </c>
      <c r="C32">
        <v>6</v>
      </c>
      <c r="D32" s="20" t="s">
        <v>127</v>
      </c>
      <c r="E32" s="1"/>
      <c r="G32" s="4"/>
      <c r="H32" s="20"/>
      <c r="I32" s="31"/>
      <c r="J32" s="1"/>
    </row>
    <row r="33" spans="1:10" x14ac:dyDescent="0.3">
      <c r="A33" s="1" t="s">
        <v>151</v>
      </c>
      <c r="B33" s="20" t="s">
        <v>147</v>
      </c>
      <c r="C33">
        <v>7</v>
      </c>
      <c r="D33" s="20" t="s">
        <v>161</v>
      </c>
      <c r="E33" s="1"/>
      <c r="G33" s="4"/>
      <c r="H33" s="20"/>
      <c r="I33" s="31"/>
      <c r="J33" s="1"/>
    </row>
    <row r="34" spans="1:10" x14ac:dyDescent="0.3">
      <c r="A34" s="1" t="s">
        <v>151</v>
      </c>
      <c r="B34" s="20" t="s">
        <v>147</v>
      </c>
      <c r="C34">
        <v>8</v>
      </c>
      <c r="D34" s="20" t="s">
        <v>126</v>
      </c>
      <c r="E34" s="1"/>
      <c r="G34" s="4"/>
      <c r="H34" s="20"/>
      <c r="I34" s="31"/>
      <c r="J34" s="1"/>
    </row>
    <row r="35" spans="1:10" x14ac:dyDescent="0.3">
      <c r="A35" s="1" t="s">
        <v>151</v>
      </c>
      <c r="B35" s="20" t="s">
        <v>147</v>
      </c>
      <c r="C35">
        <v>9</v>
      </c>
      <c r="D35" s="20" t="s">
        <v>125</v>
      </c>
      <c r="E35" s="1"/>
      <c r="G35" s="4"/>
      <c r="H35" s="20"/>
      <c r="I35" s="31"/>
      <c r="J35" s="1"/>
    </row>
    <row r="36" spans="1:10" x14ac:dyDescent="0.3">
      <c r="A36" s="1" t="s">
        <v>151</v>
      </c>
      <c r="B36" s="20" t="s">
        <v>147</v>
      </c>
      <c r="C36">
        <v>10</v>
      </c>
      <c r="D36" s="20" t="s">
        <v>162</v>
      </c>
      <c r="E36" s="1"/>
      <c r="G36" s="4"/>
      <c r="H36" s="20"/>
      <c r="I36" s="31"/>
      <c r="J36" s="1"/>
    </row>
    <row r="37" spans="1:10" x14ac:dyDescent="0.3">
      <c r="A37" s="1" t="s">
        <v>151</v>
      </c>
      <c r="B37" s="20" t="s">
        <v>147</v>
      </c>
      <c r="C37">
        <v>11</v>
      </c>
      <c r="D37" s="20" t="s">
        <v>163</v>
      </c>
      <c r="E37" s="1">
        <v>1</v>
      </c>
      <c r="F37" t="s">
        <v>164</v>
      </c>
      <c r="G37" s="4">
        <v>2</v>
      </c>
      <c r="H37" s="20" t="s">
        <v>165</v>
      </c>
      <c r="I37" s="5" t="str">
        <f>BD_Capas[[#This Row],[idcapa]]&amp;"-"&amp;BD_Capas[[#This Row],[posición_capa]]</f>
        <v>03-4</v>
      </c>
      <c r="J37" s="1">
        <v>4</v>
      </c>
    </row>
    <row r="38" spans="1:10" x14ac:dyDescent="0.3">
      <c r="A38" s="1" t="s">
        <v>151</v>
      </c>
      <c r="B38" s="20" t="s">
        <v>147</v>
      </c>
      <c r="C38">
        <v>12</v>
      </c>
      <c r="D38" s="20" t="s">
        <v>166</v>
      </c>
      <c r="E38" s="1"/>
      <c r="G38" s="4"/>
      <c r="H38" s="20"/>
      <c r="I38" s="31"/>
      <c r="J38" s="1"/>
    </row>
    <row r="39" spans="1:10" x14ac:dyDescent="0.3">
      <c r="A39" s="1" t="s">
        <v>151</v>
      </c>
      <c r="B39" s="20" t="s">
        <v>147</v>
      </c>
      <c r="C39">
        <v>13</v>
      </c>
      <c r="D39" s="20" t="s">
        <v>167</v>
      </c>
      <c r="E39" s="1">
        <v>1</v>
      </c>
      <c r="F39" t="s">
        <v>168</v>
      </c>
      <c r="G39" s="4">
        <v>6</v>
      </c>
      <c r="H39" s="20" t="s">
        <v>169</v>
      </c>
      <c r="I39" s="5" t="str">
        <f>BD_Capas[[#This Row],[idcapa]]&amp;"-"&amp;BD_Capas[[#This Row],[posición_capa]]</f>
        <v>03-3</v>
      </c>
      <c r="J39" s="1">
        <v>3</v>
      </c>
    </row>
    <row r="40" spans="1:10" x14ac:dyDescent="0.3">
      <c r="A40" s="1" t="s">
        <v>151</v>
      </c>
      <c r="B40" s="20" t="s">
        <v>147</v>
      </c>
      <c r="C40">
        <v>14</v>
      </c>
      <c r="D40" s="20" t="s">
        <v>170</v>
      </c>
      <c r="E40" s="1">
        <v>1</v>
      </c>
      <c r="F40" t="s">
        <v>171</v>
      </c>
      <c r="G40" s="4">
        <v>7</v>
      </c>
      <c r="H40" s="20" t="s">
        <v>172</v>
      </c>
      <c r="I40" s="5" t="str">
        <f>BD_Capas[[#This Row],[idcapa]]&amp;"-"&amp;BD_Capas[[#This Row],[posición_capa]]</f>
        <v>03-1</v>
      </c>
      <c r="J40" s="1">
        <v>1</v>
      </c>
    </row>
    <row r="41" spans="1:10" x14ac:dyDescent="0.3">
      <c r="A41" s="1" t="s">
        <v>151</v>
      </c>
      <c r="B41" s="20" t="s">
        <v>147</v>
      </c>
      <c r="C41">
        <v>15</v>
      </c>
      <c r="D41" s="20" t="s">
        <v>173</v>
      </c>
      <c r="E41" s="1"/>
      <c r="G41" s="4"/>
      <c r="H41" s="20"/>
      <c r="I41" s="31"/>
      <c r="J41" s="1"/>
    </row>
    <row r="42" spans="1:10" x14ac:dyDescent="0.3">
      <c r="A42" s="1" t="s">
        <v>151</v>
      </c>
      <c r="B42" s="20" t="s">
        <v>147</v>
      </c>
      <c r="C42">
        <v>16</v>
      </c>
      <c r="D42" s="20" t="s">
        <v>174</v>
      </c>
      <c r="E42" s="1">
        <v>1</v>
      </c>
      <c r="F42" t="s">
        <v>175</v>
      </c>
      <c r="G42" s="4"/>
      <c r="H42" s="20"/>
      <c r="I42" s="31"/>
      <c r="J42" s="1"/>
    </row>
    <row r="43" spans="1:10" x14ac:dyDescent="0.3">
      <c r="A43" s="1" t="s">
        <v>151</v>
      </c>
      <c r="B43" s="20" t="s">
        <v>147</v>
      </c>
      <c r="C43">
        <v>17</v>
      </c>
      <c r="D43" s="20" t="s">
        <v>176</v>
      </c>
      <c r="E43" s="1">
        <v>1</v>
      </c>
      <c r="F43" t="s">
        <v>177</v>
      </c>
      <c r="G43" s="4">
        <v>3</v>
      </c>
      <c r="H43" s="20" t="s">
        <v>178</v>
      </c>
      <c r="I43" s="5" t="str">
        <f>BD_Capas[[#This Row],[idcapa]]&amp;"-"&amp;BD_Capas[[#This Row],[posición_capa]]</f>
        <v>03-2</v>
      </c>
      <c r="J43" s="1">
        <v>2</v>
      </c>
    </row>
    <row r="44" spans="1:10" x14ac:dyDescent="0.3">
      <c r="A44" s="1" t="s">
        <v>151</v>
      </c>
      <c r="B44" s="20" t="s">
        <v>147</v>
      </c>
      <c r="C44">
        <v>18</v>
      </c>
      <c r="D44" s="20" t="s">
        <v>179</v>
      </c>
      <c r="E44" s="1">
        <v>1</v>
      </c>
      <c r="F44" t="s">
        <v>180</v>
      </c>
      <c r="G44" s="4">
        <v>4</v>
      </c>
      <c r="H44" s="20" t="s">
        <v>181</v>
      </c>
      <c r="I44" s="5" t="str">
        <f>BD_Capas[[#This Row],[idcapa]]&amp;"-"&amp;BD_Capas[[#This Row],[posición_capa]]</f>
        <v>03-5</v>
      </c>
      <c r="J44" s="1">
        <v>5</v>
      </c>
    </row>
    <row r="45" spans="1:10" x14ac:dyDescent="0.3">
      <c r="A45" s="1" t="s">
        <v>151</v>
      </c>
      <c r="B45" s="20" t="s">
        <v>147</v>
      </c>
      <c r="C45">
        <v>19</v>
      </c>
      <c r="D45" s="20" t="s">
        <v>182</v>
      </c>
      <c r="E45" s="1">
        <v>1</v>
      </c>
      <c r="F45" t="s">
        <v>183</v>
      </c>
      <c r="G45" s="4">
        <v>5</v>
      </c>
      <c r="H45" s="20" t="s">
        <v>184</v>
      </c>
      <c r="I45" s="5" t="str">
        <f>BD_Capas[[#This Row],[idcapa]]&amp;"-"&amp;BD_Capas[[#This Row],[posición_capa]]</f>
        <v>03-6</v>
      </c>
      <c r="J45" s="1">
        <v>6</v>
      </c>
    </row>
    <row r="46" spans="1:10" x14ac:dyDescent="0.3">
      <c r="A46" s="1" t="s">
        <v>151</v>
      </c>
      <c r="B46" s="20" t="s">
        <v>147</v>
      </c>
      <c r="C46">
        <v>20</v>
      </c>
      <c r="D46" s="20" t="s">
        <v>185</v>
      </c>
      <c r="E46" s="1"/>
      <c r="G46" s="4"/>
      <c r="H46" s="20"/>
      <c r="I46" s="31"/>
      <c r="J46" s="1"/>
    </row>
    <row r="47" spans="1:10" x14ac:dyDescent="0.3">
      <c r="A47" s="1" t="s">
        <v>151</v>
      </c>
      <c r="B47" s="20" t="s">
        <v>147</v>
      </c>
      <c r="C47">
        <v>21</v>
      </c>
      <c r="D47" s="20" t="s">
        <v>186</v>
      </c>
      <c r="E47" s="1"/>
      <c r="G47" s="4"/>
      <c r="H47" s="20"/>
      <c r="I47" s="31"/>
      <c r="J47" s="1"/>
    </row>
    <row r="48" spans="1:10" x14ac:dyDescent="0.3">
      <c r="A48" s="1" t="s">
        <v>151</v>
      </c>
      <c r="B48" s="20" t="s">
        <v>147</v>
      </c>
      <c r="C48">
        <v>22</v>
      </c>
      <c r="D48" s="20" t="s">
        <v>2</v>
      </c>
      <c r="E48" s="1">
        <v>1</v>
      </c>
      <c r="F48" t="s">
        <v>10</v>
      </c>
      <c r="G48" s="4">
        <v>11</v>
      </c>
      <c r="H48" s="20"/>
      <c r="I48" s="31"/>
      <c r="J48" s="1"/>
    </row>
    <row r="49" spans="1:10" x14ac:dyDescent="0.3">
      <c r="A49" s="1" t="s">
        <v>151</v>
      </c>
      <c r="B49" s="20" t="s">
        <v>147</v>
      </c>
      <c r="C49">
        <v>23</v>
      </c>
      <c r="D49" s="20" t="s">
        <v>3</v>
      </c>
      <c r="E49" s="1">
        <v>1</v>
      </c>
      <c r="F49" t="s">
        <v>128</v>
      </c>
      <c r="G49" s="4">
        <v>10</v>
      </c>
      <c r="H49" s="20"/>
      <c r="I49" s="31"/>
      <c r="J49" s="1"/>
    </row>
    <row r="50" spans="1:10" x14ac:dyDescent="0.3">
      <c r="A50" s="1" t="s">
        <v>151</v>
      </c>
      <c r="B50" s="20" t="s">
        <v>147</v>
      </c>
      <c r="C50">
        <v>24</v>
      </c>
      <c r="D50" s="20" t="s">
        <v>105</v>
      </c>
      <c r="E50" s="1">
        <v>1</v>
      </c>
      <c r="F50" t="s">
        <v>11</v>
      </c>
      <c r="G50" s="4">
        <v>9</v>
      </c>
      <c r="H50" s="20"/>
      <c r="I50" s="31"/>
      <c r="J50" s="1"/>
    </row>
    <row r="51" spans="1:10" x14ac:dyDescent="0.3">
      <c r="A51" s="1" t="s">
        <v>151</v>
      </c>
      <c r="B51" s="20" t="s">
        <v>147</v>
      </c>
      <c r="C51">
        <v>25</v>
      </c>
      <c r="D51" s="20" t="s">
        <v>121</v>
      </c>
      <c r="E51" s="1">
        <v>1</v>
      </c>
      <c r="F51" t="s">
        <v>129</v>
      </c>
      <c r="G51" s="4">
        <v>12</v>
      </c>
      <c r="H51" s="20" t="s">
        <v>187</v>
      </c>
      <c r="I51" s="5" t="str">
        <f>BD_Capas[[#This Row],[idcapa]]&amp;"-"&amp;BD_Capas[[#This Row],[posición_capa]]</f>
        <v>03-7</v>
      </c>
      <c r="J51" s="1">
        <v>7</v>
      </c>
    </row>
    <row r="52" spans="1:10" x14ac:dyDescent="0.3">
      <c r="A52" s="1" t="s">
        <v>151</v>
      </c>
      <c r="B52" s="20" t="s">
        <v>149</v>
      </c>
      <c r="C52">
        <v>1</v>
      </c>
      <c r="D52" s="20" t="s">
        <v>188</v>
      </c>
      <c r="E52" s="1"/>
      <c r="G52" s="4"/>
      <c r="H52" s="20"/>
      <c r="I52" s="31"/>
      <c r="J52" s="1"/>
    </row>
    <row r="53" spans="1:10" x14ac:dyDescent="0.3">
      <c r="A53" s="6" t="s">
        <v>152</v>
      </c>
      <c r="B53" s="20" t="s">
        <v>149</v>
      </c>
      <c r="C53">
        <v>2</v>
      </c>
      <c r="D53" s="20" t="s">
        <v>189</v>
      </c>
      <c r="E53" s="1">
        <v>1</v>
      </c>
      <c r="F53" t="s">
        <v>160</v>
      </c>
      <c r="G53" s="4">
        <v>2</v>
      </c>
      <c r="H53" s="20" t="s">
        <v>190</v>
      </c>
      <c r="I53" s="5" t="str">
        <f>BD_Capas[[#This Row],[idcapa]]&amp;"-"&amp;BD_Capas[[#This Row],[posición_capa]]</f>
        <v>04-0</v>
      </c>
      <c r="J53" s="1">
        <v>0</v>
      </c>
    </row>
    <row r="54" spans="1:10" x14ac:dyDescent="0.3">
      <c r="A54" s="1" t="s">
        <v>152</v>
      </c>
      <c r="B54" s="20" t="s">
        <v>149</v>
      </c>
      <c r="C54">
        <v>3</v>
      </c>
      <c r="D54" s="20" t="s">
        <v>170</v>
      </c>
      <c r="E54" s="1">
        <v>1</v>
      </c>
      <c r="F54" t="s">
        <v>171</v>
      </c>
      <c r="G54" s="4">
        <v>1</v>
      </c>
      <c r="H54" s="20" t="s">
        <v>191</v>
      </c>
      <c r="I54" s="5" t="str">
        <f>BD_Capas[[#This Row],[idcapa]]&amp;"-"&amp;BD_Capas[[#This Row],[posición_capa]]</f>
        <v>04-1</v>
      </c>
      <c r="J54" s="1">
        <v>1</v>
      </c>
    </row>
    <row r="55" spans="1:10" x14ac:dyDescent="0.3">
      <c r="A55" s="1" t="s">
        <v>152</v>
      </c>
      <c r="B55" s="20" t="s">
        <v>149</v>
      </c>
      <c r="C55">
        <v>4</v>
      </c>
      <c r="D55" s="20" t="s">
        <v>192</v>
      </c>
      <c r="E55" s="1">
        <v>1</v>
      </c>
      <c r="F55" t="s">
        <v>193</v>
      </c>
      <c r="G55" s="4">
        <v>14</v>
      </c>
      <c r="H55" s="20"/>
      <c r="I55" s="31"/>
      <c r="J55" s="1"/>
    </row>
    <row r="56" spans="1:10" x14ac:dyDescent="0.3">
      <c r="A56" s="1" t="s">
        <v>152</v>
      </c>
      <c r="B56" s="20" t="s">
        <v>149</v>
      </c>
      <c r="C56">
        <v>5</v>
      </c>
      <c r="D56" s="20" t="s">
        <v>194</v>
      </c>
      <c r="E56" s="1">
        <v>1</v>
      </c>
      <c r="F56" t="s">
        <v>195</v>
      </c>
      <c r="G56" s="4">
        <v>10</v>
      </c>
      <c r="H56" s="20"/>
      <c r="I56" s="31"/>
      <c r="J56" s="1"/>
    </row>
    <row r="57" spans="1:10" x14ac:dyDescent="0.3">
      <c r="A57" s="1" t="s">
        <v>152</v>
      </c>
      <c r="B57" s="20" t="s">
        <v>149</v>
      </c>
      <c r="C57">
        <v>6</v>
      </c>
      <c r="D57" s="20" t="s">
        <v>196</v>
      </c>
      <c r="E57" s="1">
        <v>1</v>
      </c>
      <c r="F57" t="s">
        <v>197</v>
      </c>
      <c r="G57" s="4">
        <v>7</v>
      </c>
      <c r="H57" s="20" t="s">
        <v>198</v>
      </c>
      <c r="I57" s="5" t="str">
        <f>BD_Capas[[#This Row],[idcapa]]&amp;"-"&amp;BD_Capas[[#This Row],[posición_capa]]</f>
        <v>04-2</v>
      </c>
      <c r="J57" s="1">
        <v>2</v>
      </c>
    </row>
    <row r="58" spans="1:10" x14ac:dyDescent="0.3">
      <c r="A58" s="1" t="s">
        <v>152</v>
      </c>
      <c r="B58" s="20" t="s">
        <v>149</v>
      </c>
      <c r="C58">
        <v>7</v>
      </c>
      <c r="D58" s="20" t="s">
        <v>199</v>
      </c>
      <c r="E58" s="1">
        <v>1</v>
      </c>
      <c r="F58" t="s">
        <v>168</v>
      </c>
      <c r="G58" s="4">
        <v>8</v>
      </c>
      <c r="H58" s="20" t="s">
        <v>200</v>
      </c>
      <c r="I58" s="5" t="str">
        <f>BD_Capas[[#This Row],[idcapa]]&amp;"-"&amp;BD_Capas[[#This Row],[posición_capa]]</f>
        <v>04-3</v>
      </c>
      <c r="J58" s="1">
        <v>3</v>
      </c>
    </row>
    <row r="59" spans="1:10" x14ac:dyDescent="0.3">
      <c r="A59" s="1" t="s">
        <v>152</v>
      </c>
      <c r="B59" s="20" t="s">
        <v>149</v>
      </c>
      <c r="C59">
        <v>8</v>
      </c>
      <c r="D59" s="20" t="s">
        <v>201</v>
      </c>
      <c r="E59" s="1">
        <v>1</v>
      </c>
      <c r="F59" t="s">
        <v>202</v>
      </c>
      <c r="G59" s="4">
        <v>9</v>
      </c>
      <c r="H59" s="20" t="s">
        <v>203</v>
      </c>
      <c r="I59" s="5" t="str">
        <f>BD_Capas[[#This Row],[idcapa]]&amp;"-"&amp;BD_Capas[[#This Row],[posición_capa]]</f>
        <v>04-4</v>
      </c>
      <c r="J59" s="1">
        <v>4</v>
      </c>
    </row>
    <row r="60" spans="1:10" x14ac:dyDescent="0.3">
      <c r="A60" s="1" t="s">
        <v>152</v>
      </c>
      <c r="B60" s="20" t="s">
        <v>149</v>
      </c>
      <c r="C60">
        <v>9</v>
      </c>
      <c r="D60" s="20" t="s">
        <v>204</v>
      </c>
      <c r="E60" s="1">
        <v>1</v>
      </c>
      <c r="F60" t="s">
        <v>205</v>
      </c>
      <c r="G60" s="4">
        <v>12</v>
      </c>
      <c r="H60" s="20" t="s">
        <v>206</v>
      </c>
      <c r="I60" s="5" t="str">
        <f>BD_Capas[[#This Row],[idcapa]]&amp;"-"&amp;BD_Capas[[#This Row],[posición_capa]]</f>
        <v>04-5</v>
      </c>
      <c r="J60" s="1">
        <v>5</v>
      </c>
    </row>
    <row r="61" spans="1:10" x14ac:dyDescent="0.3">
      <c r="A61" s="1" t="s">
        <v>152</v>
      </c>
      <c r="B61" s="20" t="s">
        <v>149</v>
      </c>
      <c r="C61">
        <v>10</v>
      </c>
      <c r="D61" s="20" t="s">
        <v>207</v>
      </c>
      <c r="E61" s="1">
        <v>1</v>
      </c>
      <c r="F61" t="s">
        <v>208</v>
      </c>
      <c r="G61" s="4">
        <v>13</v>
      </c>
      <c r="H61" s="20" t="s">
        <v>209</v>
      </c>
      <c r="I61" s="5" t="str">
        <f>BD_Capas[[#This Row],[idcapa]]&amp;"-"&amp;BD_Capas[[#This Row],[posición_capa]]</f>
        <v>04-6</v>
      </c>
      <c r="J61" s="1">
        <v>6</v>
      </c>
    </row>
    <row r="62" spans="1:10" x14ac:dyDescent="0.3">
      <c r="A62" s="1" t="s">
        <v>152</v>
      </c>
      <c r="B62" s="20" t="s">
        <v>149</v>
      </c>
      <c r="C62">
        <v>11</v>
      </c>
      <c r="D62" s="20" t="s">
        <v>210</v>
      </c>
      <c r="E62" s="1">
        <v>1</v>
      </c>
      <c r="F62" t="s">
        <v>211</v>
      </c>
      <c r="G62" s="4">
        <v>11</v>
      </c>
      <c r="H62" s="20" t="s">
        <v>212</v>
      </c>
      <c r="I62" s="5" t="str">
        <f>BD_Capas[[#This Row],[idcapa]]&amp;"-"&amp;BD_Capas[[#This Row],[posición_capa]]</f>
        <v>04-7</v>
      </c>
      <c r="J62" s="1">
        <v>7</v>
      </c>
    </row>
    <row r="63" spans="1:10" x14ac:dyDescent="0.3">
      <c r="A63" s="1" t="s">
        <v>152</v>
      </c>
      <c r="B63" s="20" t="s">
        <v>149</v>
      </c>
      <c r="C63">
        <v>12</v>
      </c>
      <c r="D63" s="20" t="s">
        <v>213</v>
      </c>
      <c r="E63" s="1">
        <v>1</v>
      </c>
      <c r="F63" t="s">
        <v>214</v>
      </c>
      <c r="G63" s="4">
        <v>16</v>
      </c>
      <c r="H63" s="20"/>
      <c r="I63" s="31"/>
      <c r="J63" s="1"/>
    </row>
    <row r="64" spans="1:10" x14ac:dyDescent="0.3">
      <c r="A64" s="1" t="s">
        <v>152</v>
      </c>
      <c r="B64" s="20" t="s">
        <v>149</v>
      </c>
      <c r="C64">
        <v>13</v>
      </c>
      <c r="D64" s="20" t="s">
        <v>215</v>
      </c>
      <c r="E64" s="1">
        <v>1</v>
      </c>
      <c r="F64" t="s">
        <v>216</v>
      </c>
      <c r="G64" s="4">
        <v>15</v>
      </c>
      <c r="H64" s="20"/>
      <c r="I64" s="31"/>
      <c r="J64" s="1"/>
    </row>
    <row r="65" spans="1:10" x14ac:dyDescent="0.3">
      <c r="A65" s="1" t="s">
        <v>152</v>
      </c>
      <c r="B65" s="20" t="s">
        <v>149</v>
      </c>
      <c r="C65">
        <v>14</v>
      </c>
      <c r="D65" s="20" t="s">
        <v>217</v>
      </c>
      <c r="E65" s="1">
        <v>1</v>
      </c>
      <c r="F65" t="s">
        <v>218</v>
      </c>
      <c r="G65" s="4">
        <v>17</v>
      </c>
      <c r="H65" s="20"/>
      <c r="I65" s="31"/>
      <c r="J65" s="1"/>
    </row>
    <row r="66" spans="1:10" x14ac:dyDescent="0.3">
      <c r="A66" s="1" t="s">
        <v>152</v>
      </c>
      <c r="B66" s="20" t="s">
        <v>149</v>
      </c>
      <c r="C66">
        <v>15</v>
      </c>
      <c r="D66" s="20" t="s">
        <v>219</v>
      </c>
      <c r="E66" s="1">
        <v>1</v>
      </c>
      <c r="F66" t="s">
        <v>220</v>
      </c>
      <c r="G66" s="4">
        <v>18</v>
      </c>
      <c r="H66" s="20"/>
      <c r="I66" s="31"/>
      <c r="J66" s="1"/>
    </row>
    <row r="67" spans="1:10" x14ac:dyDescent="0.3">
      <c r="A67" s="1" t="s">
        <v>152</v>
      </c>
      <c r="B67" s="20" t="s">
        <v>149</v>
      </c>
      <c r="C67">
        <v>16</v>
      </c>
      <c r="D67" s="20" t="s">
        <v>221</v>
      </c>
      <c r="E67" s="1">
        <v>1</v>
      </c>
      <c r="F67" t="s">
        <v>222</v>
      </c>
      <c r="G67" s="4">
        <v>19</v>
      </c>
      <c r="H67" s="20"/>
      <c r="I67" s="31"/>
      <c r="J67" s="1"/>
    </row>
    <row r="68" spans="1:10" x14ac:dyDescent="0.3">
      <c r="A68" s="1" t="s">
        <v>152</v>
      </c>
      <c r="B68" s="20" t="s">
        <v>149</v>
      </c>
      <c r="C68">
        <v>17</v>
      </c>
      <c r="D68" s="20" t="s">
        <v>223</v>
      </c>
      <c r="E68" s="1">
        <v>1</v>
      </c>
      <c r="F68" t="s">
        <v>224</v>
      </c>
      <c r="G68" s="4">
        <v>20</v>
      </c>
      <c r="H68" s="20"/>
      <c r="I68" s="31"/>
      <c r="J68" s="1"/>
    </row>
    <row r="69" spans="1:10" x14ac:dyDescent="0.3">
      <c r="A69" s="1" t="s">
        <v>152</v>
      </c>
      <c r="B69" s="20" t="s">
        <v>149</v>
      </c>
      <c r="C69">
        <v>18</v>
      </c>
      <c r="D69" s="20" t="s">
        <v>225</v>
      </c>
      <c r="E69" s="1">
        <v>1</v>
      </c>
      <c r="F69" t="s">
        <v>226</v>
      </c>
      <c r="G69" s="4">
        <v>21</v>
      </c>
      <c r="H69" s="20"/>
      <c r="I69" s="31"/>
      <c r="J69" s="1"/>
    </row>
    <row r="70" spans="1:10" x14ac:dyDescent="0.3">
      <c r="A70" s="1" t="s">
        <v>152</v>
      </c>
      <c r="B70" s="20" t="s">
        <v>149</v>
      </c>
      <c r="C70">
        <v>19</v>
      </c>
      <c r="D70" s="20" t="s">
        <v>2</v>
      </c>
      <c r="E70" s="1">
        <v>1</v>
      </c>
      <c r="F70" t="s">
        <v>10</v>
      </c>
      <c r="G70" s="4">
        <v>5</v>
      </c>
      <c r="H70" s="20"/>
      <c r="I70" s="31"/>
      <c r="J70" s="1"/>
    </row>
    <row r="71" spans="1:10" x14ac:dyDescent="0.3">
      <c r="A71" s="1" t="s">
        <v>152</v>
      </c>
      <c r="B71" s="20" t="s">
        <v>149</v>
      </c>
      <c r="C71">
        <v>20</v>
      </c>
      <c r="D71" s="20" t="s">
        <v>3</v>
      </c>
      <c r="E71" s="1">
        <v>1</v>
      </c>
      <c r="F71" t="s">
        <v>128</v>
      </c>
      <c r="G71" s="4">
        <v>4</v>
      </c>
      <c r="H71" s="20"/>
      <c r="I71" s="31"/>
      <c r="J71" s="1"/>
    </row>
    <row r="72" spans="1:10" x14ac:dyDescent="0.3">
      <c r="A72" s="1" t="s">
        <v>152</v>
      </c>
      <c r="B72" s="20" t="s">
        <v>149</v>
      </c>
      <c r="C72">
        <v>21</v>
      </c>
      <c r="D72" s="20" t="s">
        <v>105</v>
      </c>
      <c r="E72" s="1">
        <v>1</v>
      </c>
      <c r="F72" t="s">
        <v>11</v>
      </c>
      <c r="G72" s="4">
        <v>3</v>
      </c>
      <c r="H72" s="20"/>
      <c r="I72" s="31"/>
      <c r="J72" s="1"/>
    </row>
    <row r="73" spans="1:10" x14ac:dyDescent="0.3">
      <c r="A73" s="1" t="s">
        <v>152</v>
      </c>
      <c r="B73" s="20" t="s">
        <v>149</v>
      </c>
      <c r="C73">
        <v>22</v>
      </c>
      <c r="D73" s="20" t="s">
        <v>121</v>
      </c>
      <c r="E73" s="1">
        <v>1</v>
      </c>
      <c r="F73" t="s">
        <v>129</v>
      </c>
      <c r="G73" s="4">
        <v>6</v>
      </c>
      <c r="H73" s="20" t="s">
        <v>227</v>
      </c>
      <c r="I73" s="5" t="str">
        <f>BD_Capas[[#This Row],[idcapa]]&amp;"-"&amp;BD_Capas[[#This Row],[posición_capa]]</f>
        <v>04-8</v>
      </c>
      <c r="J73" s="1">
        <v>8</v>
      </c>
    </row>
    <row r="74" spans="1:10" x14ac:dyDescent="0.3">
      <c r="A74" s="6" t="s">
        <v>228</v>
      </c>
      <c r="B74" s="20" t="str">
        <f>+VLOOKUP(BD_Capas[[#This Row],[idcapa]],Capas[],2,0)</f>
        <v>J1_VIIRS_C2</v>
      </c>
      <c r="C74">
        <v>1</v>
      </c>
      <c r="D74" s="20" t="s">
        <v>2</v>
      </c>
      <c r="E74" s="1">
        <v>1</v>
      </c>
      <c r="F74" t="s">
        <v>10</v>
      </c>
      <c r="G74" s="4">
        <v>1</v>
      </c>
      <c r="H74" s="20"/>
      <c r="I74" s="31"/>
      <c r="J74" s="1"/>
    </row>
    <row r="75" spans="1:10" x14ac:dyDescent="0.3">
      <c r="A75" s="1" t="s">
        <v>228</v>
      </c>
      <c r="B75" s="20" t="str">
        <f>+VLOOKUP(BD_Capas[[#This Row],[idcapa]],Capas[],2,0)</f>
        <v>J1_VIIRS_C2</v>
      </c>
      <c r="C75">
        <v>2</v>
      </c>
      <c r="D75" s="20" t="s">
        <v>3</v>
      </c>
      <c r="E75" s="1">
        <v>1</v>
      </c>
      <c r="F75" t="s">
        <v>128</v>
      </c>
      <c r="G75" s="4">
        <v>2</v>
      </c>
      <c r="H75" s="20"/>
      <c r="I75" s="31"/>
      <c r="J75" s="1"/>
    </row>
    <row r="76" spans="1:10" x14ac:dyDescent="0.3">
      <c r="A76" s="1" t="s">
        <v>228</v>
      </c>
      <c r="B76" s="20" t="str">
        <f>+VLOOKUP(BD_Capas[[#This Row],[idcapa]],Capas[],2,0)</f>
        <v>J1_VIIRS_C2</v>
      </c>
      <c r="C76">
        <v>3</v>
      </c>
      <c r="D76" s="20" t="s">
        <v>105</v>
      </c>
      <c r="E76" s="1">
        <v>1</v>
      </c>
      <c r="F76" t="s">
        <v>11</v>
      </c>
      <c r="G76" s="4">
        <v>3</v>
      </c>
      <c r="H76" s="20" t="s">
        <v>283</v>
      </c>
      <c r="I76" s="5" t="str">
        <f>BD_Capas[[#This Row],[idcapa]]&amp;"-"&amp;BD_Capas[[#This Row],[posición_capa]]</f>
        <v>05-1</v>
      </c>
      <c r="J76" s="1">
        <v>1</v>
      </c>
    </row>
    <row r="77" spans="1:10" x14ac:dyDescent="0.3">
      <c r="A77" s="1" t="s">
        <v>228</v>
      </c>
      <c r="B77" s="20" t="str">
        <f>+VLOOKUP(BD_Capas[[#This Row],[idcapa]],Capas[],2,0)</f>
        <v>J1_VIIRS_C2</v>
      </c>
      <c r="C77">
        <v>4</v>
      </c>
      <c r="D77" s="20" t="s">
        <v>282</v>
      </c>
      <c r="E77" s="1">
        <v>1</v>
      </c>
      <c r="F77" t="s">
        <v>130</v>
      </c>
      <c r="G77" s="4">
        <v>4</v>
      </c>
      <c r="H77" s="20"/>
      <c r="I77" s="31"/>
      <c r="J77" s="1"/>
    </row>
    <row r="78" spans="1:10" x14ac:dyDescent="0.3">
      <c r="A78" s="6" t="s">
        <v>229</v>
      </c>
      <c r="B78" s="20" t="str">
        <f>+VLOOKUP(BD_Capas[[#This Row],[idcapa]],Capas[],2,0)</f>
        <v>MODIS_C61</v>
      </c>
      <c r="C78">
        <v>1</v>
      </c>
      <c r="D78" s="20" t="s">
        <v>2</v>
      </c>
      <c r="E78" s="1">
        <v>1</v>
      </c>
      <c r="F78" t="s">
        <v>10</v>
      </c>
      <c r="G78" s="4">
        <v>1</v>
      </c>
      <c r="H78" s="20"/>
      <c r="I78" s="31"/>
      <c r="J78" s="1"/>
    </row>
    <row r="79" spans="1:10" x14ac:dyDescent="0.3">
      <c r="A79" s="1" t="s">
        <v>229</v>
      </c>
      <c r="B79" s="20" t="str">
        <f>+VLOOKUP(BD_Capas[[#This Row],[idcapa]],Capas[],2,0)</f>
        <v>MODIS_C61</v>
      </c>
      <c r="C79">
        <v>2</v>
      </c>
      <c r="D79" s="20" t="s">
        <v>3</v>
      </c>
      <c r="E79" s="1">
        <v>1</v>
      </c>
      <c r="F79" t="s">
        <v>128</v>
      </c>
      <c r="G79" s="4">
        <v>2</v>
      </c>
      <c r="H79" s="20"/>
      <c r="I79" s="31"/>
      <c r="J79" s="1"/>
    </row>
    <row r="80" spans="1:10" x14ac:dyDescent="0.3">
      <c r="A80" s="1" t="s">
        <v>229</v>
      </c>
      <c r="B80" s="20" t="str">
        <f>+VLOOKUP(BD_Capas[[#This Row],[idcapa]],Capas[],2,0)</f>
        <v>MODIS_C61</v>
      </c>
      <c r="C80">
        <v>3</v>
      </c>
      <c r="D80" s="20" t="s">
        <v>105</v>
      </c>
      <c r="E80" s="1">
        <v>1</v>
      </c>
      <c r="F80" t="s">
        <v>11</v>
      </c>
      <c r="G80" s="4">
        <v>3</v>
      </c>
      <c r="H80" s="20" t="s">
        <v>284</v>
      </c>
      <c r="I80" s="5" t="str">
        <f>BD_Capas[[#This Row],[idcapa]]&amp;"-"&amp;BD_Capas[[#This Row],[posición_capa]]</f>
        <v>06-1</v>
      </c>
      <c r="J80" s="1">
        <v>1</v>
      </c>
    </row>
    <row r="81" spans="1:10" x14ac:dyDescent="0.3">
      <c r="A81" s="1" t="s">
        <v>229</v>
      </c>
      <c r="B81" s="20" t="str">
        <f>+VLOOKUP(BD_Capas[[#This Row],[idcapa]],Capas[],2,0)</f>
        <v>MODIS_C61</v>
      </c>
      <c r="C81">
        <v>4</v>
      </c>
      <c r="D81" s="20" t="s">
        <v>282</v>
      </c>
      <c r="E81" s="1">
        <v>1</v>
      </c>
      <c r="F81" t="s">
        <v>130</v>
      </c>
      <c r="G81" s="4">
        <v>4</v>
      </c>
      <c r="H81" s="20"/>
      <c r="I81" s="31"/>
      <c r="J81" s="1"/>
    </row>
    <row r="82" spans="1:10" x14ac:dyDescent="0.3">
      <c r="A82" s="6" t="s">
        <v>230</v>
      </c>
      <c r="B82" s="20" t="str">
        <f>+VLOOKUP(BD_Capas[[#This Row],[idcapa]],Capas[],2,0)</f>
        <v>SUOMI_VIIRS_C2</v>
      </c>
      <c r="C82">
        <v>1</v>
      </c>
      <c r="D82" s="20" t="s">
        <v>2</v>
      </c>
      <c r="E82" s="1">
        <v>1</v>
      </c>
      <c r="F82" t="s">
        <v>10</v>
      </c>
      <c r="G82" s="4">
        <v>1</v>
      </c>
      <c r="H82" s="20"/>
      <c r="I82" s="31"/>
      <c r="J82" s="1"/>
    </row>
    <row r="83" spans="1:10" x14ac:dyDescent="0.3">
      <c r="A83" s="1" t="s">
        <v>230</v>
      </c>
      <c r="B83" s="20" t="str">
        <f>+VLOOKUP(BD_Capas[[#This Row],[idcapa]],Capas[],2,0)</f>
        <v>SUOMI_VIIRS_C2</v>
      </c>
      <c r="C83">
        <v>2</v>
      </c>
      <c r="D83" s="20" t="s">
        <v>3</v>
      </c>
      <c r="E83" s="1">
        <v>1</v>
      </c>
      <c r="F83" t="s">
        <v>128</v>
      </c>
      <c r="G83" s="4">
        <v>2</v>
      </c>
      <c r="H83" s="20"/>
      <c r="I83" s="31"/>
      <c r="J83" s="1"/>
    </row>
    <row r="84" spans="1:10" x14ac:dyDescent="0.3">
      <c r="A84" s="1" t="s">
        <v>230</v>
      </c>
      <c r="B84" s="20" t="str">
        <f>+VLOOKUP(BD_Capas[[#This Row],[idcapa]],Capas[],2,0)</f>
        <v>SUOMI_VIIRS_C2</v>
      </c>
      <c r="C84">
        <v>3</v>
      </c>
      <c r="D84" s="20" t="s">
        <v>105</v>
      </c>
      <c r="E84" s="1">
        <v>1</v>
      </c>
      <c r="F84" t="s">
        <v>11</v>
      </c>
      <c r="G84" s="4">
        <v>3</v>
      </c>
      <c r="H84" s="20" t="s">
        <v>285</v>
      </c>
      <c r="I84" s="5" t="str">
        <f>BD_Capas[[#This Row],[idcapa]]&amp;"-"&amp;BD_Capas[[#This Row],[posición_capa]]</f>
        <v>07-1</v>
      </c>
      <c r="J84" s="1">
        <v>1</v>
      </c>
    </row>
    <row r="85" spans="1:10" x14ac:dyDescent="0.3">
      <c r="A85" s="1" t="s">
        <v>230</v>
      </c>
      <c r="B85" s="20" t="str">
        <f>+VLOOKUP(BD_Capas[[#This Row],[idcapa]],Capas[],2,0)</f>
        <v>SUOMI_VIIRS_C2</v>
      </c>
      <c r="C85">
        <v>4</v>
      </c>
      <c r="D85" s="20" t="s">
        <v>282</v>
      </c>
      <c r="E85" s="1">
        <v>1</v>
      </c>
      <c r="F85" t="s">
        <v>130</v>
      </c>
      <c r="G85" s="4">
        <v>4</v>
      </c>
      <c r="H85" s="20"/>
      <c r="I85" s="31"/>
      <c r="J85" s="1"/>
    </row>
    <row r="86" spans="1:10" x14ac:dyDescent="0.3">
      <c r="A86" s="6" t="s">
        <v>231</v>
      </c>
      <c r="B86" s="20" t="str">
        <f>+VLOOKUP(BD_Capas[[#This Row],[idcapa]],Capas[],2,0)</f>
        <v>J1_VIIRS_C2_Consuntivo</v>
      </c>
      <c r="C86">
        <v>1</v>
      </c>
      <c r="D86" s="20" t="s">
        <v>384</v>
      </c>
      <c r="E86" s="1">
        <v>1</v>
      </c>
      <c r="F86" t="s">
        <v>10</v>
      </c>
      <c r="G86" s="4">
        <v>1</v>
      </c>
      <c r="H86" s="20"/>
      <c r="I86" s="31"/>
      <c r="J86" s="1"/>
    </row>
    <row r="87" spans="1:10" x14ac:dyDescent="0.3">
      <c r="A87" s="1" t="s">
        <v>231</v>
      </c>
      <c r="B87" s="20" t="str">
        <f>+VLOOKUP(BD_Capas[[#This Row],[idcapa]],Capas[],2,0)</f>
        <v>J1_VIIRS_C2_Consuntivo</v>
      </c>
      <c r="C87">
        <v>2</v>
      </c>
      <c r="D87" s="20" t="s">
        <v>385</v>
      </c>
      <c r="E87" s="1">
        <v>1</v>
      </c>
      <c r="F87" t="s">
        <v>128</v>
      </c>
      <c r="G87" s="4">
        <v>2</v>
      </c>
      <c r="H87" s="20"/>
      <c r="I87" s="31"/>
      <c r="J87" s="1"/>
    </row>
    <row r="88" spans="1:10" x14ac:dyDescent="0.3">
      <c r="A88" s="1" t="s">
        <v>231</v>
      </c>
      <c r="B88" s="20" t="str">
        <f>+VLOOKUP(BD_Capas[[#This Row],[idcapa]],Capas[],2,0)</f>
        <v>J1_VIIRS_C2_Consuntivo</v>
      </c>
      <c r="C88">
        <v>3</v>
      </c>
      <c r="D88" s="20" t="s">
        <v>386</v>
      </c>
      <c r="E88" s="1">
        <v>1</v>
      </c>
      <c r="F88" t="s">
        <v>11</v>
      </c>
      <c r="G88" s="4">
        <v>3</v>
      </c>
      <c r="H88" s="20"/>
      <c r="I88" s="5"/>
      <c r="J88" s="1"/>
    </row>
    <row r="89" spans="1:10" x14ac:dyDescent="0.3">
      <c r="A89" s="1" t="s">
        <v>231</v>
      </c>
      <c r="B89" s="20" t="str">
        <f>+VLOOKUP(BD_Capas[[#This Row],[idcapa]],Capas[],2,0)</f>
        <v>J1_VIIRS_C2_Consuntivo</v>
      </c>
      <c r="C89">
        <v>4</v>
      </c>
      <c r="D89" s="20" t="s">
        <v>286</v>
      </c>
      <c r="E89" s="1">
        <v>1</v>
      </c>
      <c r="F89" t="s">
        <v>375</v>
      </c>
      <c r="G89" s="4">
        <v>4</v>
      </c>
      <c r="H89" s="20" t="s">
        <v>359</v>
      </c>
      <c r="I89" s="5" t="str">
        <f>BD_Capas[[#This Row],[idcapa]]&amp;"-"&amp;BD_Capas[[#This Row],[posición_capa]]</f>
        <v>08-0</v>
      </c>
      <c r="J89" s="1">
        <v>0</v>
      </c>
    </row>
    <row r="90" spans="1:10" x14ac:dyDescent="0.3">
      <c r="A90" s="1" t="s">
        <v>231</v>
      </c>
      <c r="B90" s="20" t="str">
        <f>+VLOOKUP(BD_Capas[[#This Row],[idcapa]],Capas[],2,0)</f>
        <v>J1_VIIRS_C2_Consuntivo</v>
      </c>
      <c r="C90">
        <v>5</v>
      </c>
      <c r="D90" s="20" t="s">
        <v>287</v>
      </c>
      <c r="E90" s="1">
        <v>1</v>
      </c>
      <c r="F90" t="s">
        <v>376</v>
      </c>
      <c r="G90" s="4">
        <v>5</v>
      </c>
      <c r="H90" s="20"/>
      <c r="I90" s="31"/>
      <c r="J90" s="1"/>
    </row>
    <row r="91" spans="1:10" x14ac:dyDescent="0.3">
      <c r="A91" s="1" t="s">
        <v>231</v>
      </c>
      <c r="B91" s="20" t="str">
        <f>+VLOOKUP(BD_Capas[[#This Row],[idcapa]],Capas[],2,0)</f>
        <v>J1_VIIRS_C2_Consuntivo</v>
      </c>
      <c r="C91">
        <v>6</v>
      </c>
      <c r="D91" s="20" t="s">
        <v>288</v>
      </c>
      <c r="E91" s="1">
        <v>1</v>
      </c>
      <c r="F91" t="s">
        <v>374</v>
      </c>
      <c r="G91" s="4">
        <v>6</v>
      </c>
      <c r="H91" s="20"/>
      <c r="I91" s="31"/>
      <c r="J91" s="1"/>
    </row>
    <row r="92" spans="1:10" x14ac:dyDescent="0.3">
      <c r="A92" s="1" t="s">
        <v>231</v>
      </c>
      <c r="B92" s="20" t="str">
        <f>+VLOOKUP(BD_Capas[[#This Row],[idcapa]],Capas[],2,0)</f>
        <v>J1_VIIRS_C2_Consuntivo</v>
      </c>
      <c r="C92">
        <v>7</v>
      </c>
      <c r="D92" s="20" t="s">
        <v>10</v>
      </c>
      <c r="E92" s="1">
        <v>1</v>
      </c>
      <c r="F92" t="s">
        <v>10</v>
      </c>
      <c r="G92" s="4">
        <v>7</v>
      </c>
      <c r="H92" s="20"/>
      <c r="I92" s="31"/>
      <c r="J92" s="1"/>
    </row>
    <row r="93" spans="1:10" x14ac:dyDescent="0.3">
      <c r="A93" s="1" t="s">
        <v>231</v>
      </c>
      <c r="B93" s="20" t="str">
        <f>+VLOOKUP(BD_Capas[[#This Row],[idcapa]],Capas[],2,0)</f>
        <v>J1_VIIRS_C2_Consuntivo</v>
      </c>
      <c r="C93">
        <v>8</v>
      </c>
      <c r="D93" s="20" t="s">
        <v>356</v>
      </c>
      <c r="E93" s="1">
        <v>1</v>
      </c>
      <c r="F93" t="s">
        <v>377</v>
      </c>
      <c r="G93" s="4">
        <v>8</v>
      </c>
      <c r="H93" s="20" t="s">
        <v>360</v>
      </c>
      <c r="I93" s="5" t="str">
        <f>BD_Capas[[#This Row],[idcapa]]&amp;"-"&amp;BD_Capas[[#This Row],[posición_capa]]</f>
        <v>08-1</v>
      </c>
      <c r="J93" s="1">
        <v>1</v>
      </c>
    </row>
    <row r="94" spans="1:10" x14ac:dyDescent="0.3">
      <c r="A94" s="1" t="s">
        <v>231</v>
      </c>
      <c r="B94" s="20" t="str">
        <f>+VLOOKUP(BD_Capas[[#This Row],[idcapa]],Capas[],2,0)</f>
        <v>J1_VIIRS_C2_Consuntivo</v>
      </c>
      <c r="C94">
        <v>14</v>
      </c>
      <c r="D94" s="20" t="s">
        <v>289</v>
      </c>
      <c r="E94" s="1">
        <v>1</v>
      </c>
      <c r="F94" t="s">
        <v>378</v>
      </c>
      <c r="G94" s="4">
        <v>9</v>
      </c>
      <c r="H94" s="20"/>
      <c r="I94" s="31"/>
      <c r="J94" s="1"/>
    </row>
    <row r="95" spans="1:10" x14ac:dyDescent="0.3">
      <c r="A95" s="1" t="s">
        <v>231</v>
      </c>
      <c r="B95" s="20" t="str">
        <f>+VLOOKUP(BD_Capas[[#This Row],[idcapa]],Capas[],2,0)</f>
        <v>J1_VIIRS_C2_Consuntivo</v>
      </c>
      <c r="C95">
        <v>15</v>
      </c>
      <c r="D95" s="20" t="s">
        <v>290</v>
      </c>
      <c r="E95" s="1">
        <v>1</v>
      </c>
      <c r="F95" t="s">
        <v>290</v>
      </c>
      <c r="G95" s="4">
        <v>10</v>
      </c>
      <c r="H95" s="20"/>
      <c r="I95" s="31"/>
      <c r="J95" s="1"/>
    </row>
    <row r="96" spans="1:10" x14ac:dyDescent="0.3">
      <c r="A96" s="1" t="s">
        <v>231</v>
      </c>
      <c r="B96" s="20" t="str">
        <f>+VLOOKUP(BD_Capas[[#This Row],[idcapa]],Capas[],2,0)</f>
        <v>J1_VIIRS_C2_Consuntivo</v>
      </c>
      <c r="C96">
        <v>16</v>
      </c>
      <c r="D96" s="20" t="s">
        <v>357</v>
      </c>
      <c r="E96" s="1">
        <v>1</v>
      </c>
      <c r="F96" t="s">
        <v>379</v>
      </c>
      <c r="G96" s="4">
        <v>11</v>
      </c>
      <c r="H96" s="20"/>
      <c r="I96" s="31"/>
      <c r="J96" s="1"/>
    </row>
    <row r="97" spans="1:10" x14ac:dyDescent="0.3">
      <c r="A97" s="1" t="s">
        <v>231</v>
      </c>
      <c r="B97" s="20" t="str">
        <f>+VLOOKUP(BD_Capas[[#This Row],[idcapa]],Capas[],2,0)</f>
        <v>J1_VIIRS_C2_Consuntivo</v>
      </c>
      <c r="C97">
        <v>17</v>
      </c>
      <c r="D97" s="20" t="s">
        <v>358</v>
      </c>
      <c r="E97" s="1">
        <v>1</v>
      </c>
      <c r="F97" t="s">
        <v>380</v>
      </c>
      <c r="G97" s="4">
        <v>12</v>
      </c>
      <c r="H97" s="20"/>
      <c r="I97" s="31"/>
      <c r="J97" s="1"/>
    </row>
    <row r="98" spans="1:10" x14ac:dyDescent="0.3">
      <c r="A98" s="1" t="s">
        <v>231</v>
      </c>
      <c r="B98" s="20" t="str">
        <f>+VLOOKUP(BD_Capas[[#This Row],[idcapa]],Capas[],2,0)</f>
        <v>J1_VIIRS_C2_Consuntivo</v>
      </c>
      <c r="C98">
        <v>18</v>
      </c>
      <c r="D98" s="20" t="s">
        <v>291</v>
      </c>
      <c r="E98" s="1">
        <v>1</v>
      </c>
      <c r="F98" t="s">
        <v>291</v>
      </c>
      <c r="G98" s="4">
        <v>13</v>
      </c>
      <c r="H98" s="20"/>
      <c r="I98" s="31"/>
      <c r="J98" s="1"/>
    </row>
    <row r="99" spans="1:10" x14ac:dyDescent="0.3">
      <c r="A99" s="1" t="s">
        <v>231</v>
      </c>
      <c r="B99" s="20" t="str">
        <f>+VLOOKUP(BD_Capas[[#This Row],[idcapa]],Capas[],2,0)</f>
        <v>J1_VIIRS_C2_Consuntivo</v>
      </c>
      <c r="C99">
        <v>19</v>
      </c>
      <c r="D99" s="20" t="s">
        <v>292</v>
      </c>
      <c r="E99" s="1">
        <v>1</v>
      </c>
      <c r="F99" t="s">
        <v>292</v>
      </c>
      <c r="G99" s="4">
        <v>14</v>
      </c>
      <c r="H99" s="20"/>
      <c r="I99" s="31"/>
      <c r="J99" s="1"/>
    </row>
    <row r="100" spans="1:10" x14ac:dyDescent="0.3">
      <c r="A100" s="1" t="s">
        <v>231</v>
      </c>
      <c r="B100" s="20" t="str">
        <f>+VLOOKUP(BD_Capas[[#This Row],[idcapa]],Capas[],2,0)</f>
        <v>J1_VIIRS_C2_Consuntivo</v>
      </c>
      <c r="C100">
        <v>20</v>
      </c>
      <c r="D100" s="20" t="s">
        <v>293</v>
      </c>
      <c r="E100" s="1">
        <v>1</v>
      </c>
      <c r="F100" t="s">
        <v>293</v>
      </c>
      <c r="G100" s="4">
        <v>15</v>
      </c>
      <c r="H100" s="20"/>
      <c r="I100" s="31"/>
      <c r="J100" s="1"/>
    </row>
    <row r="101" spans="1:10" x14ac:dyDescent="0.3">
      <c r="A101" s="1" t="s">
        <v>231</v>
      </c>
      <c r="B101" s="20" t="str">
        <f>+VLOOKUP(BD_Capas[[#This Row],[idcapa]],Capas[],2,0)</f>
        <v>J1_VIIRS_C2_Consuntivo</v>
      </c>
      <c r="C101">
        <v>21</v>
      </c>
      <c r="D101" s="20" t="s">
        <v>294</v>
      </c>
      <c r="E101" s="1">
        <v>1</v>
      </c>
      <c r="F101" t="s">
        <v>294</v>
      </c>
      <c r="G101" s="4">
        <v>16</v>
      </c>
      <c r="H101" s="20"/>
      <c r="I101" s="31"/>
      <c r="J101" s="1"/>
    </row>
    <row r="102" spans="1:10" x14ac:dyDescent="0.3">
      <c r="A102" s="1" t="s">
        <v>231</v>
      </c>
      <c r="B102" s="20" t="str">
        <f>+VLOOKUP(BD_Capas[[#This Row],[idcapa]],Capas[],2,0)</f>
        <v>J1_VIIRS_C2_Consuntivo</v>
      </c>
      <c r="C102">
        <v>22</v>
      </c>
      <c r="D102" s="20" t="s">
        <v>295</v>
      </c>
      <c r="E102" s="1">
        <v>1</v>
      </c>
      <c r="F102" t="s">
        <v>381</v>
      </c>
      <c r="G102" s="4">
        <v>17</v>
      </c>
      <c r="H102" s="20"/>
      <c r="I102" s="31"/>
      <c r="J102" s="1"/>
    </row>
    <row r="103" spans="1:10" x14ac:dyDescent="0.3">
      <c r="A103" s="1" t="s">
        <v>231</v>
      </c>
      <c r="B103" s="20" t="str">
        <f>+VLOOKUP(BD_Capas[[#This Row],[idcapa]],Capas[],2,0)</f>
        <v>J1_VIIRS_C2_Consuntivo</v>
      </c>
      <c r="C103">
        <v>23</v>
      </c>
      <c r="D103" s="20" t="s">
        <v>296</v>
      </c>
      <c r="E103" s="1">
        <v>1</v>
      </c>
      <c r="F103" t="s">
        <v>382</v>
      </c>
      <c r="G103" s="4">
        <v>18</v>
      </c>
      <c r="H103" s="20"/>
      <c r="I103" s="31"/>
      <c r="J103" s="1"/>
    </row>
    <row r="104" spans="1:10" x14ac:dyDescent="0.3">
      <c r="A104" s="1" t="s">
        <v>231</v>
      </c>
      <c r="B104" s="20" t="str">
        <f>+VLOOKUP(BD_Capas[[#This Row],[idcapa]],Capas[],2,0)</f>
        <v>J1_VIIRS_C2_Consuntivo</v>
      </c>
      <c r="C104">
        <v>24</v>
      </c>
      <c r="D104" s="20" t="s">
        <v>297</v>
      </c>
      <c r="E104" s="1">
        <v>1</v>
      </c>
      <c r="F104" t="s">
        <v>393</v>
      </c>
      <c r="G104" s="4">
        <v>19</v>
      </c>
      <c r="H104" s="20"/>
      <c r="I104" s="31"/>
      <c r="J104" s="1"/>
    </row>
    <row r="105" spans="1:10" x14ac:dyDescent="0.3">
      <c r="A105" s="1" t="s">
        <v>231</v>
      </c>
      <c r="B105" s="20" t="str">
        <f>+VLOOKUP(BD_Capas[[#This Row],[idcapa]],Capas[],2,0)</f>
        <v>J1_VIIRS_C2_Consuntivo</v>
      </c>
      <c r="C105">
        <v>30</v>
      </c>
      <c r="D105" s="20" t="s">
        <v>387</v>
      </c>
      <c r="E105" s="1">
        <v>1</v>
      </c>
      <c r="F105" t="s">
        <v>392</v>
      </c>
      <c r="G105" s="4">
        <v>25</v>
      </c>
      <c r="H105" s="20"/>
      <c r="I105" s="31"/>
      <c r="J105" s="1"/>
    </row>
    <row r="106" spans="1:10" x14ac:dyDescent="0.3">
      <c r="A106" s="1" t="s">
        <v>231</v>
      </c>
      <c r="B106" s="20" t="str">
        <f>+VLOOKUP(BD_Capas[[#This Row],[idcapa]],Capas[],2,0)</f>
        <v>J1_VIIRS_C2_Consuntivo</v>
      </c>
      <c r="C106">
        <v>31</v>
      </c>
      <c r="D106" s="20" t="s">
        <v>298</v>
      </c>
      <c r="E106" s="1">
        <v>1</v>
      </c>
      <c r="F106" t="s">
        <v>298</v>
      </c>
      <c r="G106" s="4">
        <v>26</v>
      </c>
      <c r="H106" s="20"/>
      <c r="I106" s="31"/>
      <c r="J106" s="1"/>
    </row>
    <row r="107" spans="1:10" x14ac:dyDescent="0.3">
      <c r="A107" s="1" t="s">
        <v>231</v>
      </c>
      <c r="B107" s="20" t="str">
        <f>+VLOOKUP(BD_Capas[[#This Row],[idcapa]],Capas[],2,0)</f>
        <v>J1_VIIRS_C2_Consuntivo</v>
      </c>
      <c r="C107">
        <v>32</v>
      </c>
      <c r="D107" s="20" t="s">
        <v>299</v>
      </c>
      <c r="E107" s="1">
        <v>1</v>
      </c>
      <c r="F107" t="s">
        <v>391</v>
      </c>
      <c r="G107" s="4">
        <v>27</v>
      </c>
      <c r="H107" s="20"/>
      <c r="I107" s="31"/>
      <c r="J107" s="1"/>
    </row>
    <row r="108" spans="1:10" x14ac:dyDescent="0.3">
      <c r="A108" s="1" t="s">
        <v>231</v>
      </c>
      <c r="B108" s="20" t="str">
        <f>+VLOOKUP(BD_Capas[[#This Row],[idcapa]],Capas[],2,0)</f>
        <v>J1_VIIRS_C2_Consuntivo</v>
      </c>
      <c r="C108">
        <v>33</v>
      </c>
      <c r="D108" s="20" t="s">
        <v>300</v>
      </c>
      <c r="E108" s="1">
        <v>1</v>
      </c>
      <c r="F108" t="s">
        <v>300</v>
      </c>
      <c r="G108" s="4">
        <v>28</v>
      </c>
      <c r="H108" s="20"/>
      <c r="I108" s="31"/>
      <c r="J108" s="1"/>
    </row>
    <row r="109" spans="1:10" x14ac:dyDescent="0.3">
      <c r="A109" s="1" t="s">
        <v>231</v>
      </c>
      <c r="B109" s="20" t="str">
        <f>+VLOOKUP(BD_Capas[[#This Row],[idcapa]],Capas[],2,0)</f>
        <v>J1_VIIRS_C2_Consuntivo</v>
      </c>
      <c r="C109">
        <v>34</v>
      </c>
      <c r="D109" s="20" t="s">
        <v>301</v>
      </c>
      <c r="E109" s="1">
        <v>1</v>
      </c>
      <c r="F109" t="s">
        <v>388</v>
      </c>
      <c r="G109" s="4">
        <v>29</v>
      </c>
      <c r="H109" s="20"/>
      <c r="I109" s="31"/>
      <c r="J109" s="1"/>
    </row>
    <row r="110" spans="1:10" x14ac:dyDescent="0.3">
      <c r="A110" s="1" t="s">
        <v>231</v>
      </c>
      <c r="B110" s="20" t="str">
        <f>+VLOOKUP(BD_Capas[[#This Row],[idcapa]],Capas[],2,0)</f>
        <v>J1_VIIRS_C2_Consuntivo</v>
      </c>
      <c r="C110">
        <v>37</v>
      </c>
      <c r="D110" s="20" t="s">
        <v>302</v>
      </c>
      <c r="E110" s="1">
        <v>1</v>
      </c>
      <c r="F110" t="s">
        <v>389</v>
      </c>
      <c r="G110" s="4">
        <v>32</v>
      </c>
      <c r="H110" s="20"/>
      <c r="I110" s="31"/>
      <c r="J110" s="1"/>
    </row>
    <row r="111" spans="1:10" x14ac:dyDescent="0.3">
      <c r="A111" s="1" t="s">
        <v>231</v>
      </c>
      <c r="B111" s="20" t="str">
        <f>+VLOOKUP(BD_Capas[[#This Row],[idcapa]],Capas[],2,0)</f>
        <v>J1_VIIRS_C2_Consuntivo</v>
      </c>
      <c r="C111">
        <v>38</v>
      </c>
      <c r="D111" s="20" t="s">
        <v>303</v>
      </c>
      <c r="E111" s="1">
        <v>1</v>
      </c>
      <c r="F111" t="s">
        <v>390</v>
      </c>
      <c r="G111" s="4">
        <v>33</v>
      </c>
      <c r="H111" s="20"/>
      <c r="I111" s="31"/>
      <c r="J111" s="1"/>
    </row>
    <row r="112" spans="1:10" x14ac:dyDescent="0.3">
      <c r="A112" s="1" t="s">
        <v>231</v>
      </c>
      <c r="B112" s="20" t="str">
        <f>+VLOOKUP(BD_Capas[[#This Row],[idcapa]],Capas[],2,0)</f>
        <v>J1_VIIRS_C2_Consuntivo</v>
      </c>
      <c r="C112">
        <v>40</v>
      </c>
      <c r="D112" s="20" t="s">
        <v>304</v>
      </c>
      <c r="E112" s="1">
        <v>1</v>
      </c>
      <c r="F112" t="s">
        <v>383</v>
      </c>
      <c r="G112" s="4">
        <v>35</v>
      </c>
      <c r="H112" s="20"/>
      <c r="I112" s="31"/>
      <c r="J112" s="1"/>
    </row>
    <row r="113" spans="1:10" x14ac:dyDescent="0.3">
      <c r="A113" s="6" t="s">
        <v>232</v>
      </c>
      <c r="B113" s="20" t="str">
        <f>+VLOOKUP(BD_Capas[[#This Row],[idcapa]],Capas[],2,0)</f>
        <v>J1_VIIRS_C2_NoConsuntivo</v>
      </c>
      <c r="C113">
        <v>1</v>
      </c>
      <c r="D113" s="20" t="s">
        <v>384</v>
      </c>
      <c r="E113" s="1">
        <v>1</v>
      </c>
      <c r="F113" t="s">
        <v>10</v>
      </c>
      <c r="G113" s="4">
        <v>1</v>
      </c>
      <c r="H113" s="20"/>
      <c r="I113" s="31"/>
      <c r="J113" s="1"/>
    </row>
    <row r="114" spans="1:10" x14ac:dyDescent="0.3">
      <c r="A114" s="1" t="s">
        <v>232</v>
      </c>
      <c r="B114" s="20" t="str">
        <f>+VLOOKUP(BD_Capas[[#This Row],[idcapa]],Capas[],2,0)</f>
        <v>J1_VIIRS_C2_NoConsuntivo</v>
      </c>
      <c r="C114">
        <v>2</v>
      </c>
      <c r="D114" s="20" t="s">
        <v>385</v>
      </c>
      <c r="E114" s="1">
        <v>1</v>
      </c>
      <c r="F114" t="s">
        <v>128</v>
      </c>
      <c r="G114" s="4">
        <v>2</v>
      </c>
      <c r="H114" s="20"/>
      <c r="I114" s="31"/>
      <c r="J114" s="1"/>
    </row>
    <row r="115" spans="1:10" x14ac:dyDescent="0.3">
      <c r="A115" s="1" t="s">
        <v>232</v>
      </c>
      <c r="B115" s="20" t="str">
        <f>+VLOOKUP(BD_Capas[[#This Row],[idcapa]],Capas[],2,0)</f>
        <v>J1_VIIRS_C2_NoConsuntivo</v>
      </c>
      <c r="C115">
        <v>3</v>
      </c>
      <c r="D115" s="20" t="s">
        <v>386</v>
      </c>
      <c r="E115" s="1">
        <v>1</v>
      </c>
      <c r="F115" t="s">
        <v>11</v>
      </c>
      <c r="G115" s="4">
        <v>3</v>
      </c>
      <c r="H115" s="20"/>
      <c r="I115" s="5"/>
      <c r="J115" s="1"/>
    </row>
    <row r="116" spans="1:10" x14ac:dyDescent="0.3">
      <c r="A116" s="1" t="s">
        <v>232</v>
      </c>
      <c r="B116" s="20" t="str">
        <f>+VLOOKUP(BD_Capas[[#This Row],[idcapa]],Capas[],2,0)</f>
        <v>J1_VIIRS_C2_NoConsuntivo</v>
      </c>
      <c r="C116">
        <v>4</v>
      </c>
      <c r="D116" s="20" t="s">
        <v>286</v>
      </c>
      <c r="E116" s="1">
        <v>1</v>
      </c>
      <c r="F116" t="s">
        <v>375</v>
      </c>
      <c r="G116" s="4">
        <v>4</v>
      </c>
      <c r="H116" s="20" t="s">
        <v>362</v>
      </c>
      <c r="I116" s="5" t="str">
        <f>BD_Capas[[#This Row],[idcapa]]&amp;"-"&amp;BD_Capas[[#This Row],[posición_capa]]</f>
        <v>09-0</v>
      </c>
      <c r="J116" s="1">
        <v>0</v>
      </c>
    </row>
    <row r="117" spans="1:10" x14ac:dyDescent="0.3">
      <c r="A117" s="1" t="s">
        <v>232</v>
      </c>
      <c r="B117" s="20" t="str">
        <f>+VLOOKUP(BD_Capas[[#This Row],[idcapa]],Capas[],2,0)</f>
        <v>J1_VIIRS_C2_NoConsuntivo</v>
      </c>
      <c r="C117">
        <v>5</v>
      </c>
      <c r="D117" s="20" t="s">
        <v>287</v>
      </c>
      <c r="E117" s="1">
        <v>1</v>
      </c>
      <c r="F117" t="s">
        <v>376</v>
      </c>
      <c r="G117" s="4">
        <v>5</v>
      </c>
      <c r="H117" s="20"/>
      <c r="I117" s="31"/>
      <c r="J117" s="1"/>
    </row>
    <row r="118" spans="1:10" x14ac:dyDescent="0.3">
      <c r="A118" s="1" t="s">
        <v>232</v>
      </c>
      <c r="B118" s="20" t="str">
        <f>+VLOOKUP(BD_Capas[[#This Row],[idcapa]],Capas[],2,0)</f>
        <v>J1_VIIRS_C2_NoConsuntivo</v>
      </c>
      <c r="C118">
        <v>6</v>
      </c>
      <c r="D118" s="20" t="s">
        <v>288</v>
      </c>
      <c r="E118" s="1">
        <v>1</v>
      </c>
      <c r="F118" t="s">
        <v>374</v>
      </c>
      <c r="G118" s="4">
        <v>6</v>
      </c>
      <c r="H118" s="20"/>
      <c r="I118" s="31"/>
      <c r="J118" s="1"/>
    </row>
    <row r="119" spans="1:10" x14ac:dyDescent="0.3">
      <c r="A119" s="1" t="s">
        <v>232</v>
      </c>
      <c r="B119" s="20" t="str">
        <f>+VLOOKUP(BD_Capas[[#This Row],[idcapa]],Capas[],2,0)</f>
        <v>J1_VIIRS_C2_NoConsuntivo</v>
      </c>
      <c r="C119">
        <v>7</v>
      </c>
      <c r="D119" s="20" t="s">
        <v>10</v>
      </c>
      <c r="E119" s="1">
        <v>1</v>
      </c>
      <c r="F119" t="s">
        <v>10</v>
      </c>
      <c r="G119" s="4">
        <v>7</v>
      </c>
      <c r="H119" s="20"/>
      <c r="I119" s="31"/>
      <c r="J119" s="1"/>
    </row>
    <row r="120" spans="1:10" x14ac:dyDescent="0.3">
      <c r="A120" s="1" t="s">
        <v>232</v>
      </c>
      <c r="B120" s="20" t="str">
        <f>+VLOOKUP(BD_Capas[[#This Row],[idcapa]],Capas[],2,0)</f>
        <v>J1_VIIRS_C2_NoConsuntivo</v>
      </c>
      <c r="C120">
        <v>8</v>
      </c>
      <c r="D120" s="20" t="s">
        <v>356</v>
      </c>
      <c r="E120" s="1">
        <v>1</v>
      </c>
      <c r="F120" t="s">
        <v>377</v>
      </c>
      <c r="G120" s="4">
        <v>8</v>
      </c>
      <c r="H120" s="20" t="s">
        <v>361</v>
      </c>
      <c r="I120" s="5" t="str">
        <f>BD_Capas[[#This Row],[idcapa]]&amp;"-"&amp;BD_Capas[[#This Row],[posición_capa]]</f>
        <v>09-1</v>
      </c>
      <c r="J120" s="1">
        <v>1</v>
      </c>
    </row>
    <row r="121" spans="1:10" x14ac:dyDescent="0.3">
      <c r="A121" s="1" t="s">
        <v>232</v>
      </c>
      <c r="B121" s="20" t="str">
        <f>+VLOOKUP(BD_Capas[[#This Row],[idcapa]],Capas[],2,0)</f>
        <v>J1_VIIRS_C2_NoConsuntivo</v>
      </c>
      <c r="C121">
        <v>14</v>
      </c>
      <c r="D121" s="20" t="s">
        <v>289</v>
      </c>
      <c r="E121" s="1">
        <v>1</v>
      </c>
      <c r="F121" t="s">
        <v>378</v>
      </c>
      <c r="G121" s="4">
        <v>9</v>
      </c>
      <c r="H121" s="20"/>
      <c r="I121" s="31"/>
      <c r="J121" s="1"/>
    </row>
    <row r="122" spans="1:10" x14ac:dyDescent="0.3">
      <c r="A122" s="1" t="s">
        <v>232</v>
      </c>
      <c r="B122" s="20" t="str">
        <f>+VLOOKUP(BD_Capas[[#This Row],[idcapa]],Capas[],2,0)</f>
        <v>J1_VIIRS_C2_NoConsuntivo</v>
      </c>
      <c r="C122">
        <v>15</v>
      </c>
      <c r="D122" s="20" t="s">
        <v>290</v>
      </c>
      <c r="E122" s="1">
        <v>1</v>
      </c>
      <c r="F122" t="s">
        <v>290</v>
      </c>
      <c r="G122" s="4">
        <v>10</v>
      </c>
      <c r="H122" s="20"/>
      <c r="I122" s="31"/>
      <c r="J122" s="1"/>
    </row>
    <row r="123" spans="1:10" x14ac:dyDescent="0.3">
      <c r="A123" s="1" t="s">
        <v>232</v>
      </c>
      <c r="B123" s="20" t="str">
        <f>+VLOOKUP(BD_Capas[[#This Row],[idcapa]],Capas[],2,0)</f>
        <v>J1_VIIRS_C2_NoConsuntivo</v>
      </c>
      <c r="C123">
        <v>16</v>
      </c>
      <c r="D123" s="20" t="s">
        <v>357</v>
      </c>
      <c r="E123" s="1">
        <v>1</v>
      </c>
      <c r="F123" t="s">
        <v>379</v>
      </c>
      <c r="G123" s="4">
        <v>11</v>
      </c>
      <c r="H123" s="20"/>
      <c r="I123" s="31"/>
      <c r="J123" s="1"/>
    </row>
    <row r="124" spans="1:10" x14ac:dyDescent="0.3">
      <c r="A124" s="1" t="s">
        <v>232</v>
      </c>
      <c r="B124" s="20" t="str">
        <f>+VLOOKUP(BD_Capas[[#This Row],[idcapa]],Capas[],2,0)</f>
        <v>J1_VIIRS_C2_NoConsuntivo</v>
      </c>
      <c r="C124">
        <v>17</v>
      </c>
      <c r="D124" s="20" t="s">
        <v>358</v>
      </c>
      <c r="E124" s="1">
        <v>1</v>
      </c>
      <c r="F124" t="s">
        <v>380</v>
      </c>
      <c r="G124" s="4">
        <v>12</v>
      </c>
      <c r="H124" s="20"/>
      <c r="I124" s="31"/>
      <c r="J124" s="1"/>
    </row>
    <row r="125" spans="1:10" x14ac:dyDescent="0.3">
      <c r="A125" s="1" t="s">
        <v>232</v>
      </c>
      <c r="B125" s="20" t="str">
        <f>+VLOOKUP(BD_Capas[[#This Row],[idcapa]],Capas[],2,0)</f>
        <v>J1_VIIRS_C2_NoConsuntivo</v>
      </c>
      <c r="C125">
        <v>18</v>
      </c>
      <c r="D125" s="20" t="s">
        <v>291</v>
      </c>
      <c r="E125" s="1">
        <v>1</v>
      </c>
      <c r="F125" t="s">
        <v>291</v>
      </c>
      <c r="G125" s="4">
        <v>13</v>
      </c>
      <c r="H125" s="20"/>
      <c r="I125" s="31"/>
      <c r="J125" s="1"/>
    </row>
    <row r="126" spans="1:10" x14ac:dyDescent="0.3">
      <c r="A126" s="1" t="s">
        <v>232</v>
      </c>
      <c r="B126" s="20" t="str">
        <f>+VLOOKUP(BD_Capas[[#This Row],[idcapa]],Capas[],2,0)</f>
        <v>J1_VIIRS_C2_NoConsuntivo</v>
      </c>
      <c r="C126">
        <v>19</v>
      </c>
      <c r="D126" s="20" t="s">
        <v>292</v>
      </c>
      <c r="E126" s="1">
        <v>1</v>
      </c>
      <c r="F126" t="s">
        <v>292</v>
      </c>
      <c r="G126" s="4">
        <v>14</v>
      </c>
      <c r="H126" s="20"/>
      <c r="I126" s="31"/>
      <c r="J126" s="1"/>
    </row>
    <row r="127" spans="1:10" x14ac:dyDescent="0.3">
      <c r="A127" s="1" t="s">
        <v>232</v>
      </c>
      <c r="B127" s="20" t="str">
        <f>+VLOOKUP(BD_Capas[[#This Row],[idcapa]],Capas[],2,0)</f>
        <v>J1_VIIRS_C2_NoConsuntivo</v>
      </c>
      <c r="C127">
        <v>20</v>
      </c>
      <c r="D127" s="20" t="s">
        <v>293</v>
      </c>
      <c r="E127" s="1">
        <v>1</v>
      </c>
      <c r="F127" t="s">
        <v>293</v>
      </c>
      <c r="G127" s="4">
        <v>15</v>
      </c>
      <c r="H127" s="20"/>
      <c r="I127" s="31"/>
      <c r="J127" s="1"/>
    </row>
    <row r="128" spans="1:10" x14ac:dyDescent="0.3">
      <c r="A128" s="1" t="s">
        <v>232</v>
      </c>
      <c r="B128" s="20" t="str">
        <f>+VLOOKUP(BD_Capas[[#This Row],[idcapa]],Capas[],2,0)</f>
        <v>J1_VIIRS_C2_NoConsuntivo</v>
      </c>
      <c r="C128">
        <v>21</v>
      </c>
      <c r="D128" s="20" t="s">
        <v>294</v>
      </c>
      <c r="E128" s="1">
        <v>1</v>
      </c>
      <c r="F128" t="s">
        <v>294</v>
      </c>
      <c r="G128" s="4">
        <v>16</v>
      </c>
      <c r="H128" s="20"/>
      <c r="I128" s="31"/>
      <c r="J128" s="1"/>
    </row>
    <row r="129" spans="1:10" x14ac:dyDescent="0.3">
      <c r="A129" s="1" t="s">
        <v>232</v>
      </c>
      <c r="B129" s="20" t="str">
        <f>+VLOOKUP(BD_Capas[[#This Row],[idcapa]],Capas[],2,0)</f>
        <v>J1_VIIRS_C2_NoConsuntivo</v>
      </c>
      <c r="C129">
        <v>22</v>
      </c>
      <c r="D129" s="20" t="s">
        <v>295</v>
      </c>
      <c r="E129" s="1">
        <v>1</v>
      </c>
      <c r="F129" t="s">
        <v>381</v>
      </c>
      <c r="G129" s="4">
        <v>17</v>
      </c>
      <c r="H129" s="20"/>
      <c r="I129" s="31"/>
      <c r="J129" s="1"/>
    </row>
    <row r="130" spans="1:10" x14ac:dyDescent="0.3">
      <c r="A130" s="1" t="s">
        <v>232</v>
      </c>
      <c r="B130" s="20" t="str">
        <f>+VLOOKUP(BD_Capas[[#This Row],[idcapa]],Capas[],2,0)</f>
        <v>J1_VIIRS_C2_NoConsuntivo</v>
      </c>
      <c r="C130">
        <v>23</v>
      </c>
      <c r="D130" s="20" t="s">
        <v>296</v>
      </c>
      <c r="E130" s="1">
        <v>1</v>
      </c>
      <c r="F130" t="s">
        <v>382</v>
      </c>
      <c r="G130" s="4">
        <v>18</v>
      </c>
      <c r="H130" s="20"/>
      <c r="I130" s="31"/>
      <c r="J130" s="1"/>
    </row>
    <row r="131" spans="1:10" x14ac:dyDescent="0.3">
      <c r="A131" s="1" t="s">
        <v>232</v>
      </c>
      <c r="B131" s="20" t="str">
        <f>+VLOOKUP(BD_Capas[[#This Row],[idcapa]],Capas[],2,0)</f>
        <v>J1_VIIRS_C2_NoConsuntivo</v>
      </c>
      <c r="C131">
        <v>24</v>
      </c>
      <c r="D131" s="20" t="s">
        <v>297</v>
      </c>
      <c r="E131" s="1">
        <v>1</v>
      </c>
      <c r="F131" t="s">
        <v>393</v>
      </c>
      <c r="G131" s="4">
        <v>19</v>
      </c>
      <c r="H131" s="20"/>
      <c r="I131" s="31"/>
      <c r="J131" s="1"/>
    </row>
    <row r="132" spans="1:10" x14ac:dyDescent="0.3">
      <c r="A132" s="1" t="s">
        <v>232</v>
      </c>
      <c r="B132" s="20" t="str">
        <f>+VLOOKUP(BD_Capas[[#This Row],[idcapa]],Capas[],2,0)</f>
        <v>J1_VIIRS_C2_NoConsuntivo</v>
      </c>
      <c r="C132">
        <v>30</v>
      </c>
      <c r="D132" s="20" t="s">
        <v>387</v>
      </c>
      <c r="E132" s="1">
        <v>1</v>
      </c>
      <c r="F132" t="s">
        <v>392</v>
      </c>
      <c r="G132" s="4">
        <v>25</v>
      </c>
      <c r="H132" s="20"/>
      <c r="I132" s="31"/>
      <c r="J132" s="1"/>
    </row>
    <row r="133" spans="1:10" x14ac:dyDescent="0.3">
      <c r="A133" s="1" t="s">
        <v>232</v>
      </c>
      <c r="B133" s="20" t="str">
        <f>+VLOOKUP(BD_Capas[[#This Row],[idcapa]],Capas[],2,0)</f>
        <v>J1_VIIRS_C2_NoConsuntivo</v>
      </c>
      <c r="C133">
        <v>31</v>
      </c>
      <c r="D133" s="20" t="s">
        <v>298</v>
      </c>
      <c r="E133" s="1">
        <v>1</v>
      </c>
      <c r="F133" t="s">
        <v>298</v>
      </c>
      <c r="G133" s="4">
        <v>26</v>
      </c>
      <c r="H133" s="20"/>
      <c r="I133" s="31"/>
      <c r="J133" s="1"/>
    </row>
    <row r="134" spans="1:10" x14ac:dyDescent="0.3">
      <c r="A134" s="1" t="s">
        <v>232</v>
      </c>
      <c r="B134" s="20" t="str">
        <f>+VLOOKUP(BD_Capas[[#This Row],[idcapa]],Capas[],2,0)</f>
        <v>J1_VIIRS_C2_NoConsuntivo</v>
      </c>
      <c r="C134">
        <v>32</v>
      </c>
      <c r="D134" s="20" t="s">
        <v>299</v>
      </c>
      <c r="E134" s="1">
        <v>1</v>
      </c>
      <c r="F134" t="s">
        <v>391</v>
      </c>
      <c r="G134" s="4">
        <v>27</v>
      </c>
      <c r="H134" s="20"/>
      <c r="I134" s="31"/>
      <c r="J134" s="1"/>
    </row>
    <row r="135" spans="1:10" x14ac:dyDescent="0.3">
      <c r="A135" s="1" t="s">
        <v>232</v>
      </c>
      <c r="B135" s="20" t="str">
        <f>+VLOOKUP(BD_Capas[[#This Row],[idcapa]],Capas[],2,0)</f>
        <v>J1_VIIRS_C2_NoConsuntivo</v>
      </c>
      <c r="C135">
        <v>33</v>
      </c>
      <c r="D135" s="20" t="s">
        <v>300</v>
      </c>
      <c r="E135" s="1">
        <v>1</v>
      </c>
      <c r="F135" t="s">
        <v>300</v>
      </c>
      <c r="G135" s="4">
        <v>28</v>
      </c>
      <c r="H135" s="20"/>
      <c r="I135" s="31"/>
      <c r="J135" s="1"/>
    </row>
    <row r="136" spans="1:10" x14ac:dyDescent="0.3">
      <c r="A136" s="1" t="s">
        <v>232</v>
      </c>
      <c r="B136" s="20" t="str">
        <f>+VLOOKUP(BD_Capas[[#This Row],[idcapa]],Capas[],2,0)</f>
        <v>J1_VIIRS_C2_NoConsuntivo</v>
      </c>
      <c r="C136">
        <v>34</v>
      </c>
      <c r="D136" s="20" t="s">
        <v>301</v>
      </c>
      <c r="E136" s="1">
        <v>1</v>
      </c>
      <c r="F136" t="s">
        <v>388</v>
      </c>
      <c r="G136" s="4">
        <v>29</v>
      </c>
      <c r="H136" s="20"/>
      <c r="I136" s="31"/>
      <c r="J136" s="1"/>
    </row>
    <row r="137" spans="1:10" x14ac:dyDescent="0.3">
      <c r="A137" s="1" t="s">
        <v>232</v>
      </c>
      <c r="B137" s="20" t="str">
        <f>+VLOOKUP(BD_Capas[[#This Row],[idcapa]],Capas[],2,0)</f>
        <v>J1_VIIRS_C2_NoConsuntivo</v>
      </c>
      <c r="C137">
        <v>37</v>
      </c>
      <c r="D137" s="20" t="s">
        <v>302</v>
      </c>
      <c r="E137" s="1">
        <v>1</v>
      </c>
      <c r="F137" t="s">
        <v>389</v>
      </c>
      <c r="G137" s="4">
        <v>32</v>
      </c>
      <c r="H137" s="20"/>
      <c r="I137" s="31"/>
      <c r="J137" s="1"/>
    </row>
    <row r="138" spans="1:10" x14ac:dyDescent="0.3">
      <c r="A138" s="1" t="s">
        <v>232</v>
      </c>
      <c r="B138" s="20" t="str">
        <f>+VLOOKUP(BD_Capas[[#This Row],[idcapa]],Capas[],2,0)</f>
        <v>J1_VIIRS_C2_NoConsuntivo</v>
      </c>
      <c r="C138">
        <v>38</v>
      </c>
      <c r="D138" s="20" t="s">
        <v>303</v>
      </c>
      <c r="E138" s="1">
        <v>1</v>
      </c>
      <c r="F138" t="s">
        <v>390</v>
      </c>
      <c r="G138" s="4">
        <v>33</v>
      </c>
      <c r="H138" s="20"/>
      <c r="I138" s="31"/>
      <c r="J138" s="1"/>
    </row>
    <row r="139" spans="1:10" x14ac:dyDescent="0.3">
      <c r="A139" s="1" t="s">
        <v>232</v>
      </c>
      <c r="B139" s="20" t="str">
        <f>+VLOOKUP(BD_Capas[[#This Row],[idcapa]],Capas[],2,0)</f>
        <v>J1_VIIRS_C2_NoConsuntivo</v>
      </c>
      <c r="C139">
        <v>40</v>
      </c>
      <c r="D139" s="20" t="s">
        <v>304</v>
      </c>
      <c r="E139" s="1">
        <v>1</v>
      </c>
      <c r="F139" t="s">
        <v>383</v>
      </c>
      <c r="G139" s="4">
        <v>35</v>
      </c>
      <c r="H139" s="20"/>
      <c r="I139" s="31"/>
      <c r="J139" s="1"/>
    </row>
    <row r="140" spans="1:10" x14ac:dyDescent="0.3">
      <c r="A140" s="6" t="s">
        <v>233</v>
      </c>
      <c r="B140" s="20" t="str">
        <f>+VLOOKUP(BD_Capas[[#This Row],[idcapa]],Capas[],2,0)</f>
        <v>MODIS_C61_Consuntivo</v>
      </c>
      <c r="C140">
        <v>1</v>
      </c>
      <c r="D140" s="20" t="s">
        <v>384</v>
      </c>
      <c r="E140" s="1">
        <v>1</v>
      </c>
      <c r="F140" t="s">
        <v>10</v>
      </c>
      <c r="G140" s="4">
        <v>1</v>
      </c>
      <c r="H140" s="20"/>
      <c r="I140" s="31"/>
      <c r="J140" s="1"/>
    </row>
    <row r="141" spans="1:10" x14ac:dyDescent="0.3">
      <c r="A141" s="1" t="s">
        <v>233</v>
      </c>
      <c r="B141" s="20" t="str">
        <f>+VLOOKUP(BD_Capas[[#This Row],[idcapa]],Capas[],2,0)</f>
        <v>MODIS_C61_Consuntivo</v>
      </c>
      <c r="C141">
        <v>2</v>
      </c>
      <c r="D141" s="20" t="s">
        <v>385</v>
      </c>
      <c r="E141" s="1">
        <v>1</v>
      </c>
      <c r="F141" t="s">
        <v>128</v>
      </c>
      <c r="G141" s="4">
        <v>2</v>
      </c>
      <c r="H141" s="20"/>
      <c r="I141" s="31"/>
      <c r="J141" s="1"/>
    </row>
    <row r="142" spans="1:10" x14ac:dyDescent="0.3">
      <c r="A142" s="1" t="s">
        <v>233</v>
      </c>
      <c r="B142" s="20" t="str">
        <f>+VLOOKUP(BD_Capas[[#This Row],[idcapa]],Capas[],2,0)</f>
        <v>MODIS_C61_Consuntivo</v>
      </c>
      <c r="C142">
        <v>3</v>
      </c>
      <c r="D142" s="20" t="s">
        <v>386</v>
      </c>
      <c r="E142" s="1">
        <v>1</v>
      </c>
      <c r="F142" t="s">
        <v>11</v>
      </c>
      <c r="G142" s="4">
        <v>3</v>
      </c>
      <c r="H142" s="20"/>
      <c r="I142" s="5"/>
      <c r="J142" s="1"/>
    </row>
    <row r="143" spans="1:10" x14ac:dyDescent="0.3">
      <c r="A143" s="1" t="s">
        <v>233</v>
      </c>
      <c r="B143" s="20" t="str">
        <f>+VLOOKUP(BD_Capas[[#This Row],[idcapa]],Capas[],2,0)</f>
        <v>MODIS_C61_Consuntivo</v>
      </c>
      <c r="C143">
        <v>4</v>
      </c>
      <c r="D143" s="20" t="s">
        <v>286</v>
      </c>
      <c r="E143" s="1">
        <v>1</v>
      </c>
      <c r="F143" t="s">
        <v>375</v>
      </c>
      <c r="G143" s="4">
        <v>4</v>
      </c>
      <c r="H143" s="20" t="s">
        <v>363</v>
      </c>
      <c r="I143" s="5" t="str">
        <f>BD_Capas[[#This Row],[idcapa]]&amp;"-"&amp;BD_Capas[[#This Row],[posición_capa]]</f>
        <v>10-0</v>
      </c>
      <c r="J143" s="1">
        <v>0</v>
      </c>
    </row>
    <row r="144" spans="1:10" x14ac:dyDescent="0.3">
      <c r="A144" s="1" t="s">
        <v>233</v>
      </c>
      <c r="B144" s="20" t="str">
        <f>+VLOOKUP(BD_Capas[[#This Row],[idcapa]],Capas[],2,0)</f>
        <v>MODIS_C61_Consuntivo</v>
      </c>
      <c r="C144">
        <v>5</v>
      </c>
      <c r="D144" s="20" t="s">
        <v>287</v>
      </c>
      <c r="E144" s="1">
        <v>1</v>
      </c>
      <c r="F144" t="s">
        <v>376</v>
      </c>
      <c r="G144" s="4">
        <v>5</v>
      </c>
      <c r="H144" s="20"/>
      <c r="I144" s="31"/>
      <c r="J144" s="1"/>
    </row>
    <row r="145" spans="1:10" x14ac:dyDescent="0.3">
      <c r="A145" s="1" t="s">
        <v>233</v>
      </c>
      <c r="B145" s="20" t="str">
        <f>+VLOOKUP(BD_Capas[[#This Row],[idcapa]],Capas[],2,0)</f>
        <v>MODIS_C61_Consuntivo</v>
      </c>
      <c r="C145">
        <v>6</v>
      </c>
      <c r="D145" s="20" t="s">
        <v>288</v>
      </c>
      <c r="E145" s="1">
        <v>1</v>
      </c>
      <c r="F145" t="s">
        <v>374</v>
      </c>
      <c r="G145" s="4">
        <v>6</v>
      </c>
      <c r="H145" s="20"/>
      <c r="I145" s="31"/>
      <c r="J145" s="1"/>
    </row>
    <row r="146" spans="1:10" x14ac:dyDescent="0.3">
      <c r="A146" s="1" t="s">
        <v>233</v>
      </c>
      <c r="B146" s="20" t="str">
        <f>+VLOOKUP(BD_Capas[[#This Row],[idcapa]],Capas[],2,0)</f>
        <v>MODIS_C61_Consuntivo</v>
      </c>
      <c r="C146">
        <v>7</v>
      </c>
      <c r="D146" s="20" t="s">
        <v>10</v>
      </c>
      <c r="E146" s="1">
        <v>1</v>
      </c>
      <c r="F146" t="s">
        <v>10</v>
      </c>
      <c r="G146" s="4">
        <v>7</v>
      </c>
      <c r="H146" s="20"/>
      <c r="I146" s="31"/>
      <c r="J146" s="1"/>
    </row>
    <row r="147" spans="1:10" x14ac:dyDescent="0.3">
      <c r="A147" s="1" t="s">
        <v>233</v>
      </c>
      <c r="B147" s="20" t="str">
        <f>+VLOOKUP(BD_Capas[[#This Row],[idcapa]],Capas[],2,0)</f>
        <v>MODIS_C61_Consuntivo</v>
      </c>
      <c r="C147">
        <v>8</v>
      </c>
      <c r="D147" s="20" t="s">
        <v>356</v>
      </c>
      <c r="E147" s="1">
        <v>1</v>
      </c>
      <c r="F147" t="s">
        <v>377</v>
      </c>
      <c r="G147" s="4">
        <v>8</v>
      </c>
      <c r="H147" s="20" t="s">
        <v>364</v>
      </c>
      <c r="I147" s="5" t="str">
        <f>BD_Capas[[#This Row],[idcapa]]&amp;"-"&amp;BD_Capas[[#This Row],[posición_capa]]</f>
        <v>10-1</v>
      </c>
      <c r="J147" s="1">
        <v>1</v>
      </c>
    </row>
    <row r="148" spans="1:10" x14ac:dyDescent="0.3">
      <c r="A148" s="1" t="s">
        <v>233</v>
      </c>
      <c r="B148" s="20" t="str">
        <f>+VLOOKUP(BD_Capas[[#This Row],[idcapa]],Capas[],2,0)</f>
        <v>MODIS_C61_Consuntivo</v>
      </c>
      <c r="C148">
        <v>14</v>
      </c>
      <c r="D148" s="20" t="s">
        <v>289</v>
      </c>
      <c r="E148" s="1">
        <v>1</v>
      </c>
      <c r="F148" t="s">
        <v>378</v>
      </c>
      <c r="G148" s="4">
        <v>9</v>
      </c>
      <c r="H148" s="20"/>
      <c r="I148" s="31"/>
      <c r="J148" s="1"/>
    </row>
    <row r="149" spans="1:10" x14ac:dyDescent="0.3">
      <c r="A149" s="1" t="s">
        <v>233</v>
      </c>
      <c r="B149" s="20" t="str">
        <f>+VLOOKUP(BD_Capas[[#This Row],[idcapa]],Capas[],2,0)</f>
        <v>MODIS_C61_Consuntivo</v>
      </c>
      <c r="C149">
        <v>15</v>
      </c>
      <c r="D149" s="20" t="s">
        <v>290</v>
      </c>
      <c r="E149" s="1">
        <v>1</v>
      </c>
      <c r="F149" t="s">
        <v>290</v>
      </c>
      <c r="G149" s="4">
        <v>10</v>
      </c>
      <c r="H149" s="20"/>
      <c r="I149" s="31"/>
      <c r="J149" s="1"/>
    </row>
    <row r="150" spans="1:10" x14ac:dyDescent="0.3">
      <c r="A150" s="1" t="s">
        <v>233</v>
      </c>
      <c r="B150" s="20" t="str">
        <f>+VLOOKUP(BD_Capas[[#This Row],[idcapa]],Capas[],2,0)</f>
        <v>MODIS_C61_Consuntivo</v>
      </c>
      <c r="C150">
        <v>16</v>
      </c>
      <c r="D150" s="20" t="s">
        <v>357</v>
      </c>
      <c r="E150" s="1">
        <v>1</v>
      </c>
      <c r="F150" t="s">
        <v>379</v>
      </c>
      <c r="G150" s="4">
        <v>11</v>
      </c>
      <c r="H150" s="20"/>
      <c r="I150" s="31"/>
      <c r="J150" s="1"/>
    </row>
    <row r="151" spans="1:10" x14ac:dyDescent="0.3">
      <c r="A151" s="1" t="s">
        <v>233</v>
      </c>
      <c r="B151" s="20" t="str">
        <f>+VLOOKUP(BD_Capas[[#This Row],[idcapa]],Capas[],2,0)</f>
        <v>MODIS_C61_Consuntivo</v>
      </c>
      <c r="C151">
        <v>17</v>
      </c>
      <c r="D151" s="20" t="s">
        <v>358</v>
      </c>
      <c r="E151" s="1">
        <v>1</v>
      </c>
      <c r="F151" t="s">
        <v>380</v>
      </c>
      <c r="G151" s="4">
        <v>12</v>
      </c>
      <c r="H151" s="20"/>
      <c r="I151" s="31"/>
      <c r="J151" s="1"/>
    </row>
    <row r="152" spans="1:10" x14ac:dyDescent="0.3">
      <c r="A152" s="1" t="s">
        <v>233</v>
      </c>
      <c r="B152" s="20" t="str">
        <f>+VLOOKUP(BD_Capas[[#This Row],[idcapa]],Capas[],2,0)</f>
        <v>MODIS_C61_Consuntivo</v>
      </c>
      <c r="C152">
        <v>18</v>
      </c>
      <c r="D152" s="20" t="s">
        <v>291</v>
      </c>
      <c r="E152" s="1">
        <v>1</v>
      </c>
      <c r="F152" t="s">
        <v>291</v>
      </c>
      <c r="G152" s="4">
        <v>13</v>
      </c>
      <c r="H152" s="20"/>
      <c r="I152" s="31"/>
      <c r="J152" s="1"/>
    </row>
    <row r="153" spans="1:10" x14ac:dyDescent="0.3">
      <c r="A153" s="1" t="s">
        <v>233</v>
      </c>
      <c r="B153" s="20" t="str">
        <f>+VLOOKUP(BD_Capas[[#This Row],[idcapa]],Capas[],2,0)</f>
        <v>MODIS_C61_Consuntivo</v>
      </c>
      <c r="C153">
        <v>19</v>
      </c>
      <c r="D153" s="20" t="s">
        <v>292</v>
      </c>
      <c r="E153" s="1">
        <v>1</v>
      </c>
      <c r="F153" t="s">
        <v>292</v>
      </c>
      <c r="G153" s="4">
        <v>14</v>
      </c>
      <c r="H153" s="20"/>
      <c r="I153" s="31"/>
      <c r="J153" s="1"/>
    </row>
    <row r="154" spans="1:10" x14ac:dyDescent="0.3">
      <c r="A154" s="1" t="s">
        <v>233</v>
      </c>
      <c r="B154" s="20" t="str">
        <f>+VLOOKUP(BD_Capas[[#This Row],[idcapa]],Capas[],2,0)</f>
        <v>MODIS_C61_Consuntivo</v>
      </c>
      <c r="C154">
        <v>20</v>
      </c>
      <c r="D154" s="20" t="s">
        <v>293</v>
      </c>
      <c r="E154" s="1">
        <v>1</v>
      </c>
      <c r="F154" t="s">
        <v>293</v>
      </c>
      <c r="G154" s="4">
        <v>15</v>
      </c>
      <c r="H154" s="20"/>
      <c r="I154" s="31"/>
      <c r="J154" s="1"/>
    </row>
    <row r="155" spans="1:10" x14ac:dyDescent="0.3">
      <c r="A155" s="1" t="s">
        <v>233</v>
      </c>
      <c r="B155" s="20" t="str">
        <f>+VLOOKUP(BD_Capas[[#This Row],[idcapa]],Capas[],2,0)</f>
        <v>MODIS_C61_Consuntivo</v>
      </c>
      <c r="C155">
        <v>21</v>
      </c>
      <c r="D155" s="20" t="s">
        <v>294</v>
      </c>
      <c r="E155" s="1">
        <v>1</v>
      </c>
      <c r="F155" t="s">
        <v>294</v>
      </c>
      <c r="G155" s="4">
        <v>16</v>
      </c>
      <c r="H155" s="20"/>
      <c r="I155" s="31"/>
      <c r="J155" s="1"/>
    </row>
    <row r="156" spans="1:10" x14ac:dyDescent="0.3">
      <c r="A156" s="1" t="s">
        <v>233</v>
      </c>
      <c r="B156" s="20" t="str">
        <f>+VLOOKUP(BD_Capas[[#This Row],[idcapa]],Capas[],2,0)</f>
        <v>MODIS_C61_Consuntivo</v>
      </c>
      <c r="C156">
        <v>22</v>
      </c>
      <c r="D156" s="20" t="s">
        <v>295</v>
      </c>
      <c r="E156" s="1">
        <v>1</v>
      </c>
      <c r="F156" t="s">
        <v>381</v>
      </c>
      <c r="G156" s="4">
        <v>17</v>
      </c>
      <c r="H156" s="20"/>
      <c r="I156" s="31"/>
      <c r="J156" s="1"/>
    </row>
    <row r="157" spans="1:10" x14ac:dyDescent="0.3">
      <c r="A157" s="1" t="s">
        <v>233</v>
      </c>
      <c r="B157" s="20" t="str">
        <f>+VLOOKUP(BD_Capas[[#This Row],[idcapa]],Capas[],2,0)</f>
        <v>MODIS_C61_Consuntivo</v>
      </c>
      <c r="C157">
        <v>23</v>
      </c>
      <c r="D157" s="20" t="s">
        <v>296</v>
      </c>
      <c r="E157" s="1">
        <v>1</v>
      </c>
      <c r="F157" t="s">
        <v>382</v>
      </c>
      <c r="G157" s="4">
        <v>18</v>
      </c>
      <c r="H157" s="20"/>
      <c r="I157" s="31"/>
      <c r="J157" s="1"/>
    </row>
    <row r="158" spans="1:10" x14ac:dyDescent="0.3">
      <c r="A158" s="1" t="s">
        <v>233</v>
      </c>
      <c r="B158" s="20" t="str">
        <f>+VLOOKUP(BD_Capas[[#This Row],[idcapa]],Capas[],2,0)</f>
        <v>MODIS_C61_Consuntivo</v>
      </c>
      <c r="C158">
        <v>24</v>
      </c>
      <c r="D158" s="20" t="s">
        <v>297</v>
      </c>
      <c r="E158" s="1">
        <v>1</v>
      </c>
      <c r="F158" t="s">
        <v>393</v>
      </c>
      <c r="G158" s="4">
        <v>19</v>
      </c>
      <c r="H158" s="20"/>
      <c r="I158" s="31"/>
      <c r="J158" s="1"/>
    </row>
    <row r="159" spans="1:10" x14ac:dyDescent="0.3">
      <c r="A159" s="1" t="s">
        <v>233</v>
      </c>
      <c r="B159" s="20" t="str">
        <f>+VLOOKUP(BD_Capas[[#This Row],[idcapa]],Capas[],2,0)</f>
        <v>MODIS_C61_Consuntivo</v>
      </c>
      <c r="C159">
        <v>30</v>
      </c>
      <c r="D159" s="20" t="s">
        <v>387</v>
      </c>
      <c r="E159" s="1">
        <v>1</v>
      </c>
      <c r="F159" t="s">
        <v>392</v>
      </c>
      <c r="G159" s="4">
        <v>25</v>
      </c>
      <c r="H159" s="20"/>
      <c r="I159" s="31"/>
      <c r="J159" s="1"/>
    </row>
    <row r="160" spans="1:10" x14ac:dyDescent="0.3">
      <c r="A160" s="1" t="s">
        <v>233</v>
      </c>
      <c r="B160" s="20" t="str">
        <f>+VLOOKUP(BD_Capas[[#This Row],[idcapa]],Capas[],2,0)</f>
        <v>MODIS_C61_Consuntivo</v>
      </c>
      <c r="C160">
        <v>31</v>
      </c>
      <c r="D160" s="20" t="s">
        <v>298</v>
      </c>
      <c r="E160" s="1">
        <v>1</v>
      </c>
      <c r="F160" t="s">
        <v>298</v>
      </c>
      <c r="G160" s="4">
        <v>26</v>
      </c>
      <c r="H160" s="20"/>
      <c r="I160" s="31"/>
      <c r="J160" s="1"/>
    </row>
    <row r="161" spans="1:10" x14ac:dyDescent="0.3">
      <c r="A161" s="1" t="s">
        <v>233</v>
      </c>
      <c r="B161" s="20" t="str">
        <f>+VLOOKUP(BD_Capas[[#This Row],[idcapa]],Capas[],2,0)</f>
        <v>MODIS_C61_Consuntivo</v>
      </c>
      <c r="C161">
        <v>32</v>
      </c>
      <c r="D161" s="20" t="s">
        <v>299</v>
      </c>
      <c r="E161" s="1">
        <v>1</v>
      </c>
      <c r="F161" t="s">
        <v>391</v>
      </c>
      <c r="G161" s="4">
        <v>27</v>
      </c>
      <c r="H161" s="20"/>
      <c r="I161" s="31"/>
      <c r="J161" s="1"/>
    </row>
    <row r="162" spans="1:10" x14ac:dyDescent="0.3">
      <c r="A162" s="1" t="s">
        <v>233</v>
      </c>
      <c r="B162" s="20" t="str">
        <f>+VLOOKUP(BD_Capas[[#This Row],[idcapa]],Capas[],2,0)</f>
        <v>MODIS_C61_Consuntivo</v>
      </c>
      <c r="C162">
        <v>33</v>
      </c>
      <c r="D162" s="20" t="s">
        <v>300</v>
      </c>
      <c r="E162" s="1">
        <v>1</v>
      </c>
      <c r="F162" t="s">
        <v>300</v>
      </c>
      <c r="G162" s="4">
        <v>28</v>
      </c>
      <c r="H162" s="20"/>
      <c r="I162" s="31"/>
      <c r="J162" s="1"/>
    </row>
    <row r="163" spans="1:10" x14ac:dyDescent="0.3">
      <c r="A163" s="1" t="s">
        <v>233</v>
      </c>
      <c r="B163" s="20" t="str">
        <f>+VLOOKUP(BD_Capas[[#This Row],[idcapa]],Capas[],2,0)</f>
        <v>MODIS_C61_Consuntivo</v>
      </c>
      <c r="C163">
        <v>34</v>
      </c>
      <c r="D163" s="20" t="s">
        <v>301</v>
      </c>
      <c r="E163" s="1">
        <v>1</v>
      </c>
      <c r="F163" t="s">
        <v>388</v>
      </c>
      <c r="G163" s="4">
        <v>29</v>
      </c>
      <c r="H163" s="20"/>
      <c r="I163" s="31"/>
      <c r="J163" s="1"/>
    </row>
    <row r="164" spans="1:10" x14ac:dyDescent="0.3">
      <c r="A164" s="1" t="s">
        <v>233</v>
      </c>
      <c r="B164" s="20" t="str">
        <f>+VLOOKUP(BD_Capas[[#This Row],[idcapa]],Capas[],2,0)</f>
        <v>MODIS_C61_Consuntivo</v>
      </c>
      <c r="C164">
        <v>37</v>
      </c>
      <c r="D164" s="20" t="s">
        <v>302</v>
      </c>
      <c r="E164" s="1">
        <v>1</v>
      </c>
      <c r="F164" t="s">
        <v>389</v>
      </c>
      <c r="G164" s="4">
        <v>32</v>
      </c>
      <c r="H164" s="20"/>
      <c r="I164" s="31"/>
      <c r="J164" s="1"/>
    </row>
    <row r="165" spans="1:10" x14ac:dyDescent="0.3">
      <c r="A165" s="1" t="s">
        <v>233</v>
      </c>
      <c r="B165" s="20" t="str">
        <f>+VLOOKUP(BD_Capas[[#This Row],[idcapa]],Capas[],2,0)</f>
        <v>MODIS_C61_Consuntivo</v>
      </c>
      <c r="C165">
        <v>38</v>
      </c>
      <c r="D165" s="20" t="s">
        <v>303</v>
      </c>
      <c r="E165" s="1">
        <v>1</v>
      </c>
      <c r="F165" t="s">
        <v>390</v>
      </c>
      <c r="G165" s="4">
        <v>33</v>
      </c>
      <c r="H165" s="20"/>
      <c r="I165" s="31"/>
      <c r="J165" s="1"/>
    </row>
    <row r="166" spans="1:10" x14ac:dyDescent="0.3">
      <c r="A166" s="1" t="s">
        <v>233</v>
      </c>
      <c r="B166" s="20" t="str">
        <f>+VLOOKUP(BD_Capas[[#This Row],[idcapa]],Capas[],2,0)</f>
        <v>MODIS_C61_Consuntivo</v>
      </c>
      <c r="C166">
        <v>40</v>
      </c>
      <c r="D166" s="20" t="s">
        <v>304</v>
      </c>
      <c r="E166" s="1">
        <v>1</v>
      </c>
      <c r="F166" t="s">
        <v>383</v>
      </c>
      <c r="G166" s="4">
        <v>35</v>
      </c>
      <c r="H166" s="20"/>
      <c r="I166" s="31"/>
      <c r="J166" s="1"/>
    </row>
    <row r="167" spans="1:10" x14ac:dyDescent="0.3">
      <c r="A167" s="6" t="s">
        <v>265</v>
      </c>
      <c r="B167" s="20" t="str">
        <f>+VLOOKUP(BD_Capas[[#This Row],[idcapa]],Capas[],2,0)</f>
        <v>MODIS_C61_NoConsuntivo</v>
      </c>
      <c r="C167">
        <v>1</v>
      </c>
      <c r="D167" s="20" t="s">
        <v>384</v>
      </c>
      <c r="E167" s="1">
        <v>1</v>
      </c>
      <c r="F167" t="s">
        <v>10</v>
      </c>
      <c r="G167" s="4">
        <v>1</v>
      </c>
      <c r="H167" s="20"/>
      <c r="I167" s="31"/>
      <c r="J167" s="1"/>
    </row>
    <row r="168" spans="1:10" x14ac:dyDescent="0.3">
      <c r="A168" s="1" t="s">
        <v>265</v>
      </c>
      <c r="B168" s="20" t="str">
        <f>+VLOOKUP(BD_Capas[[#This Row],[idcapa]],Capas[],2,0)</f>
        <v>MODIS_C61_NoConsuntivo</v>
      </c>
      <c r="C168">
        <v>2</v>
      </c>
      <c r="D168" s="20" t="s">
        <v>385</v>
      </c>
      <c r="E168" s="1">
        <v>1</v>
      </c>
      <c r="F168" t="s">
        <v>128</v>
      </c>
      <c r="G168" s="4">
        <v>2</v>
      </c>
      <c r="H168" s="20"/>
      <c r="I168" s="31"/>
      <c r="J168" s="1"/>
    </row>
    <row r="169" spans="1:10" x14ac:dyDescent="0.3">
      <c r="A169" s="1" t="s">
        <v>265</v>
      </c>
      <c r="B169" s="20" t="str">
        <f>+VLOOKUP(BD_Capas[[#This Row],[idcapa]],Capas[],2,0)</f>
        <v>MODIS_C61_NoConsuntivo</v>
      </c>
      <c r="C169">
        <v>3</v>
      </c>
      <c r="D169" s="20" t="s">
        <v>386</v>
      </c>
      <c r="E169" s="1">
        <v>1</v>
      </c>
      <c r="F169" t="s">
        <v>11</v>
      </c>
      <c r="G169" s="4">
        <v>3</v>
      </c>
      <c r="H169" s="20"/>
      <c r="I169" s="5"/>
      <c r="J169" s="1"/>
    </row>
    <row r="170" spans="1:10" x14ac:dyDescent="0.3">
      <c r="A170" s="1" t="s">
        <v>265</v>
      </c>
      <c r="B170" s="20" t="str">
        <f>+VLOOKUP(BD_Capas[[#This Row],[idcapa]],Capas[],2,0)</f>
        <v>MODIS_C61_NoConsuntivo</v>
      </c>
      <c r="C170">
        <v>4</v>
      </c>
      <c r="D170" s="20" t="s">
        <v>286</v>
      </c>
      <c r="E170" s="1">
        <v>1</v>
      </c>
      <c r="F170" t="s">
        <v>375</v>
      </c>
      <c r="G170" s="4">
        <v>4</v>
      </c>
      <c r="H170" s="20" t="s">
        <v>365</v>
      </c>
      <c r="I170" s="5" t="str">
        <f>BD_Capas[[#This Row],[idcapa]]&amp;"-"&amp;BD_Capas[[#This Row],[posición_capa]]</f>
        <v>11-0</v>
      </c>
      <c r="J170" s="1">
        <v>0</v>
      </c>
    </row>
    <row r="171" spans="1:10" x14ac:dyDescent="0.3">
      <c r="A171" s="1" t="s">
        <v>265</v>
      </c>
      <c r="B171" s="20" t="str">
        <f>+VLOOKUP(BD_Capas[[#This Row],[idcapa]],Capas[],2,0)</f>
        <v>MODIS_C61_NoConsuntivo</v>
      </c>
      <c r="C171">
        <v>5</v>
      </c>
      <c r="D171" s="20" t="s">
        <v>287</v>
      </c>
      <c r="E171" s="1">
        <v>1</v>
      </c>
      <c r="F171" t="s">
        <v>376</v>
      </c>
      <c r="G171" s="4">
        <v>5</v>
      </c>
      <c r="H171" s="20"/>
      <c r="I171" s="31"/>
      <c r="J171" s="1"/>
    </row>
    <row r="172" spans="1:10" x14ac:dyDescent="0.3">
      <c r="A172" s="1" t="s">
        <v>265</v>
      </c>
      <c r="B172" s="20" t="str">
        <f>+VLOOKUP(BD_Capas[[#This Row],[idcapa]],Capas[],2,0)</f>
        <v>MODIS_C61_NoConsuntivo</v>
      </c>
      <c r="C172">
        <v>6</v>
      </c>
      <c r="D172" s="20" t="s">
        <v>288</v>
      </c>
      <c r="E172" s="1">
        <v>1</v>
      </c>
      <c r="F172" t="s">
        <v>374</v>
      </c>
      <c r="G172" s="4">
        <v>6</v>
      </c>
      <c r="H172" s="20"/>
      <c r="I172" s="31"/>
      <c r="J172" s="1"/>
    </row>
    <row r="173" spans="1:10" x14ac:dyDescent="0.3">
      <c r="A173" s="1" t="s">
        <v>265</v>
      </c>
      <c r="B173" s="20" t="str">
        <f>+VLOOKUP(BD_Capas[[#This Row],[idcapa]],Capas[],2,0)</f>
        <v>MODIS_C61_NoConsuntivo</v>
      </c>
      <c r="C173">
        <v>7</v>
      </c>
      <c r="D173" s="20" t="s">
        <v>10</v>
      </c>
      <c r="E173" s="1">
        <v>1</v>
      </c>
      <c r="F173" t="s">
        <v>10</v>
      </c>
      <c r="G173" s="4">
        <v>7</v>
      </c>
      <c r="H173" s="20"/>
      <c r="I173" s="31"/>
      <c r="J173" s="1"/>
    </row>
    <row r="174" spans="1:10" x14ac:dyDescent="0.3">
      <c r="A174" s="1" t="s">
        <v>265</v>
      </c>
      <c r="B174" s="20" t="str">
        <f>+VLOOKUP(BD_Capas[[#This Row],[idcapa]],Capas[],2,0)</f>
        <v>MODIS_C61_NoConsuntivo</v>
      </c>
      <c r="C174">
        <v>8</v>
      </c>
      <c r="D174" s="20" t="s">
        <v>356</v>
      </c>
      <c r="E174" s="1">
        <v>1</v>
      </c>
      <c r="F174" t="s">
        <v>377</v>
      </c>
      <c r="G174" s="4">
        <v>8</v>
      </c>
      <c r="H174" s="20" t="s">
        <v>366</v>
      </c>
      <c r="I174" s="5" t="str">
        <f>BD_Capas[[#This Row],[idcapa]]&amp;"-"&amp;BD_Capas[[#This Row],[posición_capa]]</f>
        <v>11-1</v>
      </c>
      <c r="J174" s="1">
        <v>1</v>
      </c>
    </row>
    <row r="175" spans="1:10" x14ac:dyDescent="0.3">
      <c r="A175" s="1" t="s">
        <v>265</v>
      </c>
      <c r="B175" s="20" t="str">
        <f>+VLOOKUP(BD_Capas[[#This Row],[idcapa]],Capas[],2,0)</f>
        <v>MODIS_C61_NoConsuntivo</v>
      </c>
      <c r="C175">
        <v>14</v>
      </c>
      <c r="D175" s="20" t="s">
        <v>289</v>
      </c>
      <c r="E175" s="1">
        <v>1</v>
      </c>
      <c r="F175" t="s">
        <v>378</v>
      </c>
      <c r="G175" s="4">
        <v>9</v>
      </c>
      <c r="H175" s="20"/>
      <c r="I175" s="31"/>
      <c r="J175" s="1"/>
    </row>
    <row r="176" spans="1:10" x14ac:dyDescent="0.3">
      <c r="A176" s="1" t="s">
        <v>265</v>
      </c>
      <c r="B176" s="20" t="str">
        <f>+VLOOKUP(BD_Capas[[#This Row],[idcapa]],Capas[],2,0)</f>
        <v>MODIS_C61_NoConsuntivo</v>
      </c>
      <c r="C176">
        <v>15</v>
      </c>
      <c r="D176" s="20" t="s">
        <v>290</v>
      </c>
      <c r="E176" s="1">
        <v>1</v>
      </c>
      <c r="F176" t="s">
        <v>290</v>
      </c>
      <c r="G176" s="4">
        <v>10</v>
      </c>
      <c r="H176" s="20"/>
      <c r="I176" s="31"/>
      <c r="J176" s="1"/>
    </row>
    <row r="177" spans="1:10" x14ac:dyDescent="0.3">
      <c r="A177" s="1" t="s">
        <v>265</v>
      </c>
      <c r="B177" s="20" t="str">
        <f>+VLOOKUP(BD_Capas[[#This Row],[idcapa]],Capas[],2,0)</f>
        <v>MODIS_C61_NoConsuntivo</v>
      </c>
      <c r="C177">
        <v>16</v>
      </c>
      <c r="D177" s="20" t="s">
        <v>357</v>
      </c>
      <c r="E177" s="1">
        <v>1</v>
      </c>
      <c r="F177" t="s">
        <v>379</v>
      </c>
      <c r="G177" s="4">
        <v>11</v>
      </c>
      <c r="H177" s="20"/>
      <c r="I177" s="31"/>
      <c r="J177" s="1"/>
    </row>
    <row r="178" spans="1:10" x14ac:dyDescent="0.3">
      <c r="A178" s="1" t="s">
        <v>265</v>
      </c>
      <c r="B178" s="20" t="str">
        <f>+VLOOKUP(BD_Capas[[#This Row],[idcapa]],Capas[],2,0)</f>
        <v>MODIS_C61_NoConsuntivo</v>
      </c>
      <c r="C178">
        <v>17</v>
      </c>
      <c r="D178" s="20" t="s">
        <v>358</v>
      </c>
      <c r="E178" s="1">
        <v>1</v>
      </c>
      <c r="F178" t="s">
        <v>380</v>
      </c>
      <c r="G178" s="4">
        <v>12</v>
      </c>
      <c r="H178" s="20"/>
      <c r="I178" s="31"/>
      <c r="J178" s="1"/>
    </row>
    <row r="179" spans="1:10" x14ac:dyDescent="0.3">
      <c r="A179" s="1" t="s">
        <v>265</v>
      </c>
      <c r="B179" s="20" t="str">
        <f>+VLOOKUP(BD_Capas[[#This Row],[idcapa]],Capas[],2,0)</f>
        <v>MODIS_C61_NoConsuntivo</v>
      </c>
      <c r="C179">
        <v>18</v>
      </c>
      <c r="D179" s="20" t="s">
        <v>291</v>
      </c>
      <c r="E179" s="1">
        <v>1</v>
      </c>
      <c r="F179" t="s">
        <v>291</v>
      </c>
      <c r="G179" s="4">
        <v>13</v>
      </c>
      <c r="H179" s="20"/>
      <c r="I179" s="31"/>
      <c r="J179" s="1"/>
    </row>
    <row r="180" spans="1:10" x14ac:dyDescent="0.3">
      <c r="A180" s="1" t="s">
        <v>265</v>
      </c>
      <c r="B180" s="20" t="str">
        <f>+VLOOKUP(BD_Capas[[#This Row],[idcapa]],Capas[],2,0)</f>
        <v>MODIS_C61_NoConsuntivo</v>
      </c>
      <c r="C180">
        <v>19</v>
      </c>
      <c r="D180" s="20" t="s">
        <v>292</v>
      </c>
      <c r="E180" s="1">
        <v>1</v>
      </c>
      <c r="F180" t="s">
        <v>292</v>
      </c>
      <c r="G180" s="4">
        <v>14</v>
      </c>
      <c r="H180" s="20"/>
      <c r="I180" s="31"/>
      <c r="J180" s="1"/>
    </row>
    <row r="181" spans="1:10" x14ac:dyDescent="0.3">
      <c r="A181" s="1" t="s">
        <v>265</v>
      </c>
      <c r="B181" s="20" t="str">
        <f>+VLOOKUP(BD_Capas[[#This Row],[idcapa]],Capas[],2,0)</f>
        <v>MODIS_C61_NoConsuntivo</v>
      </c>
      <c r="C181">
        <v>20</v>
      </c>
      <c r="D181" s="20" t="s">
        <v>293</v>
      </c>
      <c r="E181" s="1">
        <v>1</v>
      </c>
      <c r="F181" t="s">
        <v>293</v>
      </c>
      <c r="G181" s="4">
        <v>15</v>
      </c>
      <c r="H181" s="20"/>
      <c r="I181" s="31"/>
      <c r="J181" s="1"/>
    </row>
    <row r="182" spans="1:10" x14ac:dyDescent="0.3">
      <c r="A182" s="1" t="s">
        <v>265</v>
      </c>
      <c r="B182" s="20" t="str">
        <f>+VLOOKUP(BD_Capas[[#This Row],[idcapa]],Capas[],2,0)</f>
        <v>MODIS_C61_NoConsuntivo</v>
      </c>
      <c r="C182">
        <v>21</v>
      </c>
      <c r="D182" s="20" t="s">
        <v>294</v>
      </c>
      <c r="E182" s="1">
        <v>1</v>
      </c>
      <c r="F182" t="s">
        <v>294</v>
      </c>
      <c r="G182" s="4">
        <v>16</v>
      </c>
      <c r="H182" s="20"/>
      <c r="I182" s="31"/>
      <c r="J182" s="1"/>
    </row>
    <row r="183" spans="1:10" x14ac:dyDescent="0.3">
      <c r="A183" s="1" t="s">
        <v>265</v>
      </c>
      <c r="B183" s="20" t="str">
        <f>+VLOOKUP(BD_Capas[[#This Row],[idcapa]],Capas[],2,0)</f>
        <v>MODIS_C61_NoConsuntivo</v>
      </c>
      <c r="C183">
        <v>22</v>
      </c>
      <c r="D183" s="20" t="s">
        <v>295</v>
      </c>
      <c r="E183" s="1">
        <v>1</v>
      </c>
      <c r="F183" t="s">
        <v>381</v>
      </c>
      <c r="G183" s="4">
        <v>17</v>
      </c>
      <c r="H183" s="20"/>
      <c r="I183" s="31"/>
      <c r="J183" s="1"/>
    </row>
    <row r="184" spans="1:10" x14ac:dyDescent="0.3">
      <c r="A184" s="1" t="s">
        <v>265</v>
      </c>
      <c r="B184" s="20" t="str">
        <f>+VLOOKUP(BD_Capas[[#This Row],[idcapa]],Capas[],2,0)</f>
        <v>MODIS_C61_NoConsuntivo</v>
      </c>
      <c r="C184">
        <v>23</v>
      </c>
      <c r="D184" s="20" t="s">
        <v>296</v>
      </c>
      <c r="E184" s="1">
        <v>1</v>
      </c>
      <c r="F184" t="s">
        <v>382</v>
      </c>
      <c r="G184" s="4">
        <v>18</v>
      </c>
      <c r="H184" s="20"/>
      <c r="I184" s="31"/>
      <c r="J184" s="1"/>
    </row>
    <row r="185" spans="1:10" x14ac:dyDescent="0.3">
      <c r="A185" s="1" t="s">
        <v>265</v>
      </c>
      <c r="B185" s="20" t="str">
        <f>+VLOOKUP(BD_Capas[[#This Row],[idcapa]],Capas[],2,0)</f>
        <v>MODIS_C61_NoConsuntivo</v>
      </c>
      <c r="C185">
        <v>24</v>
      </c>
      <c r="D185" s="20" t="s">
        <v>297</v>
      </c>
      <c r="E185" s="1">
        <v>1</v>
      </c>
      <c r="F185" t="s">
        <v>393</v>
      </c>
      <c r="G185" s="4">
        <v>19</v>
      </c>
      <c r="H185" s="20"/>
      <c r="I185" s="31"/>
      <c r="J185" s="1"/>
    </row>
    <row r="186" spans="1:10" x14ac:dyDescent="0.3">
      <c r="A186" s="1" t="s">
        <v>265</v>
      </c>
      <c r="B186" s="20" t="str">
        <f>+VLOOKUP(BD_Capas[[#This Row],[idcapa]],Capas[],2,0)</f>
        <v>MODIS_C61_NoConsuntivo</v>
      </c>
      <c r="C186">
        <v>30</v>
      </c>
      <c r="D186" s="20" t="s">
        <v>387</v>
      </c>
      <c r="E186" s="1">
        <v>1</v>
      </c>
      <c r="F186" t="s">
        <v>392</v>
      </c>
      <c r="G186" s="4">
        <v>25</v>
      </c>
      <c r="H186" s="20"/>
      <c r="I186" s="31"/>
      <c r="J186" s="1"/>
    </row>
    <row r="187" spans="1:10" x14ac:dyDescent="0.3">
      <c r="A187" s="1" t="s">
        <v>265</v>
      </c>
      <c r="B187" s="20" t="str">
        <f>+VLOOKUP(BD_Capas[[#This Row],[idcapa]],Capas[],2,0)</f>
        <v>MODIS_C61_NoConsuntivo</v>
      </c>
      <c r="C187">
        <v>31</v>
      </c>
      <c r="D187" s="20" t="s">
        <v>298</v>
      </c>
      <c r="E187" s="1">
        <v>1</v>
      </c>
      <c r="F187" t="s">
        <v>298</v>
      </c>
      <c r="G187" s="4">
        <v>26</v>
      </c>
      <c r="H187" s="20"/>
      <c r="I187" s="31"/>
      <c r="J187" s="1"/>
    </row>
    <row r="188" spans="1:10" x14ac:dyDescent="0.3">
      <c r="A188" s="1" t="s">
        <v>265</v>
      </c>
      <c r="B188" s="20" t="str">
        <f>+VLOOKUP(BD_Capas[[#This Row],[idcapa]],Capas[],2,0)</f>
        <v>MODIS_C61_NoConsuntivo</v>
      </c>
      <c r="C188">
        <v>32</v>
      </c>
      <c r="D188" s="20" t="s">
        <v>299</v>
      </c>
      <c r="E188" s="1">
        <v>1</v>
      </c>
      <c r="F188" t="s">
        <v>391</v>
      </c>
      <c r="G188" s="4">
        <v>27</v>
      </c>
      <c r="H188" s="20"/>
      <c r="I188" s="31"/>
      <c r="J188" s="1"/>
    </row>
    <row r="189" spans="1:10" x14ac:dyDescent="0.3">
      <c r="A189" s="1" t="s">
        <v>265</v>
      </c>
      <c r="B189" s="20" t="str">
        <f>+VLOOKUP(BD_Capas[[#This Row],[idcapa]],Capas[],2,0)</f>
        <v>MODIS_C61_NoConsuntivo</v>
      </c>
      <c r="C189">
        <v>33</v>
      </c>
      <c r="D189" s="20" t="s">
        <v>300</v>
      </c>
      <c r="E189" s="1">
        <v>1</v>
      </c>
      <c r="F189" t="s">
        <v>300</v>
      </c>
      <c r="G189" s="4">
        <v>28</v>
      </c>
      <c r="H189" s="20"/>
      <c r="I189" s="31"/>
      <c r="J189" s="1"/>
    </row>
    <row r="190" spans="1:10" x14ac:dyDescent="0.3">
      <c r="A190" s="1" t="s">
        <v>265</v>
      </c>
      <c r="B190" s="20" t="str">
        <f>+VLOOKUP(BD_Capas[[#This Row],[idcapa]],Capas[],2,0)</f>
        <v>MODIS_C61_NoConsuntivo</v>
      </c>
      <c r="C190">
        <v>34</v>
      </c>
      <c r="D190" s="20" t="s">
        <v>301</v>
      </c>
      <c r="E190" s="1">
        <v>1</v>
      </c>
      <c r="F190" t="s">
        <v>388</v>
      </c>
      <c r="G190" s="4">
        <v>29</v>
      </c>
      <c r="H190" s="20"/>
      <c r="I190" s="31"/>
      <c r="J190" s="1"/>
    </row>
    <row r="191" spans="1:10" x14ac:dyDescent="0.3">
      <c r="A191" s="1" t="s">
        <v>265</v>
      </c>
      <c r="B191" s="20" t="str">
        <f>+VLOOKUP(BD_Capas[[#This Row],[idcapa]],Capas[],2,0)</f>
        <v>MODIS_C61_NoConsuntivo</v>
      </c>
      <c r="C191">
        <v>37</v>
      </c>
      <c r="D191" s="20" t="s">
        <v>302</v>
      </c>
      <c r="E191" s="1">
        <v>1</v>
      </c>
      <c r="F191" t="s">
        <v>389</v>
      </c>
      <c r="G191" s="4">
        <v>32</v>
      </c>
      <c r="H191" s="20"/>
      <c r="I191" s="31"/>
      <c r="J191" s="1"/>
    </row>
    <row r="192" spans="1:10" x14ac:dyDescent="0.3">
      <c r="A192" s="1" t="s">
        <v>265</v>
      </c>
      <c r="B192" s="20" t="str">
        <f>+VLOOKUP(BD_Capas[[#This Row],[idcapa]],Capas[],2,0)</f>
        <v>MODIS_C61_NoConsuntivo</v>
      </c>
      <c r="C192">
        <v>38</v>
      </c>
      <c r="D192" s="20" t="s">
        <v>303</v>
      </c>
      <c r="E192" s="1">
        <v>1</v>
      </c>
      <c r="F192" t="s">
        <v>390</v>
      </c>
      <c r="G192" s="4">
        <v>33</v>
      </c>
      <c r="H192" s="20"/>
      <c r="I192" s="31"/>
      <c r="J192" s="1"/>
    </row>
    <row r="193" spans="1:10" x14ac:dyDescent="0.3">
      <c r="A193" s="1" t="s">
        <v>265</v>
      </c>
      <c r="B193" s="20" t="str">
        <f>+VLOOKUP(BD_Capas[[#This Row],[idcapa]],Capas[],2,0)</f>
        <v>MODIS_C61_NoConsuntivo</v>
      </c>
      <c r="C193">
        <v>40</v>
      </c>
      <c r="D193" s="20" t="s">
        <v>304</v>
      </c>
      <c r="E193" s="1">
        <v>1</v>
      </c>
      <c r="F193" t="s">
        <v>383</v>
      </c>
      <c r="G193" s="4">
        <v>35</v>
      </c>
      <c r="H193" s="20"/>
      <c r="I193" s="31"/>
      <c r="J193" s="1"/>
    </row>
    <row r="194" spans="1:10" x14ac:dyDescent="0.3">
      <c r="A194" s="6" t="s">
        <v>266</v>
      </c>
      <c r="B194" s="20" t="str">
        <f>+VLOOKUP(BD_Capas[[#This Row],[idcapa]],Capas[],2,0)</f>
        <v>SUOMI_VIIRS_C2_Consuntivo</v>
      </c>
      <c r="C194">
        <v>1</v>
      </c>
      <c r="D194" s="20" t="s">
        <v>384</v>
      </c>
      <c r="E194" s="1">
        <v>1</v>
      </c>
      <c r="F194" t="s">
        <v>10</v>
      </c>
      <c r="G194" s="4">
        <v>1</v>
      </c>
      <c r="H194" s="20"/>
      <c r="I194" s="31"/>
      <c r="J194" s="1"/>
    </row>
    <row r="195" spans="1:10" x14ac:dyDescent="0.3">
      <c r="A195" s="1" t="s">
        <v>266</v>
      </c>
      <c r="B195" s="20" t="str">
        <f>+VLOOKUP(BD_Capas[[#This Row],[idcapa]],Capas[],2,0)</f>
        <v>SUOMI_VIIRS_C2_Consuntivo</v>
      </c>
      <c r="C195">
        <v>2</v>
      </c>
      <c r="D195" s="20" t="s">
        <v>385</v>
      </c>
      <c r="E195" s="1">
        <v>1</v>
      </c>
      <c r="F195" t="s">
        <v>128</v>
      </c>
      <c r="G195" s="4">
        <v>2</v>
      </c>
      <c r="H195" s="20"/>
      <c r="I195" s="31"/>
      <c r="J195" s="1"/>
    </row>
    <row r="196" spans="1:10" x14ac:dyDescent="0.3">
      <c r="A196" s="1" t="s">
        <v>266</v>
      </c>
      <c r="B196" s="20" t="str">
        <f>+VLOOKUP(BD_Capas[[#This Row],[idcapa]],Capas[],2,0)</f>
        <v>SUOMI_VIIRS_C2_Consuntivo</v>
      </c>
      <c r="C196">
        <v>3</v>
      </c>
      <c r="D196" s="20" t="s">
        <v>386</v>
      </c>
      <c r="E196" s="1">
        <v>1</v>
      </c>
      <c r="F196" t="s">
        <v>11</v>
      </c>
      <c r="G196" s="4">
        <v>3</v>
      </c>
      <c r="H196" s="20"/>
      <c r="I196" s="5"/>
      <c r="J196" s="1"/>
    </row>
    <row r="197" spans="1:10" x14ac:dyDescent="0.3">
      <c r="A197" s="1" t="s">
        <v>266</v>
      </c>
      <c r="B197" s="20" t="str">
        <f>+VLOOKUP(BD_Capas[[#This Row],[idcapa]],Capas[],2,0)</f>
        <v>SUOMI_VIIRS_C2_Consuntivo</v>
      </c>
      <c r="C197">
        <v>4</v>
      </c>
      <c r="D197" s="20" t="s">
        <v>286</v>
      </c>
      <c r="E197" s="1">
        <v>1</v>
      </c>
      <c r="F197" t="s">
        <v>375</v>
      </c>
      <c r="G197" s="4">
        <v>4</v>
      </c>
      <c r="H197" s="20" t="s">
        <v>367</v>
      </c>
      <c r="I197" s="5" t="str">
        <f>BD_Capas[[#This Row],[idcapa]]&amp;"-"&amp;BD_Capas[[#This Row],[posición_capa]]</f>
        <v>12-0</v>
      </c>
      <c r="J197" s="1">
        <v>0</v>
      </c>
    </row>
    <row r="198" spans="1:10" x14ac:dyDescent="0.3">
      <c r="A198" s="1" t="s">
        <v>266</v>
      </c>
      <c r="B198" s="20" t="str">
        <f>+VLOOKUP(BD_Capas[[#This Row],[idcapa]],Capas[],2,0)</f>
        <v>SUOMI_VIIRS_C2_Consuntivo</v>
      </c>
      <c r="C198">
        <v>5</v>
      </c>
      <c r="D198" s="20" t="s">
        <v>287</v>
      </c>
      <c r="E198" s="1">
        <v>1</v>
      </c>
      <c r="F198" t="s">
        <v>376</v>
      </c>
      <c r="G198" s="4">
        <v>5</v>
      </c>
      <c r="H198" s="20"/>
      <c r="I198" s="31"/>
      <c r="J198" s="1"/>
    </row>
    <row r="199" spans="1:10" x14ac:dyDescent="0.3">
      <c r="A199" s="1" t="s">
        <v>266</v>
      </c>
      <c r="B199" s="20" t="str">
        <f>+VLOOKUP(BD_Capas[[#This Row],[idcapa]],Capas[],2,0)</f>
        <v>SUOMI_VIIRS_C2_Consuntivo</v>
      </c>
      <c r="C199">
        <v>6</v>
      </c>
      <c r="D199" s="20" t="s">
        <v>288</v>
      </c>
      <c r="E199" s="1">
        <v>1</v>
      </c>
      <c r="F199" t="s">
        <v>374</v>
      </c>
      <c r="G199" s="4">
        <v>6</v>
      </c>
      <c r="H199" s="20"/>
      <c r="I199" s="31"/>
      <c r="J199" s="1"/>
    </row>
    <row r="200" spans="1:10" x14ac:dyDescent="0.3">
      <c r="A200" s="1" t="s">
        <v>266</v>
      </c>
      <c r="B200" s="20" t="str">
        <f>+VLOOKUP(BD_Capas[[#This Row],[idcapa]],Capas[],2,0)</f>
        <v>SUOMI_VIIRS_C2_Consuntivo</v>
      </c>
      <c r="C200">
        <v>7</v>
      </c>
      <c r="D200" s="20" t="s">
        <v>10</v>
      </c>
      <c r="E200" s="1">
        <v>1</v>
      </c>
      <c r="F200" t="s">
        <v>10</v>
      </c>
      <c r="G200" s="4">
        <v>7</v>
      </c>
      <c r="H200" s="20"/>
      <c r="I200" s="31"/>
      <c r="J200" s="1"/>
    </row>
    <row r="201" spans="1:10" x14ac:dyDescent="0.3">
      <c r="A201" s="1" t="s">
        <v>266</v>
      </c>
      <c r="B201" s="20" t="str">
        <f>+VLOOKUP(BD_Capas[[#This Row],[idcapa]],Capas[],2,0)</f>
        <v>SUOMI_VIIRS_C2_Consuntivo</v>
      </c>
      <c r="C201">
        <v>8</v>
      </c>
      <c r="D201" s="20" t="s">
        <v>356</v>
      </c>
      <c r="E201" s="1">
        <v>1</v>
      </c>
      <c r="F201" t="s">
        <v>377</v>
      </c>
      <c r="G201" s="4">
        <v>8</v>
      </c>
      <c r="H201" s="20" t="s">
        <v>368</v>
      </c>
      <c r="I201" s="5" t="str">
        <f>BD_Capas[[#This Row],[idcapa]]&amp;"-"&amp;BD_Capas[[#This Row],[posición_capa]]</f>
        <v>12-1</v>
      </c>
      <c r="J201" s="1">
        <v>1</v>
      </c>
    </row>
    <row r="202" spans="1:10" x14ac:dyDescent="0.3">
      <c r="A202" s="1" t="s">
        <v>266</v>
      </c>
      <c r="B202" s="20" t="str">
        <f>+VLOOKUP(BD_Capas[[#This Row],[idcapa]],Capas[],2,0)</f>
        <v>SUOMI_VIIRS_C2_Consuntivo</v>
      </c>
      <c r="C202">
        <v>14</v>
      </c>
      <c r="D202" s="20" t="s">
        <v>289</v>
      </c>
      <c r="E202" s="1">
        <v>1</v>
      </c>
      <c r="F202" t="s">
        <v>378</v>
      </c>
      <c r="G202" s="4">
        <v>9</v>
      </c>
      <c r="H202" s="20"/>
      <c r="I202" s="31"/>
      <c r="J202" s="1"/>
    </row>
    <row r="203" spans="1:10" x14ac:dyDescent="0.3">
      <c r="A203" s="1" t="s">
        <v>266</v>
      </c>
      <c r="B203" s="20" t="str">
        <f>+VLOOKUP(BD_Capas[[#This Row],[idcapa]],Capas[],2,0)</f>
        <v>SUOMI_VIIRS_C2_Consuntivo</v>
      </c>
      <c r="C203">
        <v>15</v>
      </c>
      <c r="D203" s="20" t="s">
        <v>290</v>
      </c>
      <c r="E203" s="1">
        <v>1</v>
      </c>
      <c r="F203" t="s">
        <v>290</v>
      </c>
      <c r="G203" s="4">
        <v>10</v>
      </c>
      <c r="H203" s="20"/>
      <c r="I203" s="31"/>
      <c r="J203" s="1"/>
    </row>
    <row r="204" spans="1:10" x14ac:dyDescent="0.3">
      <c r="A204" s="1" t="s">
        <v>266</v>
      </c>
      <c r="B204" s="20" t="str">
        <f>+VLOOKUP(BD_Capas[[#This Row],[idcapa]],Capas[],2,0)</f>
        <v>SUOMI_VIIRS_C2_Consuntivo</v>
      </c>
      <c r="C204">
        <v>16</v>
      </c>
      <c r="D204" s="20" t="s">
        <v>357</v>
      </c>
      <c r="E204" s="1">
        <v>1</v>
      </c>
      <c r="F204" t="s">
        <v>379</v>
      </c>
      <c r="G204" s="4">
        <v>11</v>
      </c>
      <c r="H204" s="20"/>
      <c r="I204" s="31"/>
      <c r="J204" s="1"/>
    </row>
    <row r="205" spans="1:10" x14ac:dyDescent="0.3">
      <c r="A205" s="1" t="s">
        <v>266</v>
      </c>
      <c r="B205" s="20" t="str">
        <f>+VLOOKUP(BD_Capas[[#This Row],[idcapa]],Capas[],2,0)</f>
        <v>SUOMI_VIIRS_C2_Consuntivo</v>
      </c>
      <c r="C205">
        <v>17</v>
      </c>
      <c r="D205" s="20" t="s">
        <v>358</v>
      </c>
      <c r="E205" s="1">
        <v>1</v>
      </c>
      <c r="F205" t="s">
        <v>380</v>
      </c>
      <c r="G205" s="4">
        <v>12</v>
      </c>
      <c r="H205" s="20"/>
      <c r="I205" s="31"/>
      <c r="J205" s="1"/>
    </row>
    <row r="206" spans="1:10" x14ac:dyDescent="0.3">
      <c r="A206" s="1" t="s">
        <v>266</v>
      </c>
      <c r="B206" s="20" t="str">
        <f>+VLOOKUP(BD_Capas[[#This Row],[idcapa]],Capas[],2,0)</f>
        <v>SUOMI_VIIRS_C2_Consuntivo</v>
      </c>
      <c r="C206">
        <v>18</v>
      </c>
      <c r="D206" s="20" t="s">
        <v>291</v>
      </c>
      <c r="E206" s="1">
        <v>1</v>
      </c>
      <c r="F206" t="s">
        <v>291</v>
      </c>
      <c r="G206" s="4">
        <v>13</v>
      </c>
      <c r="H206" s="20"/>
      <c r="I206" s="31"/>
      <c r="J206" s="1"/>
    </row>
    <row r="207" spans="1:10" x14ac:dyDescent="0.3">
      <c r="A207" s="1" t="s">
        <v>266</v>
      </c>
      <c r="B207" s="20" t="str">
        <f>+VLOOKUP(BD_Capas[[#This Row],[idcapa]],Capas[],2,0)</f>
        <v>SUOMI_VIIRS_C2_Consuntivo</v>
      </c>
      <c r="C207">
        <v>19</v>
      </c>
      <c r="D207" s="20" t="s">
        <v>292</v>
      </c>
      <c r="E207" s="1">
        <v>1</v>
      </c>
      <c r="F207" t="s">
        <v>292</v>
      </c>
      <c r="G207" s="4">
        <v>14</v>
      </c>
      <c r="H207" s="20"/>
      <c r="I207" s="31"/>
      <c r="J207" s="1"/>
    </row>
    <row r="208" spans="1:10" x14ac:dyDescent="0.3">
      <c r="A208" s="1" t="s">
        <v>266</v>
      </c>
      <c r="B208" s="20" t="str">
        <f>+VLOOKUP(BD_Capas[[#This Row],[idcapa]],Capas[],2,0)</f>
        <v>SUOMI_VIIRS_C2_Consuntivo</v>
      </c>
      <c r="C208">
        <v>20</v>
      </c>
      <c r="D208" s="20" t="s">
        <v>293</v>
      </c>
      <c r="E208" s="1">
        <v>1</v>
      </c>
      <c r="F208" t="s">
        <v>293</v>
      </c>
      <c r="G208" s="4">
        <v>15</v>
      </c>
      <c r="H208" s="20"/>
      <c r="I208" s="31"/>
      <c r="J208" s="1"/>
    </row>
    <row r="209" spans="1:10" x14ac:dyDescent="0.3">
      <c r="A209" s="1" t="s">
        <v>266</v>
      </c>
      <c r="B209" s="20" t="str">
        <f>+VLOOKUP(BD_Capas[[#This Row],[idcapa]],Capas[],2,0)</f>
        <v>SUOMI_VIIRS_C2_Consuntivo</v>
      </c>
      <c r="C209">
        <v>21</v>
      </c>
      <c r="D209" s="20" t="s">
        <v>294</v>
      </c>
      <c r="E209" s="1">
        <v>1</v>
      </c>
      <c r="F209" t="s">
        <v>294</v>
      </c>
      <c r="G209" s="4">
        <v>16</v>
      </c>
      <c r="H209" s="20"/>
      <c r="I209" s="31"/>
      <c r="J209" s="1"/>
    </row>
    <row r="210" spans="1:10" x14ac:dyDescent="0.3">
      <c r="A210" s="1" t="s">
        <v>266</v>
      </c>
      <c r="B210" s="20" t="str">
        <f>+VLOOKUP(BD_Capas[[#This Row],[idcapa]],Capas[],2,0)</f>
        <v>SUOMI_VIIRS_C2_Consuntivo</v>
      </c>
      <c r="C210">
        <v>22</v>
      </c>
      <c r="D210" s="20" t="s">
        <v>295</v>
      </c>
      <c r="E210" s="1">
        <v>1</v>
      </c>
      <c r="F210" t="s">
        <v>381</v>
      </c>
      <c r="G210" s="4">
        <v>17</v>
      </c>
      <c r="H210" s="20"/>
      <c r="I210" s="31"/>
      <c r="J210" s="1"/>
    </row>
    <row r="211" spans="1:10" x14ac:dyDescent="0.3">
      <c r="A211" s="1" t="s">
        <v>266</v>
      </c>
      <c r="B211" s="20" t="str">
        <f>+VLOOKUP(BD_Capas[[#This Row],[idcapa]],Capas[],2,0)</f>
        <v>SUOMI_VIIRS_C2_Consuntivo</v>
      </c>
      <c r="C211">
        <v>23</v>
      </c>
      <c r="D211" s="20" t="s">
        <v>296</v>
      </c>
      <c r="E211" s="1">
        <v>1</v>
      </c>
      <c r="F211" t="s">
        <v>382</v>
      </c>
      <c r="G211" s="4">
        <v>18</v>
      </c>
      <c r="H211" s="20"/>
      <c r="I211" s="31"/>
      <c r="J211" s="1"/>
    </row>
    <row r="212" spans="1:10" x14ac:dyDescent="0.3">
      <c r="A212" s="1" t="s">
        <v>266</v>
      </c>
      <c r="B212" s="20" t="str">
        <f>+VLOOKUP(BD_Capas[[#This Row],[idcapa]],Capas[],2,0)</f>
        <v>SUOMI_VIIRS_C2_Consuntivo</v>
      </c>
      <c r="C212">
        <v>24</v>
      </c>
      <c r="D212" s="20" t="s">
        <v>297</v>
      </c>
      <c r="E212" s="1">
        <v>1</v>
      </c>
      <c r="F212" t="s">
        <v>393</v>
      </c>
      <c r="G212" s="4">
        <v>19</v>
      </c>
      <c r="H212" s="20"/>
      <c r="I212" s="31"/>
      <c r="J212" s="1"/>
    </row>
    <row r="213" spans="1:10" x14ac:dyDescent="0.3">
      <c r="A213" s="1" t="s">
        <v>266</v>
      </c>
      <c r="B213" s="20" t="str">
        <f>+VLOOKUP(BD_Capas[[#This Row],[idcapa]],Capas[],2,0)</f>
        <v>SUOMI_VIIRS_C2_Consuntivo</v>
      </c>
      <c r="C213">
        <v>30</v>
      </c>
      <c r="D213" s="20" t="s">
        <v>387</v>
      </c>
      <c r="E213" s="1">
        <v>1</v>
      </c>
      <c r="F213" t="s">
        <v>392</v>
      </c>
      <c r="G213" s="4">
        <v>25</v>
      </c>
      <c r="H213" s="20"/>
      <c r="I213" s="31"/>
      <c r="J213" s="1"/>
    </row>
    <row r="214" spans="1:10" x14ac:dyDescent="0.3">
      <c r="A214" s="1" t="s">
        <v>266</v>
      </c>
      <c r="B214" s="20" t="str">
        <f>+VLOOKUP(BD_Capas[[#This Row],[idcapa]],Capas[],2,0)</f>
        <v>SUOMI_VIIRS_C2_Consuntivo</v>
      </c>
      <c r="C214">
        <v>31</v>
      </c>
      <c r="D214" s="20" t="s">
        <v>298</v>
      </c>
      <c r="E214" s="1">
        <v>1</v>
      </c>
      <c r="F214" t="s">
        <v>298</v>
      </c>
      <c r="G214" s="4">
        <v>26</v>
      </c>
      <c r="H214" s="20"/>
      <c r="I214" s="31"/>
      <c r="J214" s="1"/>
    </row>
    <row r="215" spans="1:10" x14ac:dyDescent="0.3">
      <c r="A215" s="1" t="s">
        <v>266</v>
      </c>
      <c r="B215" s="20" t="str">
        <f>+VLOOKUP(BD_Capas[[#This Row],[idcapa]],Capas[],2,0)</f>
        <v>SUOMI_VIIRS_C2_Consuntivo</v>
      </c>
      <c r="C215">
        <v>32</v>
      </c>
      <c r="D215" s="20" t="s">
        <v>299</v>
      </c>
      <c r="E215" s="1">
        <v>1</v>
      </c>
      <c r="F215" t="s">
        <v>391</v>
      </c>
      <c r="G215" s="4">
        <v>27</v>
      </c>
      <c r="H215" s="20"/>
      <c r="I215" s="31"/>
      <c r="J215" s="1"/>
    </row>
    <row r="216" spans="1:10" x14ac:dyDescent="0.3">
      <c r="A216" s="1" t="s">
        <v>266</v>
      </c>
      <c r="B216" s="20" t="str">
        <f>+VLOOKUP(BD_Capas[[#This Row],[idcapa]],Capas[],2,0)</f>
        <v>SUOMI_VIIRS_C2_Consuntivo</v>
      </c>
      <c r="C216">
        <v>33</v>
      </c>
      <c r="D216" s="20" t="s">
        <v>300</v>
      </c>
      <c r="E216" s="1">
        <v>1</v>
      </c>
      <c r="F216" t="s">
        <v>300</v>
      </c>
      <c r="G216" s="4">
        <v>28</v>
      </c>
      <c r="H216" s="20"/>
      <c r="I216" s="31"/>
      <c r="J216" s="1"/>
    </row>
    <row r="217" spans="1:10" x14ac:dyDescent="0.3">
      <c r="A217" s="1" t="s">
        <v>266</v>
      </c>
      <c r="B217" s="20" t="str">
        <f>+VLOOKUP(BD_Capas[[#This Row],[idcapa]],Capas[],2,0)</f>
        <v>SUOMI_VIIRS_C2_Consuntivo</v>
      </c>
      <c r="C217">
        <v>34</v>
      </c>
      <c r="D217" s="20" t="s">
        <v>301</v>
      </c>
      <c r="E217" s="1">
        <v>1</v>
      </c>
      <c r="F217" t="s">
        <v>388</v>
      </c>
      <c r="G217" s="4">
        <v>29</v>
      </c>
      <c r="H217" s="20"/>
      <c r="I217" s="31"/>
      <c r="J217" s="1"/>
    </row>
    <row r="218" spans="1:10" x14ac:dyDescent="0.3">
      <c r="A218" s="1" t="s">
        <v>266</v>
      </c>
      <c r="B218" s="20" t="str">
        <f>+VLOOKUP(BD_Capas[[#This Row],[idcapa]],Capas[],2,0)</f>
        <v>SUOMI_VIIRS_C2_Consuntivo</v>
      </c>
      <c r="C218">
        <v>37</v>
      </c>
      <c r="D218" s="20" t="s">
        <v>302</v>
      </c>
      <c r="E218" s="1">
        <v>1</v>
      </c>
      <c r="F218" t="s">
        <v>389</v>
      </c>
      <c r="G218" s="4">
        <v>32</v>
      </c>
      <c r="H218" s="20"/>
      <c r="I218" s="31"/>
      <c r="J218" s="1"/>
    </row>
    <row r="219" spans="1:10" x14ac:dyDescent="0.3">
      <c r="A219" s="1" t="s">
        <v>266</v>
      </c>
      <c r="B219" s="20" t="str">
        <f>+VLOOKUP(BD_Capas[[#This Row],[idcapa]],Capas[],2,0)</f>
        <v>SUOMI_VIIRS_C2_Consuntivo</v>
      </c>
      <c r="C219">
        <v>38</v>
      </c>
      <c r="D219" s="20" t="s">
        <v>303</v>
      </c>
      <c r="E219" s="1">
        <v>1</v>
      </c>
      <c r="F219" t="s">
        <v>390</v>
      </c>
      <c r="G219" s="4">
        <v>33</v>
      </c>
      <c r="H219" s="20"/>
      <c r="I219" s="31"/>
      <c r="J219" s="1"/>
    </row>
    <row r="220" spans="1:10" x14ac:dyDescent="0.3">
      <c r="A220" s="1" t="s">
        <v>266</v>
      </c>
      <c r="B220" s="20" t="str">
        <f>+VLOOKUP(BD_Capas[[#This Row],[idcapa]],Capas[],2,0)</f>
        <v>SUOMI_VIIRS_C2_Consuntivo</v>
      </c>
      <c r="C220">
        <v>40</v>
      </c>
      <c r="D220" s="20" t="s">
        <v>304</v>
      </c>
      <c r="E220" s="1">
        <v>1</v>
      </c>
      <c r="F220" t="s">
        <v>383</v>
      </c>
      <c r="G220" s="4">
        <v>35</v>
      </c>
      <c r="H220" s="20"/>
      <c r="I220" s="31"/>
      <c r="J220" s="1"/>
    </row>
    <row r="221" spans="1:10" x14ac:dyDescent="0.3">
      <c r="A221" s="6" t="s">
        <v>267</v>
      </c>
      <c r="B221" s="20" t="str">
        <f>+VLOOKUP(BD_Capas[[#This Row],[idcapa]],Capas[],2,0)</f>
        <v>SUOMI_VIIRS_C2_NoConsuntivo</v>
      </c>
      <c r="C221">
        <v>1</v>
      </c>
      <c r="D221" s="20" t="s">
        <v>384</v>
      </c>
      <c r="E221" s="1">
        <v>1</v>
      </c>
      <c r="F221" t="s">
        <v>10</v>
      </c>
      <c r="G221" s="4">
        <v>1</v>
      </c>
      <c r="H221" s="20"/>
      <c r="I221" s="31"/>
      <c r="J221" s="1"/>
    </row>
    <row r="222" spans="1:10" x14ac:dyDescent="0.3">
      <c r="A222" s="1" t="s">
        <v>267</v>
      </c>
      <c r="B222" s="20" t="str">
        <f>+VLOOKUP(BD_Capas[[#This Row],[idcapa]],Capas[],2,0)</f>
        <v>SUOMI_VIIRS_C2_NoConsuntivo</v>
      </c>
      <c r="C222">
        <v>2</v>
      </c>
      <c r="D222" s="20" t="s">
        <v>385</v>
      </c>
      <c r="E222" s="1">
        <v>1</v>
      </c>
      <c r="F222" t="s">
        <v>128</v>
      </c>
      <c r="G222" s="4">
        <v>2</v>
      </c>
      <c r="H222" s="20"/>
      <c r="I222" s="31"/>
      <c r="J222" s="1"/>
    </row>
    <row r="223" spans="1:10" x14ac:dyDescent="0.3">
      <c r="A223" s="1" t="s">
        <v>267</v>
      </c>
      <c r="B223" s="20" t="str">
        <f>+VLOOKUP(BD_Capas[[#This Row],[idcapa]],Capas[],2,0)</f>
        <v>SUOMI_VIIRS_C2_NoConsuntivo</v>
      </c>
      <c r="C223">
        <v>3</v>
      </c>
      <c r="D223" s="20" t="s">
        <v>386</v>
      </c>
      <c r="E223" s="1">
        <v>1</v>
      </c>
      <c r="F223" t="s">
        <v>11</v>
      </c>
      <c r="G223" s="4">
        <v>3</v>
      </c>
      <c r="H223" s="20"/>
      <c r="I223" s="5"/>
      <c r="J223" s="1"/>
    </row>
    <row r="224" spans="1:10" x14ac:dyDescent="0.3">
      <c r="A224" s="1" t="s">
        <v>267</v>
      </c>
      <c r="B224" s="20" t="str">
        <f>+VLOOKUP(BD_Capas[[#This Row],[idcapa]],Capas[],2,0)</f>
        <v>SUOMI_VIIRS_C2_NoConsuntivo</v>
      </c>
      <c r="C224">
        <v>4</v>
      </c>
      <c r="D224" s="20" t="s">
        <v>286</v>
      </c>
      <c r="E224" s="1">
        <v>1</v>
      </c>
      <c r="F224" t="s">
        <v>375</v>
      </c>
      <c r="G224" s="4">
        <v>4</v>
      </c>
      <c r="H224" s="20" t="s">
        <v>369</v>
      </c>
      <c r="I224" s="5" t="str">
        <f>BD_Capas[[#This Row],[idcapa]]&amp;"-"&amp;BD_Capas[[#This Row],[posición_capa]]</f>
        <v>13-0</v>
      </c>
      <c r="J224" s="1">
        <v>0</v>
      </c>
    </row>
    <row r="225" spans="1:10" x14ac:dyDescent="0.3">
      <c r="A225" s="1" t="s">
        <v>267</v>
      </c>
      <c r="B225" s="20" t="str">
        <f>+VLOOKUP(BD_Capas[[#This Row],[idcapa]],Capas[],2,0)</f>
        <v>SUOMI_VIIRS_C2_NoConsuntivo</v>
      </c>
      <c r="C225">
        <v>5</v>
      </c>
      <c r="D225" s="20" t="s">
        <v>287</v>
      </c>
      <c r="E225" s="1">
        <v>1</v>
      </c>
      <c r="F225" t="s">
        <v>376</v>
      </c>
      <c r="G225" s="4">
        <v>5</v>
      </c>
      <c r="H225" s="20"/>
      <c r="I225" s="31"/>
      <c r="J225" s="1"/>
    </row>
    <row r="226" spans="1:10" x14ac:dyDescent="0.3">
      <c r="A226" s="1" t="s">
        <v>267</v>
      </c>
      <c r="B226" s="20" t="str">
        <f>+VLOOKUP(BD_Capas[[#This Row],[idcapa]],Capas[],2,0)</f>
        <v>SUOMI_VIIRS_C2_NoConsuntivo</v>
      </c>
      <c r="C226">
        <v>6</v>
      </c>
      <c r="D226" s="20" t="s">
        <v>288</v>
      </c>
      <c r="E226" s="1">
        <v>1</v>
      </c>
      <c r="F226" t="s">
        <v>374</v>
      </c>
      <c r="G226" s="4">
        <v>6</v>
      </c>
      <c r="H226" s="20"/>
      <c r="I226" s="31"/>
      <c r="J226" s="1"/>
    </row>
    <row r="227" spans="1:10" x14ac:dyDescent="0.3">
      <c r="A227" s="1" t="s">
        <v>267</v>
      </c>
      <c r="B227" s="20" t="str">
        <f>+VLOOKUP(BD_Capas[[#This Row],[idcapa]],Capas[],2,0)</f>
        <v>SUOMI_VIIRS_C2_NoConsuntivo</v>
      </c>
      <c r="C227">
        <v>7</v>
      </c>
      <c r="D227" s="20" t="s">
        <v>10</v>
      </c>
      <c r="E227" s="1">
        <v>1</v>
      </c>
      <c r="F227" t="s">
        <v>10</v>
      </c>
      <c r="G227" s="4">
        <v>7</v>
      </c>
      <c r="H227" s="20"/>
      <c r="I227" s="31"/>
      <c r="J227" s="1"/>
    </row>
    <row r="228" spans="1:10" x14ac:dyDescent="0.3">
      <c r="A228" s="1" t="s">
        <v>267</v>
      </c>
      <c r="B228" s="20" t="str">
        <f>+VLOOKUP(BD_Capas[[#This Row],[idcapa]],Capas[],2,0)</f>
        <v>SUOMI_VIIRS_C2_NoConsuntivo</v>
      </c>
      <c r="C228">
        <v>8</v>
      </c>
      <c r="D228" s="20" t="s">
        <v>356</v>
      </c>
      <c r="E228" s="1">
        <v>1</v>
      </c>
      <c r="F228" t="s">
        <v>377</v>
      </c>
      <c r="G228" s="4">
        <v>8</v>
      </c>
      <c r="H228" s="20" t="s">
        <v>370</v>
      </c>
      <c r="I228" s="5" t="str">
        <f>BD_Capas[[#This Row],[idcapa]]&amp;"-"&amp;BD_Capas[[#This Row],[posición_capa]]</f>
        <v>13-1</v>
      </c>
      <c r="J228" s="1">
        <v>1</v>
      </c>
    </row>
    <row r="229" spans="1:10" x14ac:dyDescent="0.3">
      <c r="A229" s="1" t="s">
        <v>267</v>
      </c>
      <c r="B229" s="20" t="str">
        <f>+VLOOKUP(BD_Capas[[#This Row],[idcapa]],Capas[],2,0)</f>
        <v>SUOMI_VIIRS_C2_NoConsuntivo</v>
      </c>
      <c r="C229">
        <v>14</v>
      </c>
      <c r="D229" s="20" t="s">
        <v>289</v>
      </c>
      <c r="E229" s="1">
        <v>1</v>
      </c>
      <c r="F229" t="s">
        <v>378</v>
      </c>
      <c r="G229" s="4">
        <v>9</v>
      </c>
      <c r="H229" s="20"/>
      <c r="I229" s="31"/>
      <c r="J229" s="1"/>
    </row>
    <row r="230" spans="1:10" x14ac:dyDescent="0.3">
      <c r="A230" s="1" t="s">
        <v>267</v>
      </c>
      <c r="B230" s="20" t="str">
        <f>+VLOOKUP(BD_Capas[[#This Row],[idcapa]],Capas[],2,0)</f>
        <v>SUOMI_VIIRS_C2_NoConsuntivo</v>
      </c>
      <c r="C230">
        <v>15</v>
      </c>
      <c r="D230" s="20" t="s">
        <v>290</v>
      </c>
      <c r="E230" s="1">
        <v>1</v>
      </c>
      <c r="F230" t="s">
        <v>290</v>
      </c>
      <c r="G230" s="4">
        <v>10</v>
      </c>
      <c r="H230" s="20"/>
      <c r="I230" s="31"/>
      <c r="J230" s="1"/>
    </row>
    <row r="231" spans="1:10" x14ac:dyDescent="0.3">
      <c r="A231" s="1" t="s">
        <v>267</v>
      </c>
      <c r="B231" s="20" t="str">
        <f>+VLOOKUP(BD_Capas[[#This Row],[idcapa]],Capas[],2,0)</f>
        <v>SUOMI_VIIRS_C2_NoConsuntivo</v>
      </c>
      <c r="C231">
        <v>16</v>
      </c>
      <c r="D231" s="20" t="s">
        <v>357</v>
      </c>
      <c r="E231" s="1">
        <v>1</v>
      </c>
      <c r="F231" t="s">
        <v>379</v>
      </c>
      <c r="G231" s="4">
        <v>11</v>
      </c>
      <c r="H231" s="20"/>
      <c r="I231" s="31"/>
      <c r="J231" s="1"/>
    </row>
    <row r="232" spans="1:10" x14ac:dyDescent="0.3">
      <c r="A232" s="1" t="s">
        <v>267</v>
      </c>
      <c r="B232" s="20" t="str">
        <f>+VLOOKUP(BD_Capas[[#This Row],[idcapa]],Capas[],2,0)</f>
        <v>SUOMI_VIIRS_C2_NoConsuntivo</v>
      </c>
      <c r="C232">
        <v>17</v>
      </c>
      <c r="D232" s="20" t="s">
        <v>358</v>
      </c>
      <c r="E232" s="1">
        <v>1</v>
      </c>
      <c r="F232" t="s">
        <v>380</v>
      </c>
      <c r="G232" s="4">
        <v>12</v>
      </c>
      <c r="H232" s="20"/>
      <c r="I232" s="31"/>
      <c r="J232" s="1"/>
    </row>
    <row r="233" spans="1:10" x14ac:dyDescent="0.3">
      <c r="A233" s="1" t="s">
        <v>267</v>
      </c>
      <c r="B233" s="20" t="str">
        <f>+VLOOKUP(BD_Capas[[#This Row],[idcapa]],Capas[],2,0)</f>
        <v>SUOMI_VIIRS_C2_NoConsuntivo</v>
      </c>
      <c r="C233">
        <v>18</v>
      </c>
      <c r="D233" s="20" t="s">
        <v>291</v>
      </c>
      <c r="E233" s="1">
        <v>1</v>
      </c>
      <c r="F233" t="s">
        <v>291</v>
      </c>
      <c r="G233" s="4">
        <v>13</v>
      </c>
      <c r="H233" s="20"/>
      <c r="I233" s="31"/>
      <c r="J233" s="1"/>
    </row>
    <row r="234" spans="1:10" x14ac:dyDescent="0.3">
      <c r="A234" s="1" t="s">
        <v>267</v>
      </c>
      <c r="B234" s="20" t="str">
        <f>+VLOOKUP(BD_Capas[[#This Row],[idcapa]],Capas[],2,0)</f>
        <v>SUOMI_VIIRS_C2_NoConsuntivo</v>
      </c>
      <c r="C234">
        <v>19</v>
      </c>
      <c r="D234" s="20" t="s">
        <v>292</v>
      </c>
      <c r="E234" s="1">
        <v>1</v>
      </c>
      <c r="F234" t="s">
        <v>292</v>
      </c>
      <c r="G234" s="4">
        <v>14</v>
      </c>
      <c r="H234" s="20"/>
      <c r="I234" s="31"/>
      <c r="J234" s="1"/>
    </row>
    <row r="235" spans="1:10" x14ac:dyDescent="0.3">
      <c r="A235" s="1" t="s">
        <v>267</v>
      </c>
      <c r="B235" s="20" t="str">
        <f>+VLOOKUP(BD_Capas[[#This Row],[idcapa]],Capas[],2,0)</f>
        <v>SUOMI_VIIRS_C2_NoConsuntivo</v>
      </c>
      <c r="C235">
        <v>20</v>
      </c>
      <c r="D235" s="20" t="s">
        <v>293</v>
      </c>
      <c r="E235" s="1">
        <v>1</v>
      </c>
      <c r="F235" t="s">
        <v>293</v>
      </c>
      <c r="G235" s="4">
        <v>15</v>
      </c>
      <c r="H235" s="20"/>
      <c r="I235" s="31"/>
      <c r="J235" s="1"/>
    </row>
    <row r="236" spans="1:10" x14ac:dyDescent="0.3">
      <c r="A236" s="1" t="s">
        <v>267</v>
      </c>
      <c r="B236" s="20" t="str">
        <f>+VLOOKUP(BD_Capas[[#This Row],[idcapa]],Capas[],2,0)</f>
        <v>SUOMI_VIIRS_C2_NoConsuntivo</v>
      </c>
      <c r="C236">
        <v>21</v>
      </c>
      <c r="D236" s="20" t="s">
        <v>294</v>
      </c>
      <c r="E236" s="1">
        <v>1</v>
      </c>
      <c r="F236" t="s">
        <v>294</v>
      </c>
      <c r="G236" s="4">
        <v>16</v>
      </c>
      <c r="H236" s="20"/>
      <c r="I236" s="31"/>
      <c r="J236" s="1"/>
    </row>
    <row r="237" spans="1:10" x14ac:dyDescent="0.3">
      <c r="A237" s="1" t="s">
        <v>267</v>
      </c>
      <c r="B237" s="20" t="str">
        <f>+VLOOKUP(BD_Capas[[#This Row],[idcapa]],Capas[],2,0)</f>
        <v>SUOMI_VIIRS_C2_NoConsuntivo</v>
      </c>
      <c r="C237">
        <v>22</v>
      </c>
      <c r="D237" s="20" t="s">
        <v>295</v>
      </c>
      <c r="E237" s="1">
        <v>1</v>
      </c>
      <c r="F237" t="s">
        <v>381</v>
      </c>
      <c r="G237" s="4">
        <v>17</v>
      </c>
      <c r="H237" s="20"/>
      <c r="I237" s="31"/>
      <c r="J237" s="1"/>
    </row>
    <row r="238" spans="1:10" x14ac:dyDescent="0.3">
      <c r="A238" s="1" t="s">
        <v>267</v>
      </c>
      <c r="B238" s="20" t="str">
        <f>+VLOOKUP(BD_Capas[[#This Row],[idcapa]],Capas[],2,0)</f>
        <v>SUOMI_VIIRS_C2_NoConsuntivo</v>
      </c>
      <c r="C238">
        <v>23</v>
      </c>
      <c r="D238" s="20" t="s">
        <v>296</v>
      </c>
      <c r="E238" s="1">
        <v>1</v>
      </c>
      <c r="F238" t="s">
        <v>382</v>
      </c>
      <c r="G238" s="4">
        <v>18</v>
      </c>
      <c r="H238" s="20"/>
      <c r="I238" s="31"/>
      <c r="J238" s="1"/>
    </row>
    <row r="239" spans="1:10" x14ac:dyDescent="0.3">
      <c r="A239" s="1" t="s">
        <v>267</v>
      </c>
      <c r="B239" s="20" t="str">
        <f>+VLOOKUP(BD_Capas[[#This Row],[idcapa]],Capas[],2,0)</f>
        <v>SUOMI_VIIRS_C2_NoConsuntivo</v>
      </c>
      <c r="C239">
        <v>24</v>
      </c>
      <c r="D239" s="20" t="s">
        <v>297</v>
      </c>
      <c r="E239" s="1">
        <v>1</v>
      </c>
      <c r="F239" t="s">
        <v>393</v>
      </c>
      <c r="G239" s="4">
        <v>19</v>
      </c>
      <c r="H239" s="20"/>
      <c r="I239" s="31"/>
      <c r="J239" s="1"/>
    </row>
    <row r="240" spans="1:10" x14ac:dyDescent="0.3">
      <c r="A240" s="1" t="s">
        <v>267</v>
      </c>
      <c r="B240" s="20" t="str">
        <f>+VLOOKUP(BD_Capas[[#This Row],[idcapa]],Capas[],2,0)</f>
        <v>SUOMI_VIIRS_C2_NoConsuntivo</v>
      </c>
      <c r="C240">
        <v>30</v>
      </c>
      <c r="D240" s="20" t="s">
        <v>387</v>
      </c>
      <c r="E240" s="1">
        <v>1</v>
      </c>
      <c r="F240" t="s">
        <v>392</v>
      </c>
      <c r="G240" s="4">
        <v>25</v>
      </c>
      <c r="H240" s="20"/>
      <c r="I240" s="31"/>
      <c r="J240" s="1"/>
    </row>
    <row r="241" spans="1:10" x14ac:dyDescent="0.3">
      <c r="A241" s="1" t="s">
        <v>267</v>
      </c>
      <c r="B241" s="20" t="str">
        <f>+VLOOKUP(BD_Capas[[#This Row],[idcapa]],Capas[],2,0)</f>
        <v>SUOMI_VIIRS_C2_NoConsuntivo</v>
      </c>
      <c r="C241">
        <v>31</v>
      </c>
      <c r="D241" s="20" t="s">
        <v>298</v>
      </c>
      <c r="E241" s="1">
        <v>1</v>
      </c>
      <c r="F241" t="s">
        <v>298</v>
      </c>
      <c r="G241" s="4">
        <v>26</v>
      </c>
      <c r="H241" s="20"/>
      <c r="I241" s="31"/>
      <c r="J241" s="1"/>
    </row>
    <row r="242" spans="1:10" x14ac:dyDescent="0.3">
      <c r="A242" s="1" t="s">
        <v>267</v>
      </c>
      <c r="B242" s="20" t="str">
        <f>+VLOOKUP(BD_Capas[[#This Row],[idcapa]],Capas[],2,0)</f>
        <v>SUOMI_VIIRS_C2_NoConsuntivo</v>
      </c>
      <c r="C242">
        <v>32</v>
      </c>
      <c r="D242" s="20" t="s">
        <v>299</v>
      </c>
      <c r="E242" s="1">
        <v>1</v>
      </c>
      <c r="F242" t="s">
        <v>391</v>
      </c>
      <c r="G242" s="4">
        <v>27</v>
      </c>
      <c r="H242" s="20"/>
      <c r="I242" s="31"/>
      <c r="J242" s="1"/>
    </row>
    <row r="243" spans="1:10" x14ac:dyDescent="0.3">
      <c r="A243" s="1" t="s">
        <v>267</v>
      </c>
      <c r="B243" s="20" t="str">
        <f>+VLOOKUP(BD_Capas[[#This Row],[idcapa]],Capas[],2,0)</f>
        <v>SUOMI_VIIRS_C2_NoConsuntivo</v>
      </c>
      <c r="C243">
        <v>33</v>
      </c>
      <c r="D243" s="20" t="s">
        <v>300</v>
      </c>
      <c r="E243" s="1">
        <v>1</v>
      </c>
      <c r="F243" t="s">
        <v>300</v>
      </c>
      <c r="G243" s="4">
        <v>28</v>
      </c>
      <c r="H243" s="20"/>
      <c r="I243" s="31"/>
      <c r="J243" s="1"/>
    </row>
    <row r="244" spans="1:10" x14ac:dyDescent="0.3">
      <c r="A244" s="1" t="s">
        <v>267</v>
      </c>
      <c r="B244" s="20" t="str">
        <f>+VLOOKUP(BD_Capas[[#This Row],[idcapa]],Capas[],2,0)</f>
        <v>SUOMI_VIIRS_C2_NoConsuntivo</v>
      </c>
      <c r="C244">
        <v>34</v>
      </c>
      <c r="D244" s="20" t="s">
        <v>301</v>
      </c>
      <c r="E244" s="1">
        <v>1</v>
      </c>
      <c r="F244" t="s">
        <v>388</v>
      </c>
      <c r="G244" s="4">
        <v>29</v>
      </c>
      <c r="H244" s="20"/>
      <c r="I244" s="31"/>
      <c r="J244" s="1"/>
    </row>
    <row r="245" spans="1:10" x14ac:dyDescent="0.3">
      <c r="A245" s="1" t="s">
        <v>267</v>
      </c>
      <c r="B245" s="20" t="str">
        <f>+VLOOKUP(BD_Capas[[#This Row],[idcapa]],Capas[],2,0)</f>
        <v>SUOMI_VIIRS_C2_NoConsuntivo</v>
      </c>
      <c r="C245">
        <v>37</v>
      </c>
      <c r="D245" s="20" t="s">
        <v>302</v>
      </c>
      <c r="E245" s="1">
        <v>1</v>
      </c>
      <c r="F245" t="s">
        <v>389</v>
      </c>
      <c r="G245" s="4">
        <v>32</v>
      </c>
      <c r="H245" s="20"/>
      <c r="I245" s="31"/>
      <c r="J245" s="1"/>
    </row>
    <row r="246" spans="1:10" x14ac:dyDescent="0.3">
      <c r="A246" s="1" t="s">
        <v>267</v>
      </c>
      <c r="B246" s="20" t="str">
        <f>+VLOOKUP(BD_Capas[[#This Row],[idcapa]],Capas[],2,0)</f>
        <v>SUOMI_VIIRS_C2_NoConsuntivo</v>
      </c>
      <c r="C246">
        <v>38</v>
      </c>
      <c r="D246" s="20" t="s">
        <v>303</v>
      </c>
      <c r="E246" s="1">
        <v>1</v>
      </c>
      <c r="F246" t="s">
        <v>390</v>
      </c>
      <c r="G246" s="4">
        <v>33</v>
      </c>
      <c r="H246" s="20"/>
      <c r="I246" s="31"/>
      <c r="J246" s="1"/>
    </row>
    <row r="247" spans="1:10" x14ac:dyDescent="0.3">
      <c r="A247" s="1" t="s">
        <v>267</v>
      </c>
      <c r="B247" s="20" t="str">
        <f>+VLOOKUP(BD_Capas[[#This Row],[idcapa]],Capas[],2,0)</f>
        <v>SUOMI_VIIRS_C2_NoConsuntivo</v>
      </c>
      <c r="C247">
        <v>40</v>
      </c>
      <c r="D247" s="20" t="s">
        <v>304</v>
      </c>
      <c r="E247" s="1">
        <v>1</v>
      </c>
      <c r="F247" t="s">
        <v>383</v>
      </c>
      <c r="G247" s="4">
        <v>35</v>
      </c>
      <c r="H247" s="20"/>
      <c r="I247" s="31"/>
      <c r="J247" s="1"/>
    </row>
    <row r="248" spans="1:10" x14ac:dyDescent="0.3">
      <c r="A248" s="6" t="s">
        <v>268</v>
      </c>
      <c r="B248" s="20" t="str">
        <f>+VLOOKUP(BD_Capas[[#This Row],[idcapa]],Capas[],2,0)</f>
        <v>Consuntivos</v>
      </c>
      <c r="C248">
        <v>1</v>
      </c>
      <c r="D248" s="20" t="s">
        <v>2</v>
      </c>
      <c r="E248" s="1">
        <v>1</v>
      </c>
      <c r="F248" t="s">
        <v>10</v>
      </c>
      <c r="G248" s="4">
        <v>1</v>
      </c>
      <c r="H248" s="20"/>
      <c r="I248" s="31"/>
      <c r="J248" s="1"/>
    </row>
    <row r="249" spans="1:10" x14ac:dyDescent="0.3">
      <c r="A249" s="1" t="s">
        <v>268</v>
      </c>
      <c r="B249" s="20" t="str">
        <f>+VLOOKUP(BD_Capas[[#This Row],[idcapa]],Capas[],2,0)</f>
        <v>Consuntivos</v>
      </c>
      <c r="C249">
        <v>2</v>
      </c>
      <c r="D249" s="20" t="s">
        <v>3</v>
      </c>
      <c r="E249" s="1">
        <v>1</v>
      </c>
      <c r="F249" t="s">
        <v>128</v>
      </c>
      <c r="G249" s="4">
        <v>2</v>
      </c>
      <c r="H249" s="20"/>
      <c r="I249" s="31"/>
      <c r="J249" s="1"/>
    </row>
    <row r="250" spans="1:10" x14ac:dyDescent="0.3">
      <c r="A250" s="1" t="s">
        <v>268</v>
      </c>
      <c r="B250" s="20" t="str">
        <f>+VLOOKUP(BD_Capas[[#This Row],[idcapa]],Capas[],2,0)</f>
        <v>Consuntivos</v>
      </c>
      <c r="C250">
        <v>3</v>
      </c>
      <c r="D250" s="20" t="s">
        <v>105</v>
      </c>
      <c r="E250" s="1">
        <v>1</v>
      </c>
      <c r="F250" t="s">
        <v>11</v>
      </c>
      <c r="G250" s="4">
        <v>3</v>
      </c>
      <c r="H250" s="20"/>
      <c r="I250" s="5"/>
      <c r="J250" s="1"/>
    </row>
    <row r="251" spans="1:10" x14ac:dyDescent="0.3">
      <c r="A251" s="1" t="s">
        <v>268</v>
      </c>
      <c r="B251" s="20" t="str">
        <f>+VLOOKUP(BD_Capas[[#This Row],[idcapa]],Capas[],2,0)</f>
        <v>Consuntivos</v>
      </c>
      <c r="C251">
        <v>4</v>
      </c>
      <c r="D251" s="20" t="s">
        <v>286</v>
      </c>
      <c r="E251" s="1">
        <v>1</v>
      </c>
      <c r="F251" t="s">
        <v>375</v>
      </c>
      <c r="G251" s="4">
        <v>4</v>
      </c>
      <c r="H251" s="20" t="s">
        <v>371</v>
      </c>
      <c r="I251" s="5" t="str">
        <f>BD_Capas[[#This Row],[idcapa]]&amp;"-"&amp;BD_Capas[[#This Row],[posición_capa]]</f>
        <v>14-0</v>
      </c>
      <c r="J251" s="1">
        <v>0</v>
      </c>
    </row>
    <row r="252" spans="1:10" x14ac:dyDescent="0.3">
      <c r="A252" s="1" t="s">
        <v>268</v>
      </c>
      <c r="B252" s="20" t="str">
        <f>+VLOOKUP(BD_Capas[[#This Row],[idcapa]],Capas[],2,0)</f>
        <v>Consuntivos</v>
      </c>
      <c r="C252">
        <v>5</v>
      </c>
      <c r="D252" s="20" t="s">
        <v>287</v>
      </c>
      <c r="E252" s="1">
        <v>1</v>
      </c>
      <c r="F252" t="s">
        <v>376</v>
      </c>
      <c r="G252" s="4">
        <v>5</v>
      </c>
      <c r="H252" s="20"/>
      <c r="I252" s="31"/>
      <c r="J252" s="1"/>
    </row>
    <row r="253" spans="1:10" x14ac:dyDescent="0.3">
      <c r="A253" s="1" t="s">
        <v>268</v>
      </c>
      <c r="B253" s="20" t="str">
        <f>+VLOOKUP(BD_Capas[[#This Row],[idcapa]],Capas[],2,0)</f>
        <v>Consuntivos</v>
      </c>
      <c r="C253">
        <v>6</v>
      </c>
      <c r="D253" s="20" t="s">
        <v>288</v>
      </c>
      <c r="E253" s="1">
        <v>1</v>
      </c>
      <c r="F253" t="s">
        <v>374</v>
      </c>
      <c r="G253" s="4">
        <v>6</v>
      </c>
      <c r="H253" s="20"/>
      <c r="I253" s="31"/>
      <c r="J253" s="1"/>
    </row>
    <row r="254" spans="1:10" x14ac:dyDescent="0.3">
      <c r="A254" s="1" t="s">
        <v>268</v>
      </c>
      <c r="B254" s="20" t="str">
        <f>+VLOOKUP(BD_Capas[[#This Row],[idcapa]],Capas[],2,0)</f>
        <v>Consuntivos</v>
      </c>
      <c r="C254">
        <v>7</v>
      </c>
      <c r="D254" s="20" t="s">
        <v>10</v>
      </c>
      <c r="E254" s="1">
        <v>1</v>
      </c>
      <c r="F254" t="s">
        <v>10</v>
      </c>
      <c r="G254" s="4">
        <v>7</v>
      </c>
      <c r="H254" s="20"/>
      <c r="I254" s="31"/>
      <c r="J254" s="1"/>
    </row>
    <row r="255" spans="1:10" x14ac:dyDescent="0.3">
      <c r="A255" s="1" t="s">
        <v>268</v>
      </c>
      <c r="B255" s="20" t="str">
        <f>+VLOOKUP(BD_Capas[[#This Row],[idcapa]],Capas[],2,0)</f>
        <v>Consuntivos</v>
      </c>
      <c r="C255">
        <v>8</v>
      </c>
      <c r="D255" s="20" t="s">
        <v>356</v>
      </c>
      <c r="E255" s="1">
        <v>1</v>
      </c>
      <c r="F255" t="s">
        <v>377</v>
      </c>
      <c r="G255" s="4">
        <v>8</v>
      </c>
      <c r="H255" s="20" t="s">
        <v>372</v>
      </c>
      <c r="I255" s="5" t="str">
        <f>BD_Capas[[#This Row],[idcapa]]&amp;"-"&amp;BD_Capas[[#This Row],[posición_capa]]</f>
        <v>14-1</v>
      </c>
      <c r="J255" s="1">
        <v>1</v>
      </c>
    </row>
    <row r="256" spans="1:10" x14ac:dyDescent="0.3">
      <c r="A256" s="1" t="s">
        <v>268</v>
      </c>
      <c r="B256" s="20" t="str">
        <f>+VLOOKUP(BD_Capas[[#This Row],[idcapa]],Capas[],2,0)</f>
        <v>Consuntivos</v>
      </c>
      <c r="C256">
        <v>14</v>
      </c>
      <c r="D256" s="20" t="s">
        <v>289</v>
      </c>
      <c r="E256" s="1">
        <v>1</v>
      </c>
      <c r="F256" t="s">
        <v>378</v>
      </c>
      <c r="G256" s="4">
        <v>9</v>
      </c>
      <c r="H256" s="20"/>
      <c r="I256" s="31"/>
      <c r="J256" s="1"/>
    </row>
    <row r="257" spans="1:10" x14ac:dyDescent="0.3">
      <c r="A257" s="1" t="s">
        <v>268</v>
      </c>
      <c r="B257" s="20" t="str">
        <f>+VLOOKUP(BD_Capas[[#This Row],[idcapa]],Capas[],2,0)</f>
        <v>Consuntivos</v>
      </c>
      <c r="C257">
        <v>15</v>
      </c>
      <c r="D257" s="20" t="s">
        <v>290</v>
      </c>
      <c r="E257" s="1">
        <v>1</v>
      </c>
      <c r="F257" t="s">
        <v>290</v>
      </c>
      <c r="G257" s="4">
        <v>10</v>
      </c>
      <c r="H257" s="20"/>
      <c r="I257" s="31"/>
      <c r="J257" s="1"/>
    </row>
    <row r="258" spans="1:10" x14ac:dyDescent="0.3">
      <c r="A258" s="1" t="s">
        <v>268</v>
      </c>
      <c r="B258" s="20" t="str">
        <f>+VLOOKUP(BD_Capas[[#This Row],[idcapa]],Capas[],2,0)</f>
        <v>Consuntivos</v>
      </c>
      <c r="C258">
        <v>16</v>
      </c>
      <c r="D258" s="20" t="s">
        <v>357</v>
      </c>
      <c r="E258" s="1">
        <v>1</v>
      </c>
      <c r="F258" t="s">
        <v>379</v>
      </c>
      <c r="G258" s="4">
        <v>11</v>
      </c>
      <c r="H258" s="20"/>
      <c r="I258" s="31"/>
      <c r="J258" s="1"/>
    </row>
    <row r="259" spans="1:10" x14ac:dyDescent="0.3">
      <c r="A259" s="1" t="s">
        <v>268</v>
      </c>
      <c r="B259" s="20" t="str">
        <f>+VLOOKUP(BD_Capas[[#This Row],[idcapa]],Capas[],2,0)</f>
        <v>Consuntivos</v>
      </c>
      <c r="C259">
        <v>17</v>
      </c>
      <c r="D259" s="20" t="s">
        <v>358</v>
      </c>
      <c r="E259" s="1">
        <v>1</v>
      </c>
      <c r="F259" t="s">
        <v>380</v>
      </c>
      <c r="G259" s="4">
        <v>12</v>
      </c>
      <c r="H259" s="20"/>
      <c r="I259" s="31"/>
      <c r="J259" s="1"/>
    </row>
    <row r="260" spans="1:10" x14ac:dyDescent="0.3">
      <c r="A260" s="1" t="s">
        <v>268</v>
      </c>
      <c r="B260" s="20" t="str">
        <f>+VLOOKUP(BD_Capas[[#This Row],[idcapa]],Capas[],2,0)</f>
        <v>Consuntivos</v>
      </c>
      <c r="C260">
        <v>18</v>
      </c>
      <c r="D260" s="20" t="s">
        <v>291</v>
      </c>
      <c r="E260" s="1">
        <v>1</v>
      </c>
      <c r="F260" t="s">
        <v>291</v>
      </c>
      <c r="G260" s="4">
        <v>13</v>
      </c>
      <c r="H260" s="20"/>
      <c r="I260" s="31"/>
      <c r="J260" s="1"/>
    </row>
    <row r="261" spans="1:10" x14ac:dyDescent="0.3">
      <c r="A261" s="1" t="s">
        <v>268</v>
      </c>
      <c r="B261" s="20" t="str">
        <f>+VLOOKUP(BD_Capas[[#This Row],[idcapa]],Capas[],2,0)</f>
        <v>Consuntivos</v>
      </c>
      <c r="C261">
        <v>19</v>
      </c>
      <c r="D261" s="20" t="s">
        <v>292</v>
      </c>
      <c r="E261" s="1">
        <v>1</v>
      </c>
      <c r="F261" t="s">
        <v>292</v>
      </c>
      <c r="G261" s="4">
        <v>14</v>
      </c>
      <c r="H261" s="20"/>
      <c r="I261" s="31"/>
      <c r="J261" s="1"/>
    </row>
    <row r="262" spans="1:10" x14ac:dyDescent="0.3">
      <c r="A262" s="1" t="s">
        <v>268</v>
      </c>
      <c r="B262" s="20" t="str">
        <f>+VLOOKUP(BD_Capas[[#This Row],[idcapa]],Capas[],2,0)</f>
        <v>Consuntivos</v>
      </c>
      <c r="C262">
        <v>20</v>
      </c>
      <c r="D262" s="20" t="s">
        <v>293</v>
      </c>
      <c r="E262" s="1">
        <v>1</v>
      </c>
      <c r="F262" t="s">
        <v>293</v>
      </c>
      <c r="G262" s="4">
        <v>15</v>
      </c>
      <c r="H262" s="20"/>
      <c r="I262" s="31"/>
      <c r="J262" s="1"/>
    </row>
    <row r="263" spans="1:10" x14ac:dyDescent="0.3">
      <c r="A263" s="1" t="s">
        <v>268</v>
      </c>
      <c r="B263" s="20" t="str">
        <f>+VLOOKUP(BD_Capas[[#This Row],[idcapa]],Capas[],2,0)</f>
        <v>Consuntivos</v>
      </c>
      <c r="C263">
        <v>21</v>
      </c>
      <c r="D263" s="20" t="s">
        <v>294</v>
      </c>
      <c r="E263" s="1">
        <v>1</v>
      </c>
      <c r="F263" t="s">
        <v>294</v>
      </c>
      <c r="G263" s="4">
        <v>16</v>
      </c>
      <c r="H263" s="20"/>
      <c r="I263" s="31"/>
      <c r="J263" s="1"/>
    </row>
    <row r="264" spans="1:10" x14ac:dyDescent="0.3">
      <c r="A264" s="1" t="s">
        <v>268</v>
      </c>
      <c r="B264" s="20" t="str">
        <f>+VLOOKUP(BD_Capas[[#This Row],[idcapa]],Capas[],2,0)</f>
        <v>Consuntivos</v>
      </c>
      <c r="C264">
        <v>22</v>
      </c>
      <c r="D264" s="20" t="s">
        <v>295</v>
      </c>
      <c r="E264" s="1">
        <v>1</v>
      </c>
      <c r="F264" t="s">
        <v>381</v>
      </c>
      <c r="G264" s="4">
        <v>17</v>
      </c>
      <c r="H264" s="20"/>
      <c r="I264" s="31"/>
      <c r="J264" s="1"/>
    </row>
    <row r="265" spans="1:10" x14ac:dyDescent="0.3">
      <c r="A265" s="1" t="s">
        <v>268</v>
      </c>
      <c r="B265" s="20" t="str">
        <f>+VLOOKUP(BD_Capas[[#This Row],[idcapa]],Capas[],2,0)</f>
        <v>Consuntivos</v>
      </c>
      <c r="C265">
        <v>23</v>
      </c>
      <c r="D265" s="20" t="s">
        <v>296</v>
      </c>
      <c r="E265" s="1">
        <v>1</v>
      </c>
      <c r="F265" t="s">
        <v>382</v>
      </c>
      <c r="G265" s="4">
        <v>18</v>
      </c>
      <c r="H265" s="20"/>
      <c r="I265" s="31"/>
      <c r="J265" s="1"/>
    </row>
    <row r="266" spans="1:10" x14ac:dyDescent="0.3">
      <c r="A266" s="1" t="s">
        <v>268</v>
      </c>
      <c r="B266" s="20" t="str">
        <f>+VLOOKUP(BD_Capas[[#This Row],[idcapa]],Capas[],2,0)</f>
        <v>Consuntivos</v>
      </c>
      <c r="C266">
        <v>24</v>
      </c>
      <c r="D266" s="20" t="s">
        <v>297</v>
      </c>
      <c r="E266" s="1">
        <v>1</v>
      </c>
      <c r="F266" t="s">
        <v>393</v>
      </c>
      <c r="G266" s="4">
        <v>19</v>
      </c>
      <c r="H266" s="20"/>
      <c r="I266" s="31"/>
      <c r="J266" s="1"/>
    </row>
    <row r="267" spans="1:10" x14ac:dyDescent="0.3">
      <c r="A267" s="1" t="s">
        <v>268</v>
      </c>
      <c r="B267" s="20" t="str">
        <f>+VLOOKUP(BD_Capas[[#This Row],[idcapa]],Capas[],2,0)</f>
        <v>Consuntivos</v>
      </c>
      <c r="C267">
        <v>30</v>
      </c>
      <c r="D267" s="20" t="s">
        <v>387</v>
      </c>
      <c r="E267" s="1">
        <v>1</v>
      </c>
      <c r="F267" t="s">
        <v>392</v>
      </c>
      <c r="G267" s="4">
        <v>25</v>
      </c>
      <c r="H267" s="20"/>
      <c r="I267" s="31"/>
      <c r="J267" s="1"/>
    </row>
    <row r="268" spans="1:10" x14ac:dyDescent="0.3">
      <c r="A268" s="1" t="s">
        <v>268</v>
      </c>
      <c r="B268" s="20" t="str">
        <f>+VLOOKUP(BD_Capas[[#This Row],[idcapa]],Capas[],2,0)</f>
        <v>Consuntivos</v>
      </c>
      <c r="C268">
        <v>31</v>
      </c>
      <c r="D268" s="20" t="s">
        <v>298</v>
      </c>
      <c r="E268" s="1">
        <v>1</v>
      </c>
      <c r="F268" t="s">
        <v>298</v>
      </c>
      <c r="G268" s="4">
        <v>26</v>
      </c>
      <c r="H268" s="20"/>
      <c r="I268" s="31"/>
      <c r="J268" s="1"/>
    </row>
    <row r="269" spans="1:10" x14ac:dyDescent="0.3">
      <c r="A269" s="1" t="s">
        <v>268</v>
      </c>
      <c r="B269" s="20" t="str">
        <f>+VLOOKUP(BD_Capas[[#This Row],[idcapa]],Capas[],2,0)</f>
        <v>Consuntivos</v>
      </c>
      <c r="C269">
        <v>32</v>
      </c>
      <c r="D269" s="20" t="s">
        <v>299</v>
      </c>
      <c r="E269" s="1">
        <v>1</v>
      </c>
      <c r="F269" t="s">
        <v>391</v>
      </c>
      <c r="G269" s="4">
        <v>27</v>
      </c>
      <c r="H269" s="20"/>
      <c r="I269" s="31"/>
      <c r="J269" s="1"/>
    </row>
    <row r="270" spans="1:10" x14ac:dyDescent="0.3">
      <c r="A270" s="1" t="s">
        <v>268</v>
      </c>
      <c r="B270" s="20" t="str">
        <f>+VLOOKUP(BD_Capas[[#This Row],[idcapa]],Capas[],2,0)</f>
        <v>Consuntivos</v>
      </c>
      <c r="C270">
        <v>33</v>
      </c>
      <c r="D270" s="20" t="s">
        <v>300</v>
      </c>
      <c r="E270" s="1">
        <v>1</v>
      </c>
      <c r="F270" t="s">
        <v>300</v>
      </c>
      <c r="G270" s="4">
        <v>28</v>
      </c>
      <c r="H270" s="20"/>
      <c r="I270" s="31"/>
      <c r="J270" s="1"/>
    </row>
    <row r="271" spans="1:10" x14ac:dyDescent="0.3">
      <c r="A271" s="1" t="s">
        <v>268</v>
      </c>
      <c r="B271" s="20" t="str">
        <f>+VLOOKUP(BD_Capas[[#This Row],[idcapa]],Capas[],2,0)</f>
        <v>Consuntivos</v>
      </c>
      <c r="C271">
        <v>34</v>
      </c>
      <c r="D271" s="20" t="s">
        <v>301</v>
      </c>
      <c r="E271" s="1">
        <v>1</v>
      </c>
      <c r="F271" t="s">
        <v>388</v>
      </c>
      <c r="G271" s="4">
        <v>29</v>
      </c>
      <c r="H271" s="20"/>
      <c r="I271" s="31"/>
      <c r="J271" s="1"/>
    </row>
    <row r="272" spans="1:10" x14ac:dyDescent="0.3">
      <c r="A272" s="1" t="s">
        <v>268</v>
      </c>
      <c r="B272" s="20" t="str">
        <f>+VLOOKUP(BD_Capas[[#This Row],[idcapa]],Capas[],2,0)</f>
        <v>Consuntivos</v>
      </c>
      <c r="C272">
        <v>37</v>
      </c>
      <c r="D272" s="20" t="s">
        <v>302</v>
      </c>
      <c r="E272" s="1">
        <v>1</v>
      </c>
      <c r="F272" t="s">
        <v>389</v>
      </c>
      <c r="G272" s="4">
        <v>32</v>
      </c>
      <c r="H272" s="20"/>
      <c r="I272" s="31"/>
      <c r="J272" s="1"/>
    </row>
    <row r="273" spans="1:10" x14ac:dyDescent="0.3">
      <c r="A273" s="1" t="s">
        <v>268</v>
      </c>
      <c r="B273" s="20" t="str">
        <f>+VLOOKUP(BD_Capas[[#This Row],[idcapa]],Capas[],2,0)</f>
        <v>Consuntivos</v>
      </c>
      <c r="C273">
        <v>38</v>
      </c>
      <c r="D273" s="20" t="s">
        <v>303</v>
      </c>
      <c r="E273" s="1">
        <v>1</v>
      </c>
      <c r="F273" t="s">
        <v>390</v>
      </c>
      <c r="G273" s="4">
        <v>33</v>
      </c>
      <c r="H273" s="20"/>
      <c r="I273" s="31"/>
      <c r="J273" s="1"/>
    </row>
    <row r="274" spans="1:10" x14ac:dyDescent="0.3">
      <c r="A274" s="1" t="s">
        <v>268</v>
      </c>
      <c r="B274" s="20" t="str">
        <f>+VLOOKUP(BD_Capas[[#This Row],[idcapa]],Capas[],2,0)</f>
        <v>Consuntivos</v>
      </c>
      <c r="C274">
        <v>40</v>
      </c>
      <c r="D274" s="20" t="s">
        <v>304</v>
      </c>
      <c r="E274" s="1">
        <v>1</v>
      </c>
      <c r="F274" t="s">
        <v>383</v>
      </c>
      <c r="G274" s="4">
        <v>35</v>
      </c>
      <c r="H274" s="20"/>
      <c r="I274" s="31"/>
      <c r="J274" s="1"/>
    </row>
    <row r="275" spans="1:10" x14ac:dyDescent="0.3">
      <c r="A275" s="6" t="s">
        <v>269</v>
      </c>
      <c r="B275" s="20" t="str">
        <f>+VLOOKUP(BD_Capas[[#This Row],[idcapa]],Capas[],2,0)</f>
        <v>NoConsuntivos</v>
      </c>
      <c r="C275">
        <v>1</v>
      </c>
      <c r="D275" s="20" t="s">
        <v>2</v>
      </c>
      <c r="E275" s="1">
        <v>1</v>
      </c>
      <c r="F275" t="s">
        <v>10</v>
      </c>
      <c r="G275" s="4">
        <v>1</v>
      </c>
      <c r="H275" s="20"/>
      <c r="I275" s="31"/>
      <c r="J275" s="1"/>
    </row>
    <row r="276" spans="1:10" x14ac:dyDescent="0.3">
      <c r="A276" s="1" t="s">
        <v>269</v>
      </c>
      <c r="B276" s="20" t="str">
        <f>+VLOOKUP(BD_Capas[[#This Row],[idcapa]],Capas[],2,0)</f>
        <v>NoConsuntivos</v>
      </c>
      <c r="C276">
        <v>2</v>
      </c>
      <c r="D276" s="20" t="s">
        <v>3</v>
      </c>
      <c r="E276" s="1">
        <v>1</v>
      </c>
      <c r="F276" t="s">
        <v>128</v>
      </c>
      <c r="G276" s="4">
        <v>2</v>
      </c>
      <c r="H276" s="20"/>
      <c r="I276" s="31"/>
      <c r="J276" s="1"/>
    </row>
    <row r="277" spans="1:10" x14ac:dyDescent="0.3">
      <c r="A277" s="1" t="s">
        <v>269</v>
      </c>
      <c r="B277" s="20" t="str">
        <f>+VLOOKUP(BD_Capas[[#This Row],[idcapa]],Capas[],2,0)</f>
        <v>NoConsuntivos</v>
      </c>
      <c r="C277">
        <v>3</v>
      </c>
      <c r="D277" s="20" t="s">
        <v>105</v>
      </c>
      <c r="E277" s="1">
        <v>1</v>
      </c>
      <c r="F277" t="s">
        <v>11</v>
      </c>
      <c r="G277" s="4">
        <v>3</v>
      </c>
      <c r="H277" s="20"/>
      <c r="I277" s="5"/>
      <c r="J277" s="1"/>
    </row>
    <row r="278" spans="1:10" x14ac:dyDescent="0.3">
      <c r="A278" s="1" t="s">
        <v>269</v>
      </c>
      <c r="B278" s="20" t="str">
        <f>+VLOOKUP(BD_Capas[[#This Row],[idcapa]],Capas[],2,0)</f>
        <v>NoConsuntivos</v>
      </c>
      <c r="C278">
        <v>4</v>
      </c>
      <c r="D278" s="20" t="s">
        <v>286</v>
      </c>
      <c r="E278" s="1">
        <v>1</v>
      </c>
      <c r="F278" t="s">
        <v>375</v>
      </c>
      <c r="G278" s="4">
        <v>4</v>
      </c>
      <c r="H278" s="20" t="s">
        <v>373</v>
      </c>
      <c r="I278" s="5" t="str">
        <f>BD_Capas[[#This Row],[idcapa]]&amp;"-"&amp;BD_Capas[[#This Row],[posición_capa]]</f>
        <v>15-0</v>
      </c>
      <c r="J278" s="1">
        <v>0</v>
      </c>
    </row>
    <row r="279" spans="1:10" x14ac:dyDescent="0.3">
      <c r="A279" s="1" t="s">
        <v>269</v>
      </c>
      <c r="B279" s="20" t="str">
        <f>+VLOOKUP(BD_Capas[[#This Row],[idcapa]],Capas[],2,0)</f>
        <v>NoConsuntivos</v>
      </c>
      <c r="C279">
        <v>5</v>
      </c>
      <c r="D279" s="20" t="s">
        <v>287</v>
      </c>
      <c r="E279" s="1">
        <v>1</v>
      </c>
      <c r="F279" t="s">
        <v>376</v>
      </c>
      <c r="G279" s="4">
        <v>5</v>
      </c>
      <c r="H279" s="20"/>
      <c r="I279" s="31"/>
      <c r="J279" s="1"/>
    </row>
    <row r="280" spans="1:10" x14ac:dyDescent="0.3">
      <c r="A280" s="1" t="s">
        <v>269</v>
      </c>
      <c r="B280" s="20" t="str">
        <f>+VLOOKUP(BD_Capas[[#This Row],[idcapa]],Capas[],2,0)</f>
        <v>NoConsuntivos</v>
      </c>
      <c r="C280">
        <v>6</v>
      </c>
      <c r="D280" s="20" t="s">
        <v>288</v>
      </c>
      <c r="E280" s="1">
        <v>1</v>
      </c>
      <c r="F280" t="s">
        <v>374</v>
      </c>
      <c r="G280" s="4">
        <v>6</v>
      </c>
      <c r="H280" s="20"/>
      <c r="I280" s="31"/>
      <c r="J280" s="1"/>
    </row>
    <row r="281" spans="1:10" x14ac:dyDescent="0.3">
      <c r="A281" s="1" t="s">
        <v>269</v>
      </c>
      <c r="B281" s="20" t="str">
        <f>+VLOOKUP(BD_Capas[[#This Row],[idcapa]],Capas[],2,0)</f>
        <v>NoConsuntivos</v>
      </c>
      <c r="C281">
        <v>7</v>
      </c>
      <c r="D281" s="20" t="s">
        <v>10</v>
      </c>
      <c r="E281" s="1">
        <v>1</v>
      </c>
      <c r="F281" t="s">
        <v>10</v>
      </c>
      <c r="G281" s="4">
        <v>7</v>
      </c>
      <c r="H281" s="20"/>
      <c r="I281" s="31"/>
      <c r="J281" s="1"/>
    </row>
    <row r="282" spans="1:10" x14ac:dyDescent="0.3">
      <c r="A282" s="1" t="s">
        <v>269</v>
      </c>
      <c r="B282" s="20" t="str">
        <f>+VLOOKUP(BD_Capas[[#This Row],[idcapa]],Capas[],2,0)</f>
        <v>NoConsuntivos</v>
      </c>
      <c r="C282">
        <v>8</v>
      </c>
      <c r="D282" s="20" t="s">
        <v>356</v>
      </c>
      <c r="E282" s="1">
        <v>1</v>
      </c>
      <c r="F282" t="s">
        <v>377</v>
      </c>
      <c r="G282" s="4">
        <v>8</v>
      </c>
      <c r="H282" s="20" t="s">
        <v>408</v>
      </c>
      <c r="I282" s="5" t="str">
        <f>BD_Capas[[#This Row],[idcapa]]&amp;"-"&amp;BD_Capas[[#This Row],[posición_capa]]</f>
        <v>15-1</v>
      </c>
      <c r="J282" s="1">
        <v>1</v>
      </c>
    </row>
    <row r="283" spans="1:10" x14ac:dyDescent="0.3">
      <c r="A283" s="1" t="s">
        <v>269</v>
      </c>
      <c r="B283" s="20" t="str">
        <f>+VLOOKUP(BD_Capas[[#This Row],[idcapa]],Capas[],2,0)</f>
        <v>NoConsuntivos</v>
      </c>
      <c r="C283">
        <v>14</v>
      </c>
      <c r="D283" s="20" t="s">
        <v>289</v>
      </c>
      <c r="E283" s="1">
        <v>1</v>
      </c>
      <c r="F283" t="s">
        <v>378</v>
      </c>
      <c r="G283" s="4">
        <v>9</v>
      </c>
      <c r="H283" s="20"/>
      <c r="I283" s="31"/>
      <c r="J283" s="1"/>
    </row>
    <row r="284" spans="1:10" x14ac:dyDescent="0.3">
      <c r="A284" s="1" t="s">
        <v>269</v>
      </c>
      <c r="B284" s="20" t="str">
        <f>+VLOOKUP(BD_Capas[[#This Row],[idcapa]],Capas[],2,0)</f>
        <v>NoConsuntivos</v>
      </c>
      <c r="C284">
        <v>15</v>
      </c>
      <c r="D284" s="20" t="s">
        <v>290</v>
      </c>
      <c r="E284" s="1">
        <v>1</v>
      </c>
      <c r="F284" t="s">
        <v>290</v>
      </c>
      <c r="G284" s="4">
        <v>10</v>
      </c>
      <c r="H284" s="20"/>
      <c r="I284" s="31"/>
      <c r="J284" s="1"/>
    </row>
    <row r="285" spans="1:10" x14ac:dyDescent="0.3">
      <c r="A285" s="1" t="s">
        <v>269</v>
      </c>
      <c r="B285" s="20" t="str">
        <f>+VLOOKUP(BD_Capas[[#This Row],[idcapa]],Capas[],2,0)</f>
        <v>NoConsuntivos</v>
      </c>
      <c r="C285">
        <v>16</v>
      </c>
      <c r="D285" s="20" t="s">
        <v>357</v>
      </c>
      <c r="E285" s="1">
        <v>1</v>
      </c>
      <c r="F285" t="s">
        <v>379</v>
      </c>
      <c r="G285" s="4">
        <v>11</v>
      </c>
      <c r="H285" s="20"/>
      <c r="I285" s="31"/>
      <c r="J285" s="1"/>
    </row>
    <row r="286" spans="1:10" x14ac:dyDescent="0.3">
      <c r="A286" s="1" t="s">
        <v>269</v>
      </c>
      <c r="B286" s="20" t="str">
        <f>+VLOOKUP(BD_Capas[[#This Row],[idcapa]],Capas[],2,0)</f>
        <v>NoConsuntivos</v>
      </c>
      <c r="C286">
        <v>17</v>
      </c>
      <c r="D286" s="20" t="s">
        <v>358</v>
      </c>
      <c r="E286" s="1">
        <v>1</v>
      </c>
      <c r="F286" t="s">
        <v>380</v>
      </c>
      <c r="G286" s="4">
        <v>12</v>
      </c>
      <c r="H286" s="20"/>
      <c r="I286" s="31"/>
      <c r="J286" s="1"/>
    </row>
    <row r="287" spans="1:10" x14ac:dyDescent="0.3">
      <c r="A287" s="1" t="s">
        <v>269</v>
      </c>
      <c r="B287" s="20" t="str">
        <f>+VLOOKUP(BD_Capas[[#This Row],[idcapa]],Capas[],2,0)</f>
        <v>NoConsuntivos</v>
      </c>
      <c r="C287">
        <v>18</v>
      </c>
      <c r="D287" s="20" t="s">
        <v>291</v>
      </c>
      <c r="E287" s="1">
        <v>1</v>
      </c>
      <c r="F287" t="s">
        <v>291</v>
      </c>
      <c r="G287" s="4">
        <v>13</v>
      </c>
      <c r="H287" s="20"/>
      <c r="I287" s="31"/>
      <c r="J287" s="1"/>
    </row>
    <row r="288" spans="1:10" x14ac:dyDescent="0.3">
      <c r="A288" s="1" t="s">
        <v>269</v>
      </c>
      <c r="B288" s="20" t="str">
        <f>+VLOOKUP(BD_Capas[[#This Row],[idcapa]],Capas[],2,0)</f>
        <v>NoConsuntivos</v>
      </c>
      <c r="C288">
        <v>19</v>
      </c>
      <c r="D288" s="20" t="s">
        <v>292</v>
      </c>
      <c r="E288" s="1">
        <v>1</v>
      </c>
      <c r="F288" t="s">
        <v>292</v>
      </c>
      <c r="G288" s="4">
        <v>14</v>
      </c>
      <c r="H288" s="20"/>
      <c r="I288" s="31"/>
      <c r="J288" s="1"/>
    </row>
    <row r="289" spans="1:10" x14ac:dyDescent="0.3">
      <c r="A289" s="1" t="s">
        <v>269</v>
      </c>
      <c r="B289" s="20" t="str">
        <f>+VLOOKUP(BD_Capas[[#This Row],[idcapa]],Capas[],2,0)</f>
        <v>NoConsuntivos</v>
      </c>
      <c r="C289">
        <v>20</v>
      </c>
      <c r="D289" s="20" t="s">
        <v>293</v>
      </c>
      <c r="E289" s="1">
        <v>1</v>
      </c>
      <c r="F289" t="s">
        <v>402</v>
      </c>
      <c r="G289" s="4">
        <v>15</v>
      </c>
      <c r="H289" s="20"/>
      <c r="I289" s="31"/>
      <c r="J289" s="1"/>
    </row>
    <row r="290" spans="1:10" x14ac:dyDescent="0.3">
      <c r="A290" s="1" t="s">
        <v>269</v>
      </c>
      <c r="B290" s="20" t="str">
        <f>+VLOOKUP(BD_Capas[[#This Row],[idcapa]],Capas[],2,0)</f>
        <v>NoConsuntivos</v>
      </c>
      <c r="C290">
        <v>21</v>
      </c>
      <c r="D290" s="20" t="s">
        <v>294</v>
      </c>
      <c r="E290" s="1">
        <v>1</v>
      </c>
      <c r="F290" t="s">
        <v>294</v>
      </c>
      <c r="G290" s="4">
        <v>16</v>
      </c>
      <c r="H290" s="20"/>
      <c r="I290" s="31"/>
      <c r="J290" s="1"/>
    </row>
    <row r="291" spans="1:10" x14ac:dyDescent="0.3">
      <c r="A291" s="1" t="s">
        <v>269</v>
      </c>
      <c r="B291" s="20" t="str">
        <f>+VLOOKUP(BD_Capas[[#This Row],[idcapa]],Capas[],2,0)</f>
        <v>NoConsuntivos</v>
      </c>
      <c r="C291">
        <v>22</v>
      </c>
      <c r="D291" s="20" t="s">
        <v>295</v>
      </c>
      <c r="E291" s="1">
        <v>1</v>
      </c>
      <c r="F291" t="s">
        <v>381</v>
      </c>
      <c r="G291" s="4">
        <v>17</v>
      </c>
      <c r="H291" s="20"/>
      <c r="I291" s="31"/>
      <c r="J291" s="1"/>
    </row>
    <row r="292" spans="1:10" x14ac:dyDescent="0.3">
      <c r="A292" s="1" t="s">
        <v>269</v>
      </c>
      <c r="B292" s="20" t="str">
        <f>+VLOOKUP(BD_Capas[[#This Row],[idcapa]],Capas[],2,0)</f>
        <v>NoConsuntivos</v>
      </c>
      <c r="C292">
        <v>23</v>
      </c>
      <c r="D292" s="20" t="s">
        <v>296</v>
      </c>
      <c r="E292" s="1">
        <v>1</v>
      </c>
      <c r="F292" t="s">
        <v>382</v>
      </c>
      <c r="G292" s="4">
        <v>18</v>
      </c>
      <c r="H292" s="20"/>
      <c r="I292" s="31"/>
      <c r="J292" s="1"/>
    </row>
    <row r="293" spans="1:10" x14ac:dyDescent="0.3">
      <c r="A293" s="1" t="s">
        <v>269</v>
      </c>
      <c r="B293" s="20" t="str">
        <f>+VLOOKUP(BD_Capas[[#This Row],[idcapa]],Capas[],2,0)</f>
        <v>NoConsuntivos</v>
      </c>
      <c r="C293">
        <v>24</v>
      </c>
      <c r="D293" s="20" t="s">
        <v>297</v>
      </c>
      <c r="E293" s="1">
        <v>1</v>
      </c>
      <c r="F293" t="s">
        <v>393</v>
      </c>
      <c r="G293" s="4">
        <v>19</v>
      </c>
      <c r="H293" s="20"/>
      <c r="I293" s="31"/>
      <c r="J293" s="1"/>
    </row>
    <row r="294" spans="1:10" x14ac:dyDescent="0.3">
      <c r="A294" s="1" t="s">
        <v>269</v>
      </c>
      <c r="B294" s="20" t="str">
        <f>+VLOOKUP(BD_Capas[[#This Row],[idcapa]],Capas[],2,0)</f>
        <v>NoConsuntivos</v>
      </c>
      <c r="C294">
        <v>30</v>
      </c>
      <c r="D294" s="20" t="s">
        <v>387</v>
      </c>
      <c r="E294" s="1">
        <v>1</v>
      </c>
      <c r="F294" t="s">
        <v>392</v>
      </c>
      <c r="G294" s="4">
        <v>25</v>
      </c>
      <c r="H294" s="20"/>
      <c r="I294" s="31"/>
      <c r="J294" s="1"/>
    </row>
    <row r="295" spans="1:10" x14ac:dyDescent="0.3">
      <c r="A295" s="1" t="s">
        <v>269</v>
      </c>
      <c r="B295" s="20" t="str">
        <f>+VLOOKUP(BD_Capas[[#This Row],[idcapa]],Capas[],2,0)</f>
        <v>NoConsuntivos</v>
      </c>
      <c r="C295">
        <v>31</v>
      </c>
      <c r="D295" s="20" t="s">
        <v>298</v>
      </c>
      <c r="E295" s="1">
        <v>1</v>
      </c>
      <c r="F295" t="s">
        <v>298</v>
      </c>
      <c r="G295" s="4">
        <v>26</v>
      </c>
      <c r="H295" s="20"/>
      <c r="I295" s="31"/>
      <c r="J295" s="1"/>
    </row>
    <row r="296" spans="1:10" x14ac:dyDescent="0.3">
      <c r="A296" s="1" t="s">
        <v>269</v>
      </c>
      <c r="B296" s="20" t="str">
        <f>+VLOOKUP(BD_Capas[[#This Row],[idcapa]],Capas[],2,0)</f>
        <v>NoConsuntivos</v>
      </c>
      <c r="C296">
        <v>32</v>
      </c>
      <c r="D296" s="20" t="s">
        <v>299</v>
      </c>
      <c r="E296" s="1">
        <v>1</v>
      </c>
      <c r="F296" t="s">
        <v>391</v>
      </c>
      <c r="G296" s="4">
        <v>27</v>
      </c>
      <c r="H296" s="20"/>
      <c r="I296" s="31"/>
      <c r="J296" s="1"/>
    </row>
    <row r="297" spans="1:10" x14ac:dyDescent="0.3">
      <c r="A297" s="1" t="s">
        <v>269</v>
      </c>
      <c r="B297" s="20" t="str">
        <f>+VLOOKUP(BD_Capas[[#This Row],[idcapa]],Capas[],2,0)</f>
        <v>NoConsuntivos</v>
      </c>
      <c r="C297">
        <v>33</v>
      </c>
      <c r="D297" s="20" t="s">
        <v>300</v>
      </c>
      <c r="E297" s="1">
        <v>1</v>
      </c>
      <c r="F297" t="s">
        <v>300</v>
      </c>
      <c r="G297" s="4">
        <v>28</v>
      </c>
      <c r="H297" s="20"/>
      <c r="I297" s="31"/>
      <c r="J297" s="1"/>
    </row>
    <row r="298" spans="1:10" x14ac:dyDescent="0.3">
      <c r="A298" s="1" t="s">
        <v>269</v>
      </c>
      <c r="B298" s="20" t="str">
        <f>+VLOOKUP(BD_Capas[[#This Row],[idcapa]],Capas[],2,0)</f>
        <v>NoConsuntivos</v>
      </c>
      <c r="C298">
        <v>34</v>
      </c>
      <c r="D298" s="20" t="s">
        <v>301</v>
      </c>
      <c r="E298" s="1">
        <v>1</v>
      </c>
      <c r="F298" t="s">
        <v>388</v>
      </c>
      <c r="G298" s="4">
        <v>29</v>
      </c>
      <c r="H298" s="20"/>
      <c r="I298" s="31"/>
      <c r="J298" s="1"/>
    </row>
    <row r="299" spans="1:10" x14ac:dyDescent="0.3">
      <c r="A299" s="1" t="s">
        <v>269</v>
      </c>
      <c r="B299" s="20" t="str">
        <f>+VLOOKUP(BD_Capas[[#This Row],[idcapa]],Capas[],2,0)</f>
        <v>NoConsuntivos</v>
      </c>
      <c r="C299">
        <v>37</v>
      </c>
      <c r="D299" s="20" t="s">
        <v>302</v>
      </c>
      <c r="E299" s="1">
        <v>1</v>
      </c>
      <c r="F299" t="s">
        <v>389</v>
      </c>
      <c r="G299" s="4">
        <v>32</v>
      </c>
      <c r="H299" s="20"/>
      <c r="I299" s="31"/>
      <c r="J299" s="1"/>
    </row>
    <row r="300" spans="1:10" x14ac:dyDescent="0.3">
      <c r="A300" s="1" t="s">
        <v>269</v>
      </c>
      <c r="B300" s="20" t="str">
        <f>+VLOOKUP(BD_Capas[[#This Row],[idcapa]],Capas[],2,0)</f>
        <v>NoConsuntivos</v>
      </c>
      <c r="C300">
        <v>38</v>
      </c>
      <c r="D300" s="20" t="s">
        <v>303</v>
      </c>
      <c r="E300" s="1">
        <v>1</v>
      </c>
      <c r="F300" t="s">
        <v>390</v>
      </c>
      <c r="G300" s="4">
        <v>33</v>
      </c>
      <c r="H300" s="20"/>
      <c r="I300" s="31"/>
      <c r="J300" s="1"/>
    </row>
    <row r="301" spans="1:10" x14ac:dyDescent="0.3">
      <c r="A301" s="1" t="s">
        <v>269</v>
      </c>
      <c r="B301" s="20" t="str">
        <f>+VLOOKUP(BD_Capas[[#This Row],[idcapa]],Capas[],2,0)</f>
        <v>NoConsuntivos</v>
      </c>
      <c r="C301">
        <v>40</v>
      </c>
      <c r="D301" s="20" t="s">
        <v>304</v>
      </c>
      <c r="E301" s="1">
        <v>1</v>
      </c>
      <c r="F301" t="s">
        <v>383</v>
      </c>
      <c r="G301" s="4">
        <v>35</v>
      </c>
      <c r="H301" s="20"/>
      <c r="I301" s="31"/>
      <c r="J301" s="1"/>
    </row>
    <row r="302" spans="1:10" x14ac:dyDescent="0.3">
      <c r="A302" s="6" t="s">
        <v>271</v>
      </c>
      <c r="B302" s="20" t="str">
        <f>+VLOOKUP(BD_Capas[[#This Row],[idcapa]],Capas[],2,0)</f>
        <v>Comunidades</v>
      </c>
      <c r="C302">
        <v>1</v>
      </c>
      <c r="D302" s="20" t="s">
        <v>2</v>
      </c>
      <c r="E302" s="1">
        <v>1</v>
      </c>
      <c r="F302" t="s">
        <v>10</v>
      </c>
      <c r="G302" s="4">
        <v>1</v>
      </c>
      <c r="H302" s="20"/>
      <c r="I302" s="31"/>
      <c r="J302" s="1"/>
    </row>
    <row r="303" spans="1:10" x14ac:dyDescent="0.3">
      <c r="A303" s="6" t="s">
        <v>271</v>
      </c>
      <c r="B303" s="20" t="str">
        <f>+VLOOKUP(BD_Capas[[#This Row],[idcapa]],Capas[],2,0)</f>
        <v>Comunidades</v>
      </c>
      <c r="C303">
        <v>2</v>
      </c>
      <c r="D303" s="20" t="s">
        <v>3</v>
      </c>
      <c r="E303" s="1">
        <v>1</v>
      </c>
      <c r="F303" t="s">
        <v>128</v>
      </c>
      <c r="G303" s="4">
        <v>2</v>
      </c>
      <c r="H303" s="20"/>
      <c r="I303" s="31"/>
      <c r="J303" s="1"/>
    </row>
    <row r="304" spans="1:10" x14ac:dyDescent="0.3">
      <c r="A304" s="6" t="s">
        <v>271</v>
      </c>
      <c r="B304" s="20" t="str">
        <f>+VLOOKUP(BD_Capas[[#This Row],[idcapa]],Capas[],2,0)</f>
        <v>Comunidades</v>
      </c>
      <c r="C304">
        <v>3</v>
      </c>
      <c r="D304" s="20" t="s">
        <v>105</v>
      </c>
      <c r="E304" s="1">
        <v>1</v>
      </c>
      <c r="F304" t="s">
        <v>11</v>
      </c>
      <c r="G304" s="4">
        <v>3</v>
      </c>
      <c r="H304" s="20"/>
      <c r="I304" s="31"/>
      <c r="J304" s="1"/>
    </row>
    <row r="305" spans="1:10" x14ac:dyDescent="0.3">
      <c r="A305" s="6" t="s">
        <v>271</v>
      </c>
      <c r="B305" s="20" t="str">
        <f>+VLOOKUP(BD_Capas[[#This Row],[idcapa]],Capas[],2,0)</f>
        <v>Comunidades</v>
      </c>
      <c r="C305">
        <v>4</v>
      </c>
      <c r="D305" s="20" t="s">
        <v>398</v>
      </c>
      <c r="E305" s="1">
        <v>1</v>
      </c>
      <c r="F305" t="s">
        <v>401</v>
      </c>
      <c r="G305" s="4">
        <v>4</v>
      </c>
      <c r="H305" s="20" t="s">
        <v>403</v>
      </c>
      <c r="I305" s="5" t="str">
        <f>BD_Capas[[#This Row],[idcapa]]&amp;"-"&amp;BD_Capas[[#This Row],[posición_capa]]</f>
        <v>17-0</v>
      </c>
      <c r="J305" s="1">
        <v>0</v>
      </c>
    </row>
    <row r="306" spans="1:10" x14ac:dyDescent="0.3">
      <c r="A306" s="6" t="s">
        <v>271</v>
      </c>
      <c r="B306" s="20" t="str">
        <f>+VLOOKUP(BD_Capas[[#This Row],[idcapa]],Capas[],2,0)</f>
        <v>Comunidades</v>
      </c>
      <c r="C306">
        <v>5</v>
      </c>
      <c r="D306" s="20" t="s">
        <v>399</v>
      </c>
      <c r="E306" s="1">
        <v>1</v>
      </c>
      <c r="F306" t="s">
        <v>377</v>
      </c>
      <c r="G306" s="4">
        <v>5</v>
      </c>
      <c r="H306" s="20" t="s">
        <v>404</v>
      </c>
      <c r="I306" s="5" t="str">
        <f>BD_Capas[[#This Row],[idcapa]]&amp;"-"&amp;BD_Capas[[#This Row],[posición_capa]]</f>
        <v>17-1</v>
      </c>
      <c r="J306" s="1">
        <v>1</v>
      </c>
    </row>
    <row r="307" spans="1:10" x14ac:dyDescent="0.3">
      <c r="A307" s="6" t="s">
        <v>271</v>
      </c>
      <c r="B307" s="20" t="str">
        <f>+VLOOKUP(BD_Capas[[#This Row],[idcapa]],Capas[],2,0)</f>
        <v>Comunidades</v>
      </c>
      <c r="C307">
        <v>6</v>
      </c>
      <c r="D307" s="20" t="s">
        <v>289</v>
      </c>
      <c r="E307" s="1">
        <v>1</v>
      </c>
      <c r="F307" t="s">
        <v>378</v>
      </c>
      <c r="G307" s="4">
        <v>6</v>
      </c>
      <c r="H307" s="20"/>
      <c r="I307" s="5"/>
      <c r="J307" s="1"/>
    </row>
    <row r="308" spans="1:10" x14ac:dyDescent="0.3">
      <c r="A308" s="6" t="s">
        <v>271</v>
      </c>
      <c r="B308" s="20" t="str">
        <f>+VLOOKUP(BD_Capas[[#This Row],[idcapa]],Capas[],2,0)</f>
        <v>Comunidades</v>
      </c>
      <c r="C308">
        <v>7</v>
      </c>
      <c r="D308" s="20" t="s">
        <v>290</v>
      </c>
      <c r="E308" s="1">
        <v>1</v>
      </c>
      <c r="F308" t="s">
        <v>290</v>
      </c>
      <c r="G308" s="4">
        <v>7</v>
      </c>
      <c r="H308" s="20"/>
      <c r="I308" s="31"/>
      <c r="J308" s="1"/>
    </row>
    <row r="309" spans="1:10" x14ac:dyDescent="0.3">
      <c r="A309" s="6" t="s">
        <v>271</v>
      </c>
      <c r="B309" s="20" t="str">
        <f>+VLOOKUP(BD_Capas[[#This Row],[idcapa]],Capas[],2,0)</f>
        <v>Comunidades</v>
      </c>
      <c r="C309">
        <v>8</v>
      </c>
      <c r="D309" s="20" t="s">
        <v>357</v>
      </c>
      <c r="E309" s="1">
        <v>1</v>
      </c>
      <c r="F309" t="s">
        <v>379</v>
      </c>
      <c r="G309" s="4">
        <v>8</v>
      </c>
      <c r="H309" s="20"/>
      <c r="I309" s="31"/>
      <c r="J309" s="1"/>
    </row>
    <row r="310" spans="1:10" x14ac:dyDescent="0.3">
      <c r="A310" s="6" t="s">
        <v>271</v>
      </c>
      <c r="B310" s="20" t="str">
        <f>+VLOOKUP(BD_Capas[[#This Row],[idcapa]],Capas[],2,0)</f>
        <v>Comunidades</v>
      </c>
      <c r="C310">
        <v>9</v>
      </c>
      <c r="D310" s="20" t="s">
        <v>358</v>
      </c>
      <c r="E310" s="1">
        <v>1</v>
      </c>
      <c r="F310" t="s">
        <v>380</v>
      </c>
      <c r="G310" s="4">
        <v>9</v>
      </c>
      <c r="H310" s="20"/>
      <c r="I310" s="31"/>
      <c r="J310" s="1"/>
    </row>
    <row r="311" spans="1:10" x14ac:dyDescent="0.3">
      <c r="A311" s="6" t="s">
        <v>271</v>
      </c>
      <c r="B311" s="20" t="str">
        <f>+VLOOKUP(BD_Capas[[#This Row],[idcapa]],Capas[],2,0)</f>
        <v>Comunidades</v>
      </c>
      <c r="C311">
        <v>10</v>
      </c>
      <c r="D311" s="20" t="s">
        <v>291</v>
      </c>
      <c r="E311" s="1">
        <v>1</v>
      </c>
      <c r="F311" t="s">
        <v>291</v>
      </c>
      <c r="G311" s="4">
        <v>10</v>
      </c>
      <c r="H311" s="20"/>
      <c r="I311" s="31"/>
      <c r="J311" s="1"/>
    </row>
    <row r="312" spans="1:10" x14ac:dyDescent="0.3">
      <c r="A312" s="6" t="s">
        <v>271</v>
      </c>
      <c r="B312" s="20" t="str">
        <f>+VLOOKUP(BD_Capas[[#This Row],[idcapa]],Capas[],2,0)</f>
        <v>Comunidades</v>
      </c>
      <c r="C312">
        <v>11</v>
      </c>
      <c r="D312" s="20" t="s">
        <v>292</v>
      </c>
      <c r="E312" s="1">
        <v>1</v>
      </c>
      <c r="F312" t="s">
        <v>292</v>
      </c>
      <c r="G312" s="4">
        <v>11</v>
      </c>
      <c r="H312" s="20"/>
      <c r="I312" s="31"/>
      <c r="J312" s="1"/>
    </row>
    <row r="313" spans="1:10" x14ac:dyDescent="0.3">
      <c r="A313" s="6" t="s">
        <v>271</v>
      </c>
      <c r="B313" s="20" t="str">
        <f>+VLOOKUP(BD_Capas[[#This Row],[idcapa]],Capas[],2,0)</f>
        <v>Comunidades</v>
      </c>
      <c r="C313">
        <v>12</v>
      </c>
      <c r="D313" s="20" t="s">
        <v>293</v>
      </c>
      <c r="E313" s="1">
        <v>1</v>
      </c>
      <c r="F313" t="s">
        <v>129</v>
      </c>
      <c r="G313" s="4">
        <v>12</v>
      </c>
      <c r="H313" s="20"/>
      <c r="I313" s="31"/>
      <c r="J313" s="1"/>
    </row>
    <row r="314" spans="1:10" x14ac:dyDescent="0.3">
      <c r="A314" s="6" t="s">
        <v>271</v>
      </c>
      <c r="B314" s="20" t="str">
        <f>+VLOOKUP(BD_Capas[[#This Row],[idcapa]],Capas[],2,0)</f>
        <v>Comunidades</v>
      </c>
      <c r="C314">
        <v>13</v>
      </c>
      <c r="D314" s="20" t="s">
        <v>294</v>
      </c>
      <c r="E314" s="1">
        <v>1</v>
      </c>
      <c r="F314" t="s">
        <v>294</v>
      </c>
      <c r="G314" s="4">
        <v>13</v>
      </c>
      <c r="H314" s="20"/>
      <c r="I314" s="31"/>
      <c r="J314" s="1"/>
    </row>
    <row r="315" spans="1:10" x14ac:dyDescent="0.3">
      <c r="A315" s="6" t="s">
        <v>271</v>
      </c>
      <c r="B315" s="20" t="str">
        <f>+VLOOKUP(BD_Capas[[#This Row],[idcapa]],Capas[],2,0)</f>
        <v>Comunidades</v>
      </c>
      <c r="C315">
        <v>14</v>
      </c>
      <c r="D315" s="20" t="s">
        <v>295</v>
      </c>
      <c r="E315" s="1">
        <v>1</v>
      </c>
      <c r="F315" t="s">
        <v>381</v>
      </c>
      <c r="G315" s="4">
        <v>14</v>
      </c>
      <c r="H315" s="20"/>
      <c r="I315" s="31"/>
      <c r="J315" s="1"/>
    </row>
    <row r="316" spans="1:10" x14ac:dyDescent="0.3">
      <c r="A316" s="6" t="s">
        <v>409</v>
      </c>
      <c r="B316" s="20" t="str">
        <f>+VLOOKUP(BD_Capas[[#This Row],[idcapa]],Capas[],2,0)</f>
        <v>02_07</v>
      </c>
      <c r="C316">
        <v>1</v>
      </c>
      <c r="D316" s="20" t="s">
        <v>2</v>
      </c>
      <c r="E316" s="1">
        <v>1</v>
      </c>
      <c r="F316" t="s">
        <v>10</v>
      </c>
      <c r="G316" s="4">
        <v>1</v>
      </c>
      <c r="H316" s="20"/>
      <c r="I316" s="31"/>
      <c r="J316" s="1"/>
    </row>
    <row r="317" spans="1:10" x14ac:dyDescent="0.3">
      <c r="A317" s="1" t="str">
        <f>+A316</f>
        <v>18</v>
      </c>
      <c r="B317" s="20" t="str">
        <f>+VLOOKUP(BD_Capas[[#This Row],[idcapa]],Capas[],2,0)</f>
        <v>02_07</v>
      </c>
      <c r="C317">
        <v>2</v>
      </c>
      <c r="D317" s="20" t="s">
        <v>3</v>
      </c>
      <c r="E317" s="1">
        <v>1</v>
      </c>
      <c r="F317" t="s">
        <v>128</v>
      </c>
      <c r="G317" s="4">
        <v>2</v>
      </c>
      <c r="H317" s="20"/>
      <c r="I317" s="31"/>
      <c r="J317" s="1"/>
    </row>
    <row r="318" spans="1:10" x14ac:dyDescent="0.3">
      <c r="A318" s="1" t="str">
        <f t="shared" ref="A318:A320" si="2">+A317</f>
        <v>18</v>
      </c>
      <c r="B318" s="20" t="str">
        <f>+VLOOKUP(BD_Capas[[#This Row],[idcapa]],Capas[],2,0)</f>
        <v>02_07</v>
      </c>
      <c r="C318">
        <v>3</v>
      </c>
      <c r="D318" s="20" t="s">
        <v>105</v>
      </c>
      <c r="E318" s="1">
        <v>1</v>
      </c>
      <c r="F318" t="s">
        <v>11</v>
      </c>
      <c r="G318" s="4">
        <v>3</v>
      </c>
      <c r="H318" s="20" t="s">
        <v>423</v>
      </c>
      <c r="I318" s="5" t="str">
        <f>BD_Capas[[#This Row],[idcapa]]&amp;"-"&amp;BD_Capas[[#This Row],[posición_capa]]</f>
        <v>18-1</v>
      </c>
      <c r="J318" s="1">
        <v>1</v>
      </c>
    </row>
    <row r="319" spans="1:10" x14ac:dyDescent="0.3">
      <c r="A319" s="1" t="str">
        <f t="shared" si="2"/>
        <v>18</v>
      </c>
      <c r="B319" s="20" t="str">
        <f>+VLOOKUP(BD_Capas[[#This Row],[idcapa]],Capas[],2,0)</f>
        <v>02_07</v>
      </c>
      <c r="C319">
        <v>4</v>
      </c>
      <c r="D319" s="20" t="s">
        <v>282</v>
      </c>
      <c r="E319" s="1">
        <v>1</v>
      </c>
      <c r="F319" t="s">
        <v>412</v>
      </c>
      <c r="G319" s="4">
        <v>4</v>
      </c>
      <c r="H319" s="20"/>
      <c r="I319" s="31"/>
      <c r="J319" s="1"/>
    </row>
    <row r="320" spans="1:10" x14ac:dyDescent="0.3">
      <c r="A320" s="1" t="str">
        <f t="shared" si="2"/>
        <v>18</v>
      </c>
      <c r="B320" s="20" t="str">
        <f>+VLOOKUP(BD_Capas[[#This Row],[idcapa]],Capas[],2,0)</f>
        <v>02_07</v>
      </c>
      <c r="C320">
        <v>5</v>
      </c>
      <c r="D320" s="20" t="s">
        <v>410</v>
      </c>
      <c r="E320" s="1">
        <v>1</v>
      </c>
      <c r="F320" t="s">
        <v>413</v>
      </c>
      <c r="G320" s="4">
        <v>5</v>
      </c>
      <c r="H320" s="20"/>
      <c r="I320" s="31"/>
      <c r="J320" s="1"/>
    </row>
    <row r="321" spans="1:10" x14ac:dyDescent="0.3">
      <c r="A321" s="6" t="s">
        <v>417</v>
      </c>
      <c r="B321" s="20" t="str">
        <f>+VLOOKUP(BD_Capas[[#This Row],[idcapa]],Capas[],2,0)</f>
        <v>2023_02_14</v>
      </c>
      <c r="C321">
        <v>1</v>
      </c>
      <c r="D321" s="20" t="s">
        <v>2</v>
      </c>
      <c r="E321" s="1">
        <v>1</v>
      </c>
      <c r="F321" t="s">
        <v>10</v>
      </c>
      <c r="G321" s="4">
        <v>1</v>
      </c>
      <c r="H321" s="20"/>
      <c r="I321" s="31"/>
      <c r="J321" s="1"/>
    </row>
    <row r="322" spans="1:10" x14ac:dyDescent="0.3">
      <c r="A322" s="1" t="str">
        <f>+A321</f>
        <v>19</v>
      </c>
      <c r="B322" s="20" t="str">
        <f>+VLOOKUP(BD_Capas[[#This Row],[idcapa]],Capas[],2,0)</f>
        <v>2023_02_14</v>
      </c>
      <c r="C322">
        <v>2</v>
      </c>
      <c r="D322" s="20" t="s">
        <v>3</v>
      </c>
      <c r="E322" s="1">
        <v>1</v>
      </c>
      <c r="F322" t="s">
        <v>128</v>
      </c>
      <c r="G322" s="4">
        <v>2</v>
      </c>
      <c r="H322" s="20"/>
      <c r="I322" s="31"/>
      <c r="J322" s="1"/>
    </row>
    <row r="323" spans="1:10" x14ac:dyDescent="0.3">
      <c r="A323" s="1" t="str">
        <f t="shared" ref="A323:A325" si="3">+A322</f>
        <v>19</v>
      </c>
      <c r="B323" s="20" t="str">
        <f>+VLOOKUP(BD_Capas[[#This Row],[idcapa]],Capas[],2,0)</f>
        <v>2023_02_14</v>
      </c>
      <c r="C323">
        <v>3</v>
      </c>
      <c r="D323" s="20" t="s">
        <v>105</v>
      </c>
      <c r="E323" s="1">
        <v>1</v>
      </c>
      <c r="F323" t="s">
        <v>11</v>
      </c>
      <c r="G323" s="4">
        <v>3</v>
      </c>
      <c r="H323" s="20" t="s">
        <v>422</v>
      </c>
      <c r="I323" s="5" t="str">
        <f>BD_Capas[[#This Row],[idcapa]]&amp;"-"&amp;BD_Capas[[#This Row],[posición_capa]]</f>
        <v>19-1</v>
      </c>
      <c r="J323" s="1">
        <v>1</v>
      </c>
    </row>
    <row r="324" spans="1:10" x14ac:dyDescent="0.3">
      <c r="A324" s="1" t="str">
        <f t="shared" si="3"/>
        <v>19</v>
      </c>
      <c r="B324" s="20" t="str">
        <f>+VLOOKUP(BD_Capas[[#This Row],[idcapa]],Capas[],2,0)</f>
        <v>2023_02_14</v>
      </c>
      <c r="C324">
        <v>4</v>
      </c>
      <c r="D324" s="20" t="s">
        <v>282</v>
      </c>
      <c r="E324" s="1">
        <v>1</v>
      </c>
      <c r="F324" t="s">
        <v>412</v>
      </c>
      <c r="G324" s="4">
        <v>4</v>
      </c>
      <c r="H324" s="20"/>
      <c r="I324" s="31"/>
      <c r="J324" s="1"/>
    </row>
    <row r="325" spans="1:10" x14ac:dyDescent="0.3">
      <c r="A325" s="1" t="str">
        <f t="shared" si="3"/>
        <v>19</v>
      </c>
      <c r="B325" s="20" t="str">
        <f>+VLOOKUP(BD_Capas[[#This Row],[idcapa]],Capas[],2,0)</f>
        <v>2023_02_14</v>
      </c>
      <c r="C325">
        <v>5</v>
      </c>
      <c r="D325" s="20" t="s">
        <v>410</v>
      </c>
      <c r="E325" s="1">
        <v>1</v>
      </c>
      <c r="F325" t="s">
        <v>413</v>
      </c>
      <c r="G325" s="4">
        <v>5</v>
      </c>
      <c r="H325" s="20"/>
      <c r="I325" s="31"/>
      <c r="J325" s="1"/>
    </row>
  </sheetData>
  <phoneticPr fontId="4" type="noConversion"/>
  <conditionalFormatting sqref="E10:E325">
    <cfRule type="cellIs" dxfId="139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60"/>
  <sheetViews>
    <sheetView showGridLines="0" workbookViewId="0">
      <pane ySplit="9" topLeftCell="A53" activePane="bottomLeft" state="frozen"/>
      <selection pane="bottomLeft" activeCell="B67" sqref="B67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24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107</v>
      </c>
      <c r="B10" s="26" t="str">
        <f>+IFERROR(VLOOKUP(BD_Detalles[[#This Row],[Clase]],'Resumen Capas'!$A$4:$C$1048576,2,0),"COMPLETAR")</f>
        <v>ESRI 2020: Uso de la Tierra</v>
      </c>
      <c r="C10" s="26" t="str">
        <f>+IFERROR(IF(RIGHT(BD_Detalles[[#This Row],[Clase]],1)="0","",VLOOKUP(BD_Detalles[[#This Row],[Clase]],'Resumen Capas'!$A$4:$C$1048576,3,0)),"COMPLETAR")</f>
        <v>Uso</v>
      </c>
      <c r="D10" s="29" t="s">
        <v>132</v>
      </c>
      <c r="E10" s="52" t="s">
        <v>397</v>
      </c>
      <c r="F10" s="28" t="str">
        <f>+IFERROR(VLOOKUP(BD_Detalles[[#This Row],[Clase]],'Resumen Capas'!$A$4:$C$1048576,2,0),"COMPLETAR")</f>
        <v>ESRI 2020: Uso de la Tierra</v>
      </c>
      <c r="G10" s="30"/>
      <c r="H10" s="34" t="str">
        <f>+LEFT(BD_Detalles[[#This Row],[Clase]],2)</f>
        <v>02</v>
      </c>
      <c r="I10" s="27" t="str">
        <f>+IFERROR(VLOOKUP(BD_Detalles[[#This Row],[idcapa]],Capas[[idcapa]:[Tipo]],3,0),"")</f>
        <v>Polígono</v>
      </c>
    </row>
    <row r="11" spans="1:9" x14ac:dyDescent="0.3">
      <c r="A11" s="33" t="str">
        <f t="shared" ref="A11:A19" si="0">+A10</f>
        <v>02-1</v>
      </c>
      <c r="B11" s="26" t="str">
        <f>+IFERROR(VLOOKUP(BD_Detalles[[#This Row],[Clase]],'Resumen Capas'!$A$4:$C$1048576,2,0),"COMPLETAR")</f>
        <v>ESRI 2020: Uso de la Tierra</v>
      </c>
      <c r="C11" s="26" t="str">
        <f>+IFERROR(IF(RIGHT(BD_Detalles[[#This Row],[Clase]],1)="0","",VLOOKUP(BD_Detalles[[#This Row],[Clase]],'Resumen Capas'!$A$4:$C$1048576,3,0)),"COMPLETAR")</f>
        <v>Uso</v>
      </c>
      <c r="D11" s="29" t="s">
        <v>133</v>
      </c>
      <c r="E11" s="39" t="s">
        <v>142</v>
      </c>
      <c r="F11" s="28" t="str">
        <f>+IFERROR(VLOOKUP(BD_Detalles[[#This Row],[Clase]],'Resumen Capas'!$A$4:$C$1048576,2,0),"COMPLETAR")</f>
        <v>ESRI 2020: Uso de la Tierra</v>
      </c>
      <c r="G11" s="30"/>
      <c r="H11" s="34" t="str">
        <f>+LEFT(BD_Detalles[[#This Row],[Clase]],2)</f>
        <v>02</v>
      </c>
      <c r="I11" s="27" t="str">
        <f>+IFERROR(VLOOKUP(BD_Detalles[[#This Row],[idcapa]],Capas[[idcapa]:[Tipo]],3,0),"")</f>
        <v>Polígono</v>
      </c>
    </row>
    <row r="12" spans="1:9" x14ac:dyDescent="0.3">
      <c r="A12" s="33" t="str">
        <f t="shared" si="0"/>
        <v>02-1</v>
      </c>
      <c r="B12" s="26" t="str">
        <f>+IFERROR(VLOOKUP(BD_Detalles[[#This Row],[Clase]],'Resumen Capas'!$A$4:$C$1048576,2,0),"COMPLETAR")</f>
        <v>ESRI 2020: Uso de la Tierra</v>
      </c>
      <c r="C12" s="26" t="str">
        <f>+IFERROR(IF(RIGHT(BD_Detalles[[#This Row],[Clase]],1)="0","",VLOOKUP(BD_Detalles[[#This Row],[Clase]],'Resumen Capas'!$A$4:$C$1048576,3,0)),"COMPLETAR")</f>
        <v>Uso</v>
      </c>
      <c r="D12" s="29" t="s">
        <v>134</v>
      </c>
      <c r="E12" s="38" t="s">
        <v>112</v>
      </c>
      <c r="F12" s="28" t="str">
        <f>+IFERROR(VLOOKUP(BD_Detalles[[#This Row],[Clase]],'Resumen Capas'!$A$4:$C$1048576,2,0),"COMPLETAR")</f>
        <v>ESRI 2020: Uso de la Tierra</v>
      </c>
      <c r="G12" s="30"/>
      <c r="H12" s="34" t="str">
        <f>+LEFT(BD_Detalles[[#This Row],[Clase]],2)</f>
        <v>02</v>
      </c>
      <c r="I12" s="27" t="str">
        <f>+IFERROR(VLOOKUP(BD_Detalles[[#This Row],[idcapa]],Capas[[idcapa]:[Tipo]],3,0),"")</f>
        <v>Polígono</v>
      </c>
    </row>
    <row r="13" spans="1:9" x14ac:dyDescent="0.3">
      <c r="A13" s="33" t="str">
        <f t="shared" si="0"/>
        <v>02-1</v>
      </c>
      <c r="B13" s="26" t="str">
        <f>+IFERROR(VLOOKUP(BD_Detalles[[#This Row],[Clase]],'Resumen Capas'!$A$4:$C$1048576,2,0),"COMPLETAR")</f>
        <v>ESRI 2020: Uso de la Tierra</v>
      </c>
      <c r="C13" s="26" t="str">
        <f>+IFERROR(IF(RIGHT(BD_Detalles[[#This Row],[Clase]],1)="0","",VLOOKUP(BD_Detalles[[#This Row],[Clase]],'Resumen Capas'!$A$4:$C$1048576,3,0)),"COMPLETAR")</f>
        <v>Uso</v>
      </c>
      <c r="D13" s="29" t="s">
        <v>135</v>
      </c>
      <c r="E13" s="51" t="s">
        <v>396</v>
      </c>
      <c r="F13" s="28" t="str">
        <f>+IFERROR(VLOOKUP(BD_Detalles[[#This Row],[Clase]],'Resumen Capas'!$A$4:$C$1048576,2,0),"COMPLETAR")</f>
        <v>ESRI 2020: Uso de la Tierra</v>
      </c>
      <c r="G13" s="30"/>
      <c r="H13" s="34" t="str">
        <f>+LEFT(BD_Detalles[[#This Row],[Clase]],2)</f>
        <v>02</v>
      </c>
      <c r="I13" s="27" t="str">
        <f>+IFERROR(VLOOKUP(BD_Detalles[[#This Row],[idcapa]],Capas[[idcapa]:[Tipo]],3,0),"")</f>
        <v>Polígono</v>
      </c>
    </row>
    <row r="14" spans="1:9" x14ac:dyDescent="0.3">
      <c r="A14" s="33" t="str">
        <f t="shared" si="0"/>
        <v>02-1</v>
      </c>
      <c r="B14" s="26" t="str">
        <f>+IFERROR(VLOOKUP(BD_Detalles[[#This Row],[Clase]],'Resumen Capas'!$A$4:$C$1048576,2,0),"COMPLETAR")</f>
        <v>ESRI 2020: Uso de la Tierra</v>
      </c>
      <c r="C14" s="26" t="str">
        <f>+IFERROR(IF(RIGHT(BD_Detalles[[#This Row],[Clase]],1)="0","",VLOOKUP(BD_Detalles[[#This Row],[Clase]],'Resumen Capas'!$A$4:$C$1048576,3,0)),"COMPLETAR")</f>
        <v>Uso</v>
      </c>
      <c r="D14" s="29" t="s">
        <v>136</v>
      </c>
      <c r="E14" s="40" t="s">
        <v>143</v>
      </c>
      <c r="F14" s="28" t="str">
        <f>+IFERROR(VLOOKUP(BD_Detalles[[#This Row],[Clase]],'Resumen Capas'!$A$4:$C$1048576,2,0),"COMPLETAR")</f>
        <v>ESRI 2020: Uso de la Tierra</v>
      </c>
      <c r="G14" s="30"/>
      <c r="H14" s="34" t="str">
        <f>+LEFT(BD_Detalles[[#This Row],[Clase]],2)</f>
        <v>02</v>
      </c>
      <c r="I14" s="27" t="str">
        <f>+IFERROR(VLOOKUP(BD_Detalles[[#This Row],[idcapa]],Capas[[idcapa]:[Tipo]],3,0),"")</f>
        <v>Polígono</v>
      </c>
    </row>
    <row r="15" spans="1:9" x14ac:dyDescent="0.3">
      <c r="A15" s="33" t="str">
        <f t="shared" si="0"/>
        <v>02-1</v>
      </c>
      <c r="B15" s="26" t="str">
        <f>+IFERROR(VLOOKUP(BD_Detalles[[#This Row],[Clase]],'Resumen Capas'!$A$4:$C$1048576,2,0),"COMPLETAR")</f>
        <v>ESRI 2020: Uso de la Tierra</v>
      </c>
      <c r="C15" s="26" t="str">
        <f>+IFERROR(IF(RIGHT(BD_Detalles[[#This Row],[Clase]],1)="0","",VLOOKUP(BD_Detalles[[#This Row],[Clase]],'Resumen Capas'!$A$4:$C$1048576,3,0)),"COMPLETAR")</f>
        <v>Uso</v>
      </c>
      <c r="D15" s="29" t="s">
        <v>137</v>
      </c>
      <c r="E15" s="42" t="s">
        <v>145</v>
      </c>
      <c r="F15" s="28" t="str">
        <f>+IFERROR(VLOOKUP(BD_Detalles[[#This Row],[Clase]],'Resumen Capas'!$A$4:$C$1048576,2,0),"COMPLETAR")</f>
        <v>ESRI 2020: Uso de la Tierra</v>
      </c>
      <c r="G15" s="30"/>
      <c r="H15" s="34" t="str">
        <f>+LEFT(BD_Detalles[[#This Row],[Clase]],2)</f>
        <v>02</v>
      </c>
      <c r="I15" s="27" t="str">
        <f>+IFERROR(VLOOKUP(BD_Detalles[[#This Row],[idcapa]],Capas[[idcapa]:[Tipo]],3,0),"")</f>
        <v>Polígono</v>
      </c>
    </row>
    <row r="16" spans="1:9" x14ac:dyDescent="0.3">
      <c r="A16" s="33" t="str">
        <f t="shared" si="0"/>
        <v>02-1</v>
      </c>
      <c r="B16" s="26" t="str">
        <f>+IFERROR(VLOOKUP(BD_Detalles[[#This Row],[Clase]],'Resumen Capas'!$A$4:$C$1048576,2,0),"COMPLETAR")</f>
        <v>ESRI 2020: Uso de la Tierra</v>
      </c>
      <c r="C16" s="26" t="str">
        <f>+IFERROR(IF(RIGHT(BD_Detalles[[#This Row],[Clase]],1)="0","",VLOOKUP(BD_Detalles[[#This Row],[Clase]],'Resumen Capas'!$A$4:$C$1048576,3,0)),"COMPLETAR")</f>
        <v>Uso</v>
      </c>
      <c r="D16" s="29" t="s">
        <v>138</v>
      </c>
      <c r="E16" s="41" t="s">
        <v>144</v>
      </c>
      <c r="F16" s="28" t="str">
        <f>+IFERROR(VLOOKUP(BD_Detalles[[#This Row],[Clase]],'Resumen Capas'!$A$4:$C$1048576,2,0),"COMPLETAR")</f>
        <v>ESRI 2020: Uso de la Tierra</v>
      </c>
      <c r="G16" s="30"/>
      <c r="H16" s="34" t="str">
        <f>+LEFT(BD_Detalles[[#This Row],[Clase]],2)</f>
        <v>02</v>
      </c>
      <c r="I16" s="27" t="str">
        <f>+IFERROR(VLOOKUP(BD_Detalles[[#This Row],[idcapa]],Capas[[idcapa]:[Tipo]],3,0),"")</f>
        <v>Polígono</v>
      </c>
    </row>
    <row r="17" spans="1:9" x14ac:dyDescent="0.3">
      <c r="A17" s="33" t="str">
        <f t="shared" si="0"/>
        <v>02-1</v>
      </c>
      <c r="B17" s="26" t="str">
        <f>+IFERROR(VLOOKUP(BD_Detalles[[#This Row],[Clase]],'Resumen Capas'!$A$4:$C$1048576,2,0),"COMPLETAR")</f>
        <v>ESRI 2020: Uso de la Tierra</v>
      </c>
      <c r="C17" s="26" t="str">
        <f>+IFERROR(IF(RIGHT(BD_Detalles[[#This Row],[Clase]],1)="0","",VLOOKUP(BD_Detalles[[#This Row],[Clase]],'Resumen Capas'!$A$4:$C$1048576,3,0)),"COMPLETAR")</f>
        <v>Uso</v>
      </c>
      <c r="D17" s="29" t="s">
        <v>139</v>
      </c>
      <c r="E17" s="35" t="s">
        <v>110</v>
      </c>
      <c r="F17" s="28" t="str">
        <f>+IFERROR(VLOOKUP(BD_Detalles[[#This Row],[Clase]],'Resumen Capas'!$A$4:$C$1048576,2,0),"COMPLETAR")</f>
        <v>ESRI 2020: Uso de la Tierra</v>
      </c>
      <c r="G17" s="30"/>
      <c r="H17" s="34" t="str">
        <f>+LEFT(BD_Detalles[[#This Row],[Clase]],2)</f>
        <v>02</v>
      </c>
      <c r="I17" s="27" t="str">
        <f>+IFERROR(VLOOKUP(BD_Detalles[[#This Row],[idcapa]],Capas[[idcapa]:[Tipo]],3,0),"")</f>
        <v>Polígono</v>
      </c>
    </row>
    <row r="18" spans="1:9" x14ac:dyDescent="0.3">
      <c r="A18" s="33" t="str">
        <f t="shared" si="0"/>
        <v>02-1</v>
      </c>
      <c r="B18" s="26" t="str">
        <f>+IFERROR(VLOOKUP(BD_Detalles[[#This Row],[Clase]],'Resumen Capas'!$A$4:$C$1048576,2,0),"COMPLETAR")</f>
        <v>ESRI 2020: Uso de la Tierra</v>
      </c>
      <c r="C18" s="26" t="str">
        <f>+IFERROR(IF(RIGHT(BD_Detalles[[#This Row],[Clase]],1)="0","",VLOOKUP(BD_Detalles[[#This Row],[Clase]],'Resumen Capas'!$A$4:$C$1048576,3,0)),"COMPLETAR")</f>
        <v>Uso</v>
      </c>
      <c r="D18" s="29" t="s">
        <v>140</v>
      </c>
      <c r="E18" s="37" t="s">
        <v>109</v>
      </c>
      <c r="F18" s="28" t="str">
        <f>+IFERROR(VLOOKUP(BD_Detalles[[#This Row],[Clase]],'Resumen Capas'!$A$4:$C$1048576,2,0),"COMPLETAR")</f>
        <v>ESRI 2020: Uso de la Tierra</v>
      </c>
      <c r="G18" s="30"/>
      <c r="H18" s="34" t="str">
        <f>+LEFT(BD_Detalles[[#This Row],[Clase]],2)</f>
        <v>02</v>
      </c>
      <c r="I18" s="27" t="str">
        <f>+IFERROR(VLOOKUP(BD_Detalles[[#This Row],[idcapa]],Capas[[idcapa]:[Tipo]],3,0),"")</f>
        <v>Polígono</v>
      </c>
    </row>
    <row r="19" spans="1:9" x14ac:dyDescent="0.3">
      <c r="A19" s="33" t="str">
        <f t="shared" si="0"/>
        <v>02-1</v>
      </c>
      <c r="B19" s="26" t="str">
        <f>+IFERROR(VLOOKUP(BD_Detalles[[#This Row],[Clase]],'Resumen Capas'!$A$4:$C$1048576,2,0),"COMPLETAR")</f>
        <v>ESRI 2020: Uso de la Tierra</v>
      </c>
      <c r="C19" s="26" t="str">
        <f>+IFERROR(IF(RIGHT(BD_Detalles[[#This Row],[Clase]],1)="0","",VLOOKUP(BD_Detalles[[#This Row],[Clase]],'Resumen Capas'!$A$4:$C$1048576,3,0)),"COMPLETAR")</f>
        <v>Uso</v>
      </c>
      <c r="D19" s="29" t="s">
        <v>141</v>
      </c>
      <c r="E19" s="36" t="s">
        <v>111</v>
      </c>
      <c r="F19" s="28" t="str">
        <f>+IFERROR(VLOOKUP(BD_Detalles[[#This Row],[Clase]],'Resumen Capas'!$A$4:$C$1048576,2,0),"COMPLETAR")</f>
        <v>ESRI 2020: Uso de la Tierra</v>
      </c>
      <c r="G19" s="30"/>
      <c r="H19" s="34" t="str">
        <f>+LEFT(BD_Detalles[[#This Row],[Clase]],2)</f>
        <v>02</v>
      </c>
      <c r="I19" s="27" t="str">
        <f>+IFERROR(VLOOKUP(BD_Detalles[[#This Row],[idcapa]],Capas[[idcapa]:[Tipo]],3,0),"")</f>
        <v>Polígono</v>
      </c>
    </row>
    <row r="20" spans="1:9" ht="30.6" x14ac:dyDescent="0.3">
      <c r="A20" s="33" t="s">
        <v>248</v>
      </c>
      <c r="B20" s="26" t="str">
        <f>+IFERROR(VLOOKUP(BD_Detalles[[#This Row],[Clase]],'Resumen Capas'!$A$4:$C$1048576,2,0),"COMPLETAR")</f>
        <v>Bocatomas</v>
      </c>
      <c r="C20" s="26" t="str">
        <f>+IFERROR(IF(RIGHT(BD_Detalles[[#This Row],[Clase]],1)="0","",VLOOKUP(BD_Detalles[[#This Row],[Clase]],'Resumen Capas'!$A$4:$C$1048576,3,0)),"COMPLETAR")</f>
        <v/>
      </c>
      <c r="D20" s="29" t="s">
        <v>238</v>
      </c>
      <c r="E20" s="45"/>
      <c r="F20" s="28" t="str">
        <f>+IFERROR(VLOOKUP(BD_Detalles[[#This Row],[Clase]],'Resumen Capas'!$A$4:$C$1048576,2,0),"COMPLETAR")</f>
        <v>Bocatomas</v>
      </c>
      <c r="G20" s="30" t="s">
        <v>239</v>
      </c>
      <c r="H20" s="34" t="str">
        <f>+LEFT(BD_Detalles[[#This Row],[Clase]],2)</f>
        <v>03</v>
      </c>
      <c r="I20" s="27" t="str">
        <f>+IFERROR(VLOOKUP(BD_Detalles[[#This Row],[idcapa]],Capas[[idcapa]:[Tipo]],3,0),"")</f>
        <v>Puntos</v>
      </c>
    </row>
    <row r="21" spans="1:9" x14ac:dyDescent="0.3">
      <c r="A21" s="25" t="s">
        <v>248</v>
      </c>
      <c r="B21" s="26" t="str">
        <f>+IFERROR(VLOOKUP(BD_Detalles[[#This Row],[Clase]],'Resumen Capas'!$A$4:$C$1048576,2,0),"COMPLETAR")</f>
        <v>Bocatomas</v>
      </c>
      <c r="C21" s="26" t="str">
        <f>+IFERROR(IF(RIGHT(BD_Detalles[[#This Row],[Clase]],1)="0","",VLOOKUP(BD_Detalles[[#This Row],[Clase]],'Resumen Capas'!$A$4:$C$1048576,3,0)),"COMPLETAR")</f>
        <v/>
      </c>
      <c r="D21" s="29" t="s">
        <v>108</v>
      </c>
      <c r="E21" s="45" t="s">
        <v>240</v>
      </c>
      <c r="F21" s="28" t="str">
        <f>+IFERROR(VLOOKUP(BD_Detalles[[#This Row],[Clase]],'Resumen Capas'!$A$4:$C$1048576,2,0),"COMPLETAR")</f>
        <v>Bocatomas</v>
      </c>
      <c r="G21" s="30"/>
      <c r="H21" s="34" t="str">
        <f>+LEFT(BD_Detalles[[#This Row],[Clase]],2)</f>
        <v>03</v>
      </c>
      <c r="I21" s="27" t="str">
        <f>+IFERROR(VLOOKUP(BD_Detalles[[#This Row],[idcapa]],Capas[[idcapa]:[Tipo]],3,0),"")</f>
        <v>Puntos</v>
      </c>
    </row>
    <row r="22" spans="1:9" x14ac:dyDescent="0.3">
      <c r="A22" s="46" t="s">
        <v>250</v>
      </c>
      <c r="B22" s="26" t="str">
        <f>+IFERROR(VLOOKUP(BD_Detalles[[#This Row],[Clase]],'Resumen Capas'!$A$4:$C$1048576,2,0),"COMPLETAR")</f>
        <v>Bocatomas: Canal</v>
      </c>
      <c r="C22" s="26" t="str">
        <f>+IFERROR(IF(RIGHT(BD_Detalles[[#This Row],[Clase]],1)="0","",VLOOKUP(BD_Detalles[[#This Row],[Clase]],'Resumen Capas'!$A$4:$C$1048576,3,0)),"COMPLETAR")</f>
        <v>NOMCAN</v>
      </c>
      <c r="D22" s="29" t="s">
        <v>108</v>
      </c>
      <c r="E22" s="45" t="s">
        <v>240</v>
      </c>
      <c r="F22" s="28" t="str">
        <f>+IFERROR(VLOOKUP(BD_Detalles[[#This Row],[Clase]],'Resumen Capas'!$A$4:$C$1048576,2,0),"COMPLETAR")</f>
        <v>Bocatomas: Canal</v>
      </c>
      <c r="G22" s="30"/>
      <c r="H22" s="34" t="str">
        <f>+LEFT(BD_Detalles[[#This Row],[Clase]],2)</f>
        <v>03</v>
      </c>
      <c r="I22" s="27" t="str">
        <f>+IFERROR(VLOOKUP(BD_Detalles[[#This Row],[idcapa]],Capas[[idcapa]:[Tipo]],3,0),"")</f>
        <v>Puntos</v>
      </c>
    </row>
    <row r="23" spans="1:9" x14ac:dyDescent="0.3">
      <c r="A23" s="25" t="s">
        <v>251</v>
      </c>
      <c r="B23" s="26" t="str">
        <f>+IFERROR(VLOOKUP(BD_Detalles[[#This Row],[Clase]],'Resumen Capas'!$A$4:$C$1048576,2,0),"COMPLETAR")</f>
        <v>Bocatomas: Tipo</v>
      </c>
      <c r="C23" s="26" t="str">
        <f>+IFERROR(IF(RIGHT(BD_Detalles[[#This Row],[Clase]],1)="0","",VLOOKUP(BD_Detalles[[#This Row],[Clase]],'Resumen Capas'!$A$4:$C$1048576,3,0)),"COMPLETAR")</f>
        <v>TIPBOC</v>
      </c>
      <c r="D23" s="29" t="s">
        <v>108</v>
      </c>
      <c r="E23" s="45" t="s">
        <v>240</v>
      </c>
      <c r="F23" s="28" t="str">
        <f>+IFERROR(VLOOKUP(BD_Detalles[[#This Row],[Clase]],'Resumen Capas'!$A$4:$C$1048576,2,0),"COMPLETAR")</f>
        <v>Bocatomas: Tipo</v>
      </c>
      <c r="G23" s="30"/>
      <c r="H23" s="34" t="str">
        <f>+LEFT(BD_Detalles[[#This Row],[Clase]],2)</f>
        <v>03</v>
      </c>
      <c r="I23" s="27" t="str">
        <f>+IFERROR(VLOOKUP(BD_Detalles[[#This Row],[idcapa]],Capas[[idcapa]:[Tipo]],3,0),"")</f>
        <v>Puntos</v>
      </c>
    </row>
    <row r="24" spans="1:9" x14ac:dyDescent="0.3">
      <c r="A24" s="25" t="s">
        <v>252</v>
      </c>
      <c r="B24" s="26" t="str">
        <f>+IFERROR(VLOOKUP(BD_Detalles[[#This Row],[Clase]],'Resumen Capas'!$A$4:$C$1048576,2,0),"COMPLETAR")</f>
        <v>Bocatomas: Fuente Hídrica</v>
      </c>
      <c r="C24" s="26" t="str">
        <f>+IFERROR(IF(RIGHT(BD_Detalles[[#This Row],[Clase]],1)="0","",VLOOKUP(BD_Detalles[[#This Row],[Clase]],'Resumen Capas'!$A$4:$C$1048576,3,0)),"COMPLETAR")</f>
        <v>FUENHID</v>
      </c>
      <c r="D24" s="29" t="s">
        <v>108</v>
      </c>
      <c r="E24" s="45" t="s">
        <v>240</v>
      </c>
      <c r="F24" s="28" t="str">
        <f>+IFERROR(VLOOKUP(BD_Detalles[[#This Row],[Clase]],'Resumen Capas'!$A$4:$C$1048576,2,0),"COMPLETAR")</f>
        <v>Bocatomas: Fuente Hídrica</v>
      </c>
      <c r="G24" s="30"/>
      <c r="H24" s="34" t="str">
        <f>+LEFT(BD_Detalles[[#This Row],[Clase]],2)</f>
        <v>03</v>
      </c>
      <c r="I24" s="27" t="str">
        <f>+IFERROR(VLOOKUP(BD_Detalles[[#This Row],[idcapa]],Capas[[idcapa]:[Tipo]],3,0),"")</f>
        <v>Puntos</v>
      </c>
    </row>
    <row r="25" spans="1:9" x14ac:dyDescent="0.3">
      <c r="A25" s="25" t="s">
        <v>253</v>
      </c>
      <c r="B25" s="26" t="str">
        <f>+IFERROR(VLOOKUP(BD_Detalles[[#This Row],[Clase]],'Resumen Capas'!$A$4:$C$1048576,2,0),"COMPLETAR")</f>
        <v>Bocatomas: Estado</v>
      </c>
      <c r="C25" s="26" t="str">
        <f>+IFERROR(IF(RIGHT(BD_Detalles[[#This Row],[Clase]],1)="0","",VLOOKUP(BD_Detalles[[#This Row],[Clase]],'Resumen Capas'!$A$4:$C$1048576,3,0)),"COMPLETAR")</f>
        <v>ESTADO</v>
      </c>
      <c r="D25" s="29" t="s">
        <v>108</v>
      </c>
      <c r="E25" s="45" t="s">
        <v>240</v>
      </c>
      <c r="F25" s="28" t="str">
        <f>+IFERROR(VLOOKUP(BD_Detalles[[#This Row],[Clase]],'Resumen Capas'!$A$4:$C$1048576,2,0),"COMPLETAR")</f>
        <v>Bocatomas: Estado</v>
      </c>
      <c r="G25" s="30"/>
      <c r="H25" s="34" t="str">
        <f>+LEFT(BD_Detalles[[#This Row],[Clase]],2)</f>
        <v>03</v>
      </c>
      <c r="I25" s="27" t="str">
        <f>+IFERROR(VLOOKUP(BD_Detalles[[#This Row],[idcapa]],Capas[[idcapa]:[Tipo]],3,0),"")</f>
        <v>Puntos</v>
      </c>
    </row>
    <row r="26" spans="1:9" x14ac:dyDescent="0.3">
      <c r="A26" s="25" t="s">
        <v>254</v>
      </c>
      <c r="B26" s="26" t="str">
        <f>+IFERROR(VLOOKUP(BD_Detalles[[#This Row],[Clase]],'Resumen Capas'!$A$4:$C$1048576,2,0),"COMPLETAR")</f>
        <v>Bocatomas: Tipo Captación</v>
      </c>
      <c r="C26" s="26" t="str">
        <f>+IFERROR(IF(RIGHT(BD_Detalles[[#This Row],[Clase]],1)="0","",VLOOKUP(BD_Detalles[[#This Row],[Clase]],'Resumen Capas'!$A$4:$C$1048576,3,0)),"COMPLETAR")</f>
        <v>TIPCAP</v>
      </c>
      <c r="D26" s="29" t="s">
        <v>108</v>
      </c>
      <c r="E26" s="45" t="s">
        <v>240</v>
      </c>
      <c r="F26" s="28" t="str">
        <f>+IFERROR(VLOOKUP(BD_Detalles[[#This Row],[Clase]],'Resumen Capas'!$A$4:$C$1048576,2,0),"COMPLETAR")</f>
        <v>Bocatomas: Tipo Captación</v>
      </c>
      <c r="G26" s="30"/>
      <c r="H26" s="34" t="str">
        <f>+LEFT(BD_Detalles[[#This Row],[Clase]],2)</f>
        <v>03</v>
      </c>
      <c r="I26" s="27" t="str">
        <f>+IFERROR(VLOOKUP(BD_Detalles[[#This Row],[idcapa]],Capas[[idcapa]:[Tipo]],3,0),"")</f>
        <v>Puntos</v>
      </c>
    </row>
    <row r="27" spans="1:9" x14ac:dyDescent="0.3">
      <c r="A27" s="25" t="s">
        <v>255</v>
      </c>
      <c r="B27" s="26" t="str">
        <f>+IFERROR(VLOOKUP(BD_Detalles[[#This Row],[Clase]],'Resumen Capas'!$A$4:$C$1048576,2,0),"COMPLETAR")</f>
        <v>Bocatomas: Tipo Fuente</v>
      </c>
      <c r="C27" s="26" t="str">
        <f>+IFERROR(IF(RIGHT(BD_Detalles[[#This Row],[Clase]],1)="0","",VLOOKUP(BD_Detalles[[#This Row],[Clase]],'Resumen Capas'!$A$4:$C$1048576,3,0)),"COMPLETAR")</f>
        <v>TIPFUEN</v>
      </c>
      <c r="D27" s="29" t="s">
        <v>108</v>
      </c>
      <c r="E27" s="45" t="s">
        <v>240</v>
      </c>
      <c r="F27" s="28" t="str">
        <f>+IFERROR(VLOOKUP(BD_Detalles[[#This Row],[Clase]],'Resumen Capas'!$A$4:$C$1048576,2,0),"COMPLETAR")</f>
        <v>Bocatomas: Tipo Fuente</v>
      </c>
      <c r="G27" s="30"/>
      <c r="H27" s="34" t="str">
        <f>+LEFT(BD_Detalles[[#This Row],[Clase]],2)</f>
        <v>03</v>
      </c>
      <c r="I27" s="27" t="str">
        <f>+IFERROR(VLOOKUP(BD_Detalles[[#This Row],[idcapa]],Capas[[idcapa]:[Tipo]],3,0),"")</f>
        <v>Puntos</v>
      </c>
    </row>
    <row r="28" spans="1:9" x14ac:dyDescent="0.3">
      <c r="A28" s="25" t="s">
        <v>256</v>
      </c>
      <c r="B28" s="26" t="str">
        <f>+IFERROR(VLOOKUP(BD_Detalles[[#This Row],[Clase]],'Resumen Capas'!$A$4:$C$1048576,2,0),"COMPLETAR")</f>
        <v>Bocatomas: Subsubcuenca</v>
      </c>
      <c r="C28" s="26" t="str">
        <f>+IFERROR(IF(RIGHT(BD_Detalles[[#This Row],[Clase]],1)="0","",VLOOKUP(BD_Detalles[[#This Row],[Clase]],'Resumen Capas'!$A$4:$C$1048576,3,0)),"COMPLETAR")</f>
        <v>NOM_SSUBC</v>
      </c>
      <c r="D28" s="29" t="s">
        <v>108</v>
      </c>
      <c r="E28" s="45" t="s">
        <v>240</v>
      </c>
      <c r="F28" s="28" t="str">
        <f>+IFERROR(VLOOKUP(BD_Detalles[[#This Row],[Clase]],'Resumen Capas'!$A$4:$C$1048576,2,0),"COMPLETAR")</f>
        <v>Bocatomas: Subsubcuenca</v>
      </c>
      <c r="G28" s="30"/>
      <c r="H28" s="34" t="str">
        <f>+LEFT(BD_Detalles[[#This Row],[Clase]],2)</f>
        <v>03</v>
      </c>
      <c r="I28" s="27" t="str">
        <f>+IFERROR(VLOOKUP(BD_Detalles[[#This Row],[idcapa]],Capas[[idcapa]:[Tipo]],3,0),"")</f>
        <v>Puntos</v>
      </c>
    </row>
    <row r="29" spans="1:9" x14ac:dyDescent="0.3">
      <c r="A29" s="25" t="s">
        <v>249</v>
      </c>
      <c r="B29" s="26" t="str">
        <f>+IFERROR(VLOOKUP(BD_Detalles[[#This Row],[Clase]],'Resumen Capas'!$A$4:$C$1048576,2,0),"COMPLETAR")</f>
        <v>Canales</v>
      </c>
      <c r="C29" s="26" t="str">
        <f>+IFERROR(IF(RIGHT(BD_Detalles[[#This Row],[Clase]],1)="0","",VLOOKUP(BD_Detalles[[#This Row],[Clase]],'Resumen Capas'!$A$4:$C$1048576,3,0)),"COMPLETAR")</f>
        <v/>
      </c>
      <c r="D29" s="29" t="s">
        <v>238</v>
      </c>
      <c r="E29" s="49" t="s">
        <v>394</v>
      </c>
      <c r="F29" s="28" t="str">
        <f>+IFERROR(VLOOKUP(BD_Detalles[[#This Row],[Clase]],'Resumen Capas'!$A$4:$C$1048576,2,0),"COMPLETAR")</f>
        <v>Canales</v>
      </c>
      <c r="G29" s="30"/>
      <c r="H29" s="34" t="str">
        <f>+LEFT(BD_Detalles[[#This Row],[Clase]],2)</f>
        <v>04</v>
      </c>
      <c r="I29" s="27" t="str">
        <f>+IFERROR(VLOOKUP(BD_Detalles[[#This Row],[idcapa]],Capas[[idcapa]:[Tipo]],3,0),"")</f>
        <v>Polígono</v>
      </c>
    </row>
    <row r="30" spans="1:9" x14ac:dyDescent="0.3">
      <c r="A30" s="25" t="s">
        <v>257</v>
      </c>
      <c r="B30" s="26" t="str">
        <f>+IFERROR(VLOOKUP(BD_Detalles[[#This Row],[Clase]],'Resumen Capas'!$A$4:$C$1048576,2,0),"COMPLETAR")</f>
        <v>Canales: Detalle</v>
      </c>
      <c r="C30" s="26" t="str">
        <f>+IFERROR(IF(RIGHT(BD_Detalles[[#This Row],[Clase]],1)="0","",VLOOKUP(BD_Detalles[[#This Row],[Clase]],'Resumen Capas'!$A$4:$C$1048576,3,0)),"COMPLETAR")</f>
        <v>NOMCAN</v>
      </c>
      <c r="D30" s="29" t="s">
        <v>108</v>
      </c>
      <c r="E30" s="45" t="s">
        <v>241</v>
      </c>
      <c r="F30" s="28" t="str">
        <f>+IFERROR(VLOOKUP(BD_Detalles[[#This Row],[Clase]],'Resumen Capas'!$A$4:$C$1048576,2,0),"COMPLETAR")</f>
        <v>Canales: Detalle</v>
      </c>
      <c r="G30" s="30"/>
      <c r="H30" s="34" t="str">
        <f>+LEFT(BD_Detalles[[#This Row],[Clase]],2)</f>
        <v>04</v>
      </c>
      <c r="I30" s="27" t="str">
        <f>+IFERROR(VLOOKUP(BD_Detalles[[#This Row],[idcapa]],Capas[[idcapa]:[Tipo]],3,0),"")</f>
        <v>Polígono</v>
      </c>
    </row>
    <row r="31" spans="1:9" x14ac:dyDescent="0.3">
      <c r="A31" s="25" t="s">
        <v>258</v>
      </c>
      <c r="B31" s="26" t="str">
        <f>+IFERROR(VLOOKUP(BD_Detalles[[#This Row],[Clase]],'Resumen Capas'!$A$4:$C$1048576,2,0),"COMPLETAR")</f>
        <v>Canales: Origen</v>
      </c>
      <c r="C31" s="26" t="str">
        <f>+IFERROR(IF(RIGHT(BD_Detalles[[#This Row],[Clase]],1)="0","",VLOOKUP(BD_Detalles[[#This Row],[Clase]],'Resumen Capas'!$A$4:$C$1048576,3,0)),"COMPLETAR")</f>
        <v>ORIGEN</v>
      </c>
      <c r="D31" s="29" t="s">
        <v>108</v>
      </c>
      <c r="E31" s="45" t="s">
        <v>242</v>
      </c>
      <c r="F31" s="28" t="str">
        <f>+IFERROR(VLOOKUP(BD_Detalles[[#This Row],[Clase]],'Resumen Capas'!$A$4:$C$1048576,2,0),"COMPLETAR")</f>
        <v>Canales: Origen</v>
      </c>
      <c r="G31" s="30"/>
      <c r="H31" s="34" t="str">
        <f>+LEFT(BD_Detalles[[#This Row],[Clase]],2)</f>
        <v>04</v>
      </c>
      <c r="I31" s="27" t="str">
        <f>+IFERROR(VLOOKUP(BD_Detalles[[#This Row],[idcapa]],Capas[[idcapa]:[Tipo]],3,0),"")</f>
        <v>Polígono</v>
      </c>
    </row>
    <row r="32" spans="1:9" x14ac:dyDescent="0.3">
      <c r="A32" s="25" t="s">
        <v>259</v>
      </c>
      <c r="B32" s="26" t="str">
        <f>+IFERROR(VLOOKUP(BD_Detalles[[#This Row],[Clase]],'Resumen Capas'!$A$4:$C$1048576,2,0),"COMPLETAR")</f>
        <v>Canales: Fuente Hídrica</v>
      </c>
      <c r="C32" s="26" t="str">
        <f>+IFERROR(IF(RIGHT(BD_Detalles[[#This Row],[Clase]],1)="0","",VLOOKUP(BD_Detalles[[#This Row],[Clase]],'Resumen Capas'!$A$4:$C$1048576,3,0)),"COMPLETAR")</f>
        <v>FUENTEHID</v>
      </c>
      <c r="D32" s="29" t="s">
        <v>108</v>
      </c>
      <c r="E32" s="45" t="s">
        <v>243</v>
      </c>
      <c r="F32" s="28" t="str">
        <f>+IFERROR(VLOOKUP(BD_Detalles[[#This Row],[Clase]],'Resumen Capas'!$A$4:$C$1048576,2,0),"COMPLETAR")</f>
        <v>Canales: Fuente Hídrica</v>
      </c>
      <c r="G32" s="30"/>
      <c r="H32" s="34" t="str">
        <f>+LEFT(BD_Detalles[[#This Row],[Clase]],2)</f>
        <v>04</v>
      </c>
      <c r="I32" s="27" t="str">
        <f>+IFERROR(VLOOKUP(BD_Detalles[[#This Row],[idcapa]],Capas[[idcapa]:[Tipo]],3,0),"")</f>
        <v>Polígono</v>
      </c>
    </row>
    <row r="33" spans="1:9" x14ac:dyDescent="0.3">
      <c r="A33" s="25" t="s">
        <v>260</v>
      </c>
      <c r="B33" s="26" t="str">
        <f>+IFERROR(VLOOKUP(BD_Detalles[[#This Row],[Clase]],'Resumen Capas'!$A$4:$C$1048576,2,0),"COMPLETAR")</f>
        <v>Canales: Tipo</v>
      </c>
      <c r="C33" s="26" t="str">
        <f>+IFERROR(IF(RIGHT(BD_Detalles[[#This Row],[Clase]],1)="0","",VLOOKUP(BD_Detalles[[#This Row],[Clase]],'Resumen Capas'!$A$4:$C$1048576,3,0)),"COMPLETAR")</f>
        <v>TIPO_CANAL</v>
      </c>
      <c r="D33" s="29" t="s">
        <v>108</v>
      </c>
      <c r="E33" s="45" t="s">
        <v>244</v>
      </c>
      <c r="F33" s="28" t="str">
        <f>+IFERROR(VLOOKUP(BD_Detalles[[#This Row],[Clase]],'Resumen Capas'!$A$4:$C$1048576,2,0),"COMPLETAR")</f>
        <v>Canales: Tipo</v>
      </c>
      <c r="G33" s="30"/>
      <c r="H33" s="34" t="str">
        <f>+LEFT(BD_Detalles[[#This Row],[Clase]],2)</f>
        <v>04</v>
      </c>
      <c r="I33" s="27" t="str">
        <f>+IFERROR(VLOOKUP(BD_Detalles[[#This Row],[idcapa]],Capas[[idcapa]:[Tipo]],3,0),"")</f>
        <v>Polígono</v>
      </c>
    </row>
    <row r="34" spans="1:9" x14ac:dyDescent="0.3">
      <c r="A34" s="25" t="s">
        <v>261</v>
      </c>
      <c r="B34" s="26" t="str">
        <f>+IFERROR(VLOOKUP(BD_Detalles[[#This Row],[Clase]],'Resumen Capas'!$A$4:$C$1048576,2,0),"COMPLETAR")</f>
        <v>Canales: Organización Usuaria</v>
      </c>
      <c r="C34" s="26" t="str">
        <f>+IFERROR(IF(RIGHT(BD_Detalles[[#This Row],[Clase]],1)="0","",VLOOKUP(BD_Detalles[[#This Row],[Clase]],'Resumen Capas'!$A$4:$C$1048576,3,0)),"COMPLETAR")</f>
        <v>OUA</v>
      </c>
      <c r="D34" s="29" t="s">
        <v>108</v>
      </c>
      <c r="E34" s="45" t="s">
        <v>245</v>
      </c>
      <c r="F34" s="28" t="str">
        <f>+IFERROR(VLOOKUP(BD_Detalles[[#This Row],[Clase]],'Resumen Capas'!$A$4:$C$1048576,2,0),"COMPLETAR")</f>
        <v>Canales: Organización Usuaria</v>
      </c>
      <c r="G34" s="30"/>
      <c r="H34" s="34" t="str">
        <f>+LEFT(BD_Detalles[[#This Row],[Clase]],2)</f>
        <v>04</v>
      </c>
      <c r="I34" s="27" t="str">
        <f>+IFERROR(VLOOKUP(BD_Detalles[[#This Row],[idcapa]],Capas[[idcapa]:[Tipo]],3,0),"")</f>
        <v>Polígono</v>
      </c>
    </row>
    <row r="35" spans="1:9" x14ac:dyDescent="0.3">
      <c r="A35" s="25" t="s">
        <v>262</v>
      </c>
      <c r="B35" s="26" t="str">
        <f>+IFERROR(VLOOKUP(BD_Detalles[[#This Row],[Clase]],'Resumen Capas'!$A$4:$C$1048576,2,0),"COMPLETAR")</f>
        <v>Canales: Tipo OU</v>
      </c>
      <c r="C35" s="26" t="str">
        <f>+IFERROR(IF(RIGHT(BD_Detalles[[#This Row],[Clase]],1)="0","",VLOOKUP(BD_Detalles[[#This Row],[Clase]],'Resumen Capas'!$A$4:$C$1048576,3,0)),"COMPLETAR")</f>
        <v>OUA_TIPO</v>
      </c>
      <c r="D35" s="29" t="s">
        <v>108</v>
      </c>
      <c r="E35" s="45" t="s">
        <v>246</v>
      </c>
      <c r="F35" s="28" t="str">
        <f>+IFERROR(VLOOKUP(BD_Detalles[[#This Row],[Clase]],'Resumen Capas'!$A$4:$C$1048576,2,0),"COMPLETAR")</f>
        <v>Canales: Tipo OU</v>
      </c>
      <c r="G35" s="30"/>
      <c r="H35" s="34" t="str">
        <f>+LEFT(BD_Detalles[[#This Row],[Clase]],2)</f>
        <v>04</v>
      </c>
      <c r="I35" s="27" t="str">
        <f>+IFERROR(VLOOKUP(BD_Detalles[[#This Row],[idcapa]],Capas[[idcapa]:[Tipo]],3,0),"")</f>
        <v>Polígono</v>
      </c>
    </row>
    <row r="36" spans="1:9" x14ac:dyDescent="0.3">
      <c r="A36" s="25" t="s">
        <v>263</v>
      </c>
      <c r="B36" s="26" t="str">
        <f>+IFERROR(VLOOKUP(BD_Detalles[[#This Row],[Clase]],'Resumen Capas'!$A$4:$C$1048576,2,0),"COMPLETAR")</f>
        <v>Canales: Junta Vigilancia</v>
      </c>
      <c r="C36" s="26" t="str">
        <f>+IFERROR(IF(RIGHT(BD_Detalles[[#This Row],[Clase]],1)="0","",VLOOKUP(BD_Detalles[[#This Row],[Clase]],'Resumen Capas'!$A$4:$C$1048576,3,0)),"COMPLETAR")</f>
        <v>JV</v>
      </c>
      <c r="D36" s="29" t="s">
        <v>108</v>
      </c>
      <c r="E36" s="45" t="s">
        <v>247</v>
      </c>
      <c r="F36" s="28" t="str">
        <f>+IFERROR(VLOOKUP(BD_Detalles[[#This Row],[Clase]],'Resumen Capas'!$A$4:$C$1048576,2,0),"COMPLETAR")</f>
        <v>Canales: Junta Vigilancia</v>
      </c>
      <c r="G36" s="30"/>
      <c r="H36" s="34" t="str">
        <f>+LEFT(BD_Detalles[[#This Row],[Clase]],2)</f>
        <v>04</v>
      </c>
      <c r="I36" s="27" t="str">
        <f>+IFERROR(VLOOKUP(BD_Detalles[[#This Row],[idcapa]],Capas[[idcapa]:[Tipo]],3,0),"")</f>
        <v>Polígono</v>
      </c>
    </row>
    <row r="37" spans="1:9" x14ac:dyDescent="0.3">
      <c r="A37" s="25" t="s">
        <v>264</v>
      </c>
      <c r="B37" s="26" t="str">
        <f>+IFERROR(VLOOKUP(BD_Detalles[[#This Row],[Clase]],'Resumen Capas'!$A$4:$C$1048576,2,0),"COMPLETAR")</f>
        <v>Canales: Subsubcuenca</v>
      </c>
      <c r="C37" s="26" t="str">
        <f>+IFERROR(IF(RIGHT(BD_Detalles[[#This Row],[Clase]],1)="0","",VLOOKUP(BD_Detalles[[#This Row],[Clase]],'Resumen Capas'!$A$4:$C$1048576,3,0)),"COMPLETAR")</f>
        <v>NOM_SSUBC</v>
      </c>
      <c r="D37" s="29" t="s">
        <v>108</v>
      </c>
      <c r="E37" s="45" t="s">
        <v>97</v>
      </c>
      <c r="F37" s="28" t="str">
        <f>+IFERROR(VLOOKUP(BD_Detalles[[#This Row],[Clase]],'Resumen Capas'!$A$4:$C$1048576,2,0),"COMPLETAR")</f>
        <v>Canales: Subsubcuenca</v>
      </c>
      <c r="G37" s="30"/>
      <c r="H37" s="34" t="str">
        <f>+LEFT(BD_Detalles[[#This Row],[Clase]],2)</f>
        <v>04</v>
      </c>
      <c r="I37" s="27" t="str">
        <f>+IFERROR(VLOOKUP(BD_Detalles[[#This Row],[idcapa]],Capas[[idcapa]:[Tipo]],3,0),"")</f>
        <v>Polígono</v>
      </c>
    </row>
    <row r="38" spans="1:9" x14ac:dyDescent="0.3">
      <c r="A38" s="25" t="s">
        <v>305</v>
      </c>
      <c r="B38" s="44" t="str">
        <f>+IFERROR(VLOOKUP(BD_Detalles[[#This Row],[Clase]],'Resumen Capas'!$A$4:$C$1048576,2,0),"COMPLETAR")</f>
        <v>Alertas de Incendios J1_VIIRS</v>
      </c>
      <c r="C38" s="28" t="str">
        <f>+IFERROR(IF(RIGHT(BD_Detalles[[#This Row],[Clase]],1)="0","",VLOOKUP(BD_Detalles[[#This Row],[Clase]],'Resumen Capas'!$A$4:$C$1048576,3,0)),"COMPLETAR")</f>
        <v>COMUNA</v>
      </c>
      <c r="D38" s="29" t="s">
        <v>238</v>
      </c>
      <c r="E38" s="50" t="s">
        <v>395</v>
      </c>
      <c r="F38" s="28" t="str">
        <f>+IFERROR(VLOOKUP(BD_Detalles[[#This Row],[Clase]],'Resumen Capas'!$A$4:$C$1048576,2,0),"COMPLETAR")</f>
        <v>Alertas de Incendios J1_VIIRS</v>
      </c>
      <c r="G38" s="30"/>
      <c r="H38" s="34" t="str">
        <f>+LEFT(BD_Detalles[[#This Row],[Clase]],2)</f>
        <v>05</v>
      </c>
      <c r="I38" s="27" t="str">
        <f>+IFERROR(VLOOKUP(BD_Detalles[[#This Row],[idcapa]],Capas[[idcapa]:[Tipo]],3,0),"")</f>
        <v>Polígono</v>
      </c>
    </row>
    <row r="39" spans="1:9" x14ac:dyDescent="0.3">
      <c r="A39" s="25" t="s">
        <v>306</v>
      </c>
      <c r="B39" s="44" t="str">
        <f>+IFERROR(VLOOKUP(BD_Detalles[[#This Row],[Clase]],'Resumen Capas'!$A$4:$C$1048576,2,0),"COMPLETAR")</f>
        <v>Alertas de Incendios MODIS</v>
      </c>
      <c r="C39" s="28" t="str">
        <f>+IFERROR(IF(RIGHT(BD_Detalles[[#This Row],[Clase]],1)="0","",VLOOKUP(BD_Detalles[[#This Row],[Clase]],'Resumen Capas'!$A$4:$C$1048576,3,0)),"COMPLETAR")</f>
        <v>COMUNA</v>
      </c>
      <c r="D39" s="29" t="s">
        <v>238</v>
      </c>
      <c r="E39" s="47" t="s">
        <v>324</v>
      </c>
      <c r="F39" s="28" t="str">
        <f>+IFERROR(VLOOKUP(BD_Detalles[[#This Row],[Clase]],'Resumen Capas'!$A$4:$C$1048576,2,0),"COMPLETAR")</f>
        <v>Alertas de Incendios MODIS</v>
      </c>
      <c r="G39" s="30"/>
      <c r="H39" s="34" t="str">
        <f>+LEFT(BD_Detalles[[#This Row],[Clase]],2)</f>
        <v>06</v>
      </c>
      <c r="I39" s="27" t="str">
        <f>+IFERROR(VLOOKUP(BD_Detalles[[#This Row],[idcapa]],Capas[[idcapa]:[Tipo]],3,0),"")</f>
        <v>Polígono</v>
      </c>
    </row>
    <row r="40" spans="1:9" x14ac:dyDescent="0.3">
      <c r="A40" s="25" t="s">
        <v>307</v>
      </c>
      <c r="B40" s="44" t="str">
        <f>+IFERROR(VLOOKUP(BD_Detalles[[#This Row],[Clase]],'Resumen Capas'!$A$4:$C$1048576,2,0),"COMPLETAR")</f>
        <v>Alertas de Incendios SUOMI</v>
      </c>
      <c r="C40" s="28" t="str">
        <f>+IFERROR(IF(RIGHT(BD_Detalles[[#This Row],[Clase]],1)="0","",VLOOKUP(BD_Detalles[[#This Row],[Clase]],'Resumen Capas'!$A$4:$C$1048576,3,0)),"COMPLETAR")</f>
        <v>COMUNA</v>
      </c>
      <c r="D40" s="29" t="s">
        <v>238</v>
      </c>
      <c r="E40" s="48" t="s">
        <v>325</v>
      </c>
      <c r="F40" s="28" t="str">
        <f>+IFERROR(VLOOKUP(BD_Detalles[[#This Row],[Clase]],'Resumen Capas'!$A$4:$C$1048576,2,0),"COMPLETAR")</f>
        <v>Alertas de Incendios SUOMI</v>
      </c>
      <c r="G40" s="30"/>
      <c r="H40" s="34" t="str">
        <f>+LEFT(BD_Detalles[[#This Row],[Clase]],2)</f>
        <v>07</v>
      </c>
      <c r="I40" s="27" t="str">
        <f>+IFERROR(VLOOKUP(BD_Detalles[[#This Row],[idcapa]],Capas[[idcapa]:[Tipo]],3,0),"")</f>
        <v>Polígono</v>
      </c>
    </row>
    <row r="41" spans="1:9" ht="30.6" x14ac:dyDescent="0.3">
      <c r="A41" s="25" t="s">
        <v>308</v>
      </c>
      <c r="B41" s="44" t="str">
        <f>+IFERROR(VLOOKUP(BD_Detalles[[#This Row],[Clase]],'Resumen Capas'!$A$4:$C$1048576,2,0),"COMPLETAR")</f>
        <v>Riesgo Daño J1 VIIRS Consuntivo</v>
      </c>
      <c r="C41" s="28" t="s">
        <v>286</v>
      </c>
      <c r="D41" s="29" t="s">
        <v>238</v>
      </c>
      <c r="E41" s="45"/>
      <c r="F41" s="28" t="str">
        <f>+IFERROR(VLOOKUP(BD_Detalles[[#This Row],[Clase]],'Resumen Capas'!$A$4:$C$1048576,2,0),"COMPLETAR")</f>
        <v>Riesgo Daño J1 VIIRS Consuntivo</v>
      </c>
      <c r="G41" s="30" t="s">
        <v>326</v>
      </c>
      <c r="H41" s="34" t="str">
        <f>+LEFT(BD_Detalles[[#This Row],[Clase]],2)</f>
        <v>08</v>
      </c>
      <c r="I41" s="27" t="str">
        <f>+IFERROR(VLOOKUP(BD_Detalles[[#This Row],[idcapa]],Capas[[idcapa]:[Tipo]],3,0),"")</f>
        <v>Puntos</v>
      </c>
    </row>
    <row r="42" spans="1:9" x14ac:dyDescent="0.3">
      <c r="A42" s="25" t="s">
        <v>309</v>
      </c>
      <c r="B42" s="44" t="str">
        <f>+IFERROR(VLOOKUP(BD_Detalles[[#This Row],[Clase]],'Resumen Capas'!$A$4:$C$1048576,2,0),"COMPLETAR")</f>
        <v>Riesgo Daño J1 VIIRS Consuntivo USUARIO</v>
      </c>
      <c r="C42" s="28" t="str">
        <f>+IFERROR(IF(RIGHT(BD_Detalles[[#This Row],[Clase]],1)="0","",VLOOKUP(BD_Detalles[[#This Row],[Clase]],'Resumen Capas'!$A$4:$C$1048576,3,0)),"COMPLETAR")</f>
        <v>Nombre_Sol</v>
      </c>
      <c r="D42" s="29" t="s">
        <v>108</v>
      </c>
      <c r="E42" s="45" t="s">
        <v>327</v>
      </c>
      <c r="F42" s="28" t="str">
        <f>+IFERROR(VLOOKUP(BD_Detalles[[#This Row],[Clase]],'Resumen Capas'!$A$4:$C$1048576,2,0),"COMPLETAR")</f>
        <v>Riesgo Daño J1 VIIRS Consuntivo USUARIO</v>
      </c>
      <c r="G42" s="30"/>
      <c r="H42" s="34" t="str">
        <f>+LEFT(BD_Detalles[[#This Row],[Clase]],2)</f>
        <v>08</v>
      </c>
      <c r="I42" s="27" t="str">
        <f>+IFERROR(VLOOKUP(BD_Detalles[[#This Row],[idcapa]],Capas[[idcapa]:[Tipo]],3,0),"")</f>
        <v>Puntos</v>
      </c>
    </row>
    <row r="43" spans="1:9" ht="30.6" x14ac:dyDescent="0.3">
      <c r="A43" s="25" t="s">
        <v>310</v>
      </c>
      <c r="B43" s="44" t="str">
        <f>+IFERROR(VLOOKUP(BD_Detalles[[#This Row],[Clase]],'Resumen Capas'!$A$4:$C$1048576,2,0),"COMPLETAR")</f>
        <v>Riesgo Daño J1 VIIRS No Consuntivo</v>
      </c>
      <c r="C43" s="28" t="s">
        <v>286</v>
      </c>
      <c r="D43" s="29" t="s">
        <v>238</v>
      </c>
      <c r="E43" s="45"/>
      <c r="F43" s="28" t="str">
        <f>+IFERROR(VLOOKUP(BD_Detalles[[#This Row],[Clase]],'Resumen Capas'!$A$4:$C$1048576,2,0),"COMPLETAR")</f>
        <v>Riesgo Daño J1 VIIRS No Consuntivo</v>
      </c>
      <c r="G43" s="30" t="s">
        <v>328</v>
      </c>
      <c r="H43" s="34" t="str">
        <f>+LEFT(BD_Detalles[[#This Row],[Clase]],2)</f>
        <v>09</v>
      </c>
      <c r="I43" s="27" t="str">
        <f>+IFERROR(VLOOKUP(BD_Detalles[[#This Row],[idcapa]],Capas[[idcapa]:[Tipo]],3,0),"")</f>
        <v>Puntos</v>
      </c>
    </row>
    <row r="44" spans="1:9" x14ac:dyDescent="0.3">
      <c r="A44" s="25" t="s">
        <v>311</v>
      </c>
      <c r="B44" s="44" t="str">
        <f>+IFERROR(VLOOKUP(BD_Detalles[[#This Row],[Clase]],'Resumen Capas'!$A$4:$C$1048576,2,0),"COMPLETAR")</f>
        <v>Riesgo Daño J1 VIIRS No Consuntivo USUARIO</v>
      </c>
      <c r="C44" s="28" t="str">
        <f>+IFERROR(IF(RIGHT(BD_Detalles[[#This Row],[Clase]],1)="0","",VLOOKUP(BD_Detalles[[#This Row],[Clase]],'Resumen Capas'!$A$4:$C$1048576,3,0)),"COMPLETAR")</f>
        <v>Nombre_Sol</v>
      </c>
      <c r="D44" s="29" t="s">
        <v>108</v>
      </c>
      <c r="E44" s="45" t="s">
        <v>329</v>
      </c>
      <c r="F44" s="28" t="str">
        <f>+IFERROR(VLOOKUP(BD_Detalles[[#This Row],[Clase]],'Resumen Capas'!$A$4:$C$1048576,2,0),"COMPLETAR")</f>
        <v>Riesgo Daño J1 VIIRS No Consuntivo USUARIO</v>
      </c>
      <c r="G44" s="30"/>
      <c r="H44" s="34" t="str">
        <f>+LEFT(BD_Detalles[[#This Row],[Clase]],2)</f>
        <v>09</v>
      </c>
      <c r="I44" s="27" t="str">
        <f>+IFERROR(VLOOKUP(BD_Detalles[[#This Row],[idcapa]],Capas[[idcapa]:[Tipo]],3,0),"")</f>
        <v>Puntos</v>
      </c>
    </row>
    <row r="45" spans="1:9" ht="30.6" x14ac:dyDescent="0.3">
      <c r="A45" s="25" t="s">
        <v>312</v>
      </c>
      <c r="B45" s="44" t="str">
        <f>+IFERROR(VLOOKUP(BD_Detalles[[#This Row],[Clase]],'Resumen Capas'!$A$4:$C$1048576,2,0),"COMPLETAR")</f>
        <v>Riesgo Daño MODIS Consuntivo</v>
      </c>
      <c r="C45" s="28" t="s">
        <v>286</v>
      </c>
      <c r="D45" s="29" t="s">
        <v>238</v>
      </c>
      <c r="E45" s="45"/>
      <c r="F45" s="28" t="str">
        <f>+IFERROR(VLOOKUP(BD_Detalles[[#This Row],[Clase]],'Resumen Capas'!$A$4:$C$1048576,2,0),"COMPLETAR")</f>
        <v>Riesgo Daño MODIS Consuntivo</v>
      </c>
      <c r="G45" s="30" t="s">
        <v>330</v>
      </c>
      <c r="H45" s="34" t="str">
        <f>+LEFT(BD_Detalles[[#This Row],[Clase]],2)</f>
        <v>10</v>
      </c>
      <c r="I45" s="27" t="str">
        <f>+IFERROR(VLOOKUP(BD_Detalles[[#This Row],[idcapa]],Capas[[idcapa]:[Tipo]],3,0),"")</f>
        <v>Puntos</v>
      </c>
    </row>
    <row r="46" spans="1:9" x14ac:dyDescent="0.3">
      <c r="A46" s="25" t="s">
        <v>313</v>
      </c>
      <c r="B46" s="44" t="str">
        <f>+IFERROR(VLOOKUP(BD_Detalles[[#This Row],[Clase]],'Resumen Capas'!$A$4:$C$1048576,2,0),"COMPLETAR")</f>
        <v>Riesgo Daño MODIS Consuntivo USUARIO</v>
      </c>
      <c r="C46" s="28" t="str">
        <f>+IFERROR(IF(RIGHT(BD_Detalles[[#This Row],[Clase]],1)="0","",VLOOKUP(BD_Detalles[[#This Row],[Clase]],'Resumen Capas'!$A$4:$C$1048576,3,0)),"COMPLETAR")</f>
        <v>Nombre_Sol</v>
      </c>
      <c r="D46" s="29" t="s">
        <v>108</v>
      </c>
      <c r="E46" s="45" t="s">
        <v>331</v>
      </c>
      <c r="F46" s="28" t="str">
        <f>+IFERROR(VLOOKUP(BD_Detalles[[#This Row],[Clase]],'Resumen Capas'!$A$4:$C$1048576,2,0),"COMPLETAR")</f>
        <v>Riesgo Daño MODIS Consuntivo USUARIO</v>
      </c>
      <c r="G46" s="30"/>
      <c r="H46" s="34" t="str">
        <f>+LEFT(BD_Detalles[[#This Row],[Clase]],2)</f>
        <v>10</v>
      </c>
      <c r="I46" s="27" t="str">
        <f>+IFERROR(VLOOKUP(BD_Detalles[[#This Row],[idcapa]],Capas[[idcapa]:[Tipo]],3,0),"")</f>
        <v>Puntos</v>
      </c>
    </row>
    <row r="47" spans="1:9" ht="30.6" x14ac:dyDescent="0.3">
      <c r="A47" s="25" t="s">
        <v>314</v>
      </c>
      <c r="B47" s="44" t="str">
        <f>+IFERROR(VLOOKUP(BD_Detalles[[#This Row],[Clase]],'Resumen Capas'!$A$4:$C$1048576,2,0),"COMPLETAR")</f>
        <v>Riesgo Daño MODIS No Consuntivo</v>
      </c>
      <c r="C47" s="28" t="s">
        <v>286</v>
      </c>
      <c r="D47" s="29" t="s">
        <v>238</v>
      </c>
      <c r="E47" s="45"/>
      <c r="F47" s="28" t="str">
        <f>+IFERROR(VLOOKUP(BD_Detalles[[#This Row],[Clase]],'Resumen Capas'!$A$4:$C$1048576,2,0),"COMPLETAR")</f>
        <v>Riesgo Daño MODIS No Consuntivo</v>
      </c>
      <c r="G47" s="30" t="s">
        <v>346</v>
      </c>
      <c r="H47" s="34" t="str">
        <f>+LEFT(BD_Detalles[[#This Row],[Clase]],2)</f>
        <v>11</v>
      </c>
      <c r="I47" s="27" t="str">
        <f>+IFERROR(VLOOKUP(BD_Detalles[[#This Row],[idcapa]],Capas[[idcapa]:[Tipo]],3,0),"")</f>
        <v>Puntos</v>
      </c>
    </row>
    <row r="48" spans="1:9" x14ac:dyDescent="0.3">
      <c r="A48" s="25" t="s">
        <v>315</v>
      </c>
      <c r="B48" s="44" t="str">
        <f>+IFERROR(VLOOKUP(BD_Detalles[[#This Row],[Clase]],'Resumen Capas'!$A$4:$C$1048576,2,0),"COMPLETAR")</f>
        <v>Riesgo Daño MODIS No Consuntivo USUARIO</v>
      </c>
      <c r="C48" s="28" t="str">
        <f>+IFERROR(IF(RIGHT(BD_Detalles[[#This Row],[Clase]],1)="0","",VLOOKUP(BD_Detalles[[#This Row],[Clase]],'Resumen Capas'!$A$4:$C$1048576,3,0)),"COMPLETAR")</f>
        <v>Nombre_Sol</v>
      </c>
      <c r="D48" s="29" t="s">
        <v>108</v>
      </c>
      <c r="E48" s="45" t="s">
        <v>347</v>
      </c>
      <c r="F48" s="28" t="str">
        <f>+IFERROR(VLOOKUP(BD_Detalles[[#This Row],[Clase]],'Resumen Capas'!$A$4:$C$1048576,2,0),"COMPLETAR")</f>
        <v>Riesgo Daño MODIS No Consuntivo USUARIO</v>
      </c>
      <c r="G48" s="30"/>
      <c r="H48" s="34" t="str">
        <f>+LEFT(BD_Detalles[[#This Row],[Clase]],2)</f>
        <v>11</v>
      </c>
      <c r="I48" s="27" t="str">
        <f>+IFERROR(VLOOKUP(BD_Detalles[[#This Row],[idcapa]],Capas[[idcapa]:[Tipo]],3,0),"")</f>
        <v>Puntos</v>
      </c>
    </row>
    <row r="49" spans="1:9" ht="30.6" x14ac:dyDescent="0.3">
      <c r="A49" s="25" t="s">
        <v>316</v>
      </c>
      <c r="B49" s="44" t="str">
        <f>+IFERROR(VLOOKUP(BD_Detalles[[#This Row],[Clase]],'Resumen Capas'!$A$4:$C$1048576,2,0),"COMPLETAR")</f>
        <v>Riesgo Daño SUOMI Consuntivo</v>
      </c>
      <c r="C49" s="28" t="s">
        <v>286</v>
      </c>
      <c r="D49" s="29" t="s">
        <v>238</v>
      </c>
      <c r="E49" s="45"/>
      <c r="F49" s="28" t="str">
        <f>+IFERROR(VLOOKUP(BD_Detalles[[#This Row],[Clase]],'Resumen Capas'!$A$4:$C$1048576,2,0),"COMPLETAR")</f>
        <v>Riesgo Daño SUOMI Consuntivo</v>
      </c>
      <c r="G49" s="30" t="s">
        <v>348</v>
      </c>
      <c r="H49" s="34" t="str">
        <f>+LEFT(BD_Detalles[[#This Row],[Clase]],2)</f>
        <v>12</v>
      </c>
      <c r="I49" s="27" t="str">
        <f>+IFERROR(VLOOKUP(BD_Detalles[[#This Row],[idcapa]],Capas[[idcapa]:[Tipo]],3,0),"")</f>
        <v>Puntos</v>
      </c>
    </row>
    <row r="50" spans="1:9" x14ac:dyDescent="0.3">
      <c r="A50" s="25" t="s">
        <v>317</v>
      </c>
      <c r="B50" s="44" t="str">
        <f>+IFERROR(VLOOKUP(BD_Detalles[[#This Row],[Clase]],'Resumen Capas'!$A$4:$C$1048576,2,0),"COMPLETAR")</f>
        <v>Riesgo Daño SUOMI Consuntivo USUARIO</v>
      </c>
      <c r="C50" s="28" t="str">
        <f>+IFERROR(IF(RIGHT(BD_Detalles[[#This Row],[Clase]],1)="0","",VLOOKUP(BD_Detalles[[#This Row],[Clase]],'Resumen Capas'!$A$4:$C$1048576,3,0)),"COMPLETAR")</f>
        <v>Nombre_Sol</v>
      </c>
      <c r="D50" s="29" t="s">
        <v>108</v>
      </c>
      <c r="E50" s="45" t="s">
        <v>349</v>
      </c>
      <c r="F50" s="28" t="str">
        <f>+IFERROR(VLOOKUP(BD_Detalles[[#This Row],[Clase]],'Resumen Capas'!$A$4:$C$1048576,2,0),"COMPLETAR")</f>
        <v>Riesgo Daño SUOMI Consuntivo USUARIO</v>
      </c>
      <c r="G50" s="30"/>
      <c r="H50" s="34" t="str">
        <f>+LEFT(BD_Detalles[[#This Row],[Clase]],2)</f>
        <v>12</v>
      </c>
      <c r="I50" s="27" t="str">
        <f>+IFERROR(VLOOKUP(BD_Detalles[[#This Row],[idcapa]],Capas[[idcapa]:[Tipo]],3,0),"")</f>
        <v>Puntos</v>
      </c>
    </row>
    <row r="51" spans="1:9" ht="30.6" x14ac:dyDescent="0.3">
      <c r="A51" s="25" t="s">
        <v>318</v>
      </c>
      <c r="B51" s="44" t="str">
        <f>+IFERROR(VLOOKUP(BD_Detalles[[#This Row],[Clase]],'Resumen Capas'!$A$4:$C$1048576,2,0),"COMPLETAR")</f>
        <v>Riesgo Daño SUOMI No Consuntivo</v>
      </c>
      <c r="C51" s="28" t="s">
        <v>286</v>
      </c>
      <c r="D51" s="29" t="s">
        <v>238</v>
      </c>
      <c r="E51" s="45"/>
      <c r="F51" s="28" t="str">
        <f>+IFERROR(VLOOKUP(BD_Detalles[[#This Row],[Clase]],'Resumen Capas'!$A$4:$C$1048576,2,0),"COMPLETAR")</f>
        <v>Riesgo Daño SUOMI No Consuntivo</v>
      </c>
      <c r="G51" s="30" t="s">
        <v>350</v>
      </c>
      <c r="H51" s="34" t="str">
        <f>+LEFT(BD_Detalles[[#This Row],[Clase]],2)</f>
        <v>13</v>
      </c>
      <c r="I51" s="27" t="str">
        <f>+IFERROR(VLOOKUP(BD_Detalles[[#This Row],[idcapa]],Capas[[idcapa]:[Tipo]],3,0),"")</f>
        <v>Puntos</v>
      </c>
    </row>
    <row r="52" spans="1:9" x14ac:dyDescent="0.3">
      <c r="A52" s="25" t="s">
        <v>319</v>
      </c>
      <c r="B52" s="44" t="str">
        <f>+IFERROR(VLOOKUP(BD_Detalles[[#This Row],[Clase]],'Resumen Capas'!$A$4:$C$1048576,2,0),"COMPLETAR")</f>
        <v>Riesgo Daño SUOMI No Consuntivo USUARIO</v>
      </c>
      <c r="C52" s="28" t="str">
        <f>+IFERROR(IF(RIGHT(BD_Detalles[[#This Row],[Clase]],1)="0","",VLOOKUP(BD_Detalles[[#This Row],[Clase]],'Resumen Capas'!$A$4:$C$1048576,3,0)),"COMPLETAR")</f>
        <v>Nombre_Sol</v>
      </c>
      <c r="D52" s="29" t="s">
        <v>108</v>
      </c>
      <c r="E52" s="45" t="s">
        <v>351</v>
      </c>
      <c r="F52" s="28" t="str">
        <f>+IFERROR(VLOOKUP(BD_Detalles[[#This Row],[Clase]],'Resumen Capas'!$A$4:$C$1048576,2,0),"COMPLETAR")</f>
        <v>Riesgo Daño SUOMI No Consuntivo USUARIO</v>
      </c>
      <c r="G52" s="30"/>
      <c r="H52" s="34" t="str">
        <f>+LEFT(BD_Detalles[[#This Row],[Clase]],2)</f>
        <v>13</v>
      </c>
      <c r="I52" s="27" t="str">
        <f>+IFERROR(VLOOKUP(BD_Detalles[[#This Row],[idcapa]],Capas[[idcapa]:[Tipo]],3,0),"")</f>
        <v>Puntos</v>
      </c>
    </row>
    <row r="53" spans="1:9" ht="30.6" x14ac:dyDescent="0.3">
      <c r="A53" s="25" t="s">
        <v>320</v>
      </c>
      <c r="B53" s="44" t="str">
        <f>+IFERROR(VLOOKUP(BD_Detalles[[#This Row],[Clase]],'Resumen Capas'!$A$4:$C$1048576,2,0),"COMPLETAR")</f>
        <v>Usuarios con Derechos Consuntivos</v>
      </c>
      <c r="C53" s="28" t="s">
        <v>286</v>
      </c>
      <c r="D53" s="29" t="s">
        <v>238</v>
      </c>
      <c r="E53" s="45"/>
      <c r="F53" s="28" t="str">
        <f>+IFERROR(VLOOKUP(BD_Detalles[[#This Row],[Clase]],'Resumen Capas'!$A$4:$C$1048576,2,0),"COMPLETAR")</f>
        <v>Usuarios con Derechos Consuntivos</v>
      </c>
      <c r="G53" s="30" t="s">
        <v>352</v>
      </c>
      <c r="H53" s="34" t="str">
        <f>+LEFT(BD_Detalles[[#This Row],[Clase]],2)</f>
        <v>14</v>
      </c>
      <c r="I53" s="27" t="str">
        <f>+IFERROR(VLOOKUP(BD_Detalles[[#This Row],[idcapa]],Capas[[idcapa]:[Tipo]],3,0),"")</f>
        <v>Puntos</v>
      </c>
    </row>
    <row r="54" spans="1:9" x14ac:dyDescent="0.3">
      <c r="A54" s="25" t="s">
        <v>321</v>
      </c>
      <c r="B54" s="44" t="str">
        <f>+IFERROR(VLOOKUP(BD_Detalles[[#This Row],[Clase]],'Resumen Capas'!$A$4:$C$1048576,2,0),"COMPLETAR")</f>
        <v>Usuarios con Derechos Consuntivo Detalle</v>
      </c>
      <c r="C54" s="28" t="str">
        <f>+IFERROR(IF(RIGHT(BD_Detalles[[#This Row],[Clase]],1)="0","",VLOOKUP(BD_Detalles[[#This Row],[Clase]],'Resumen Capas'!$A$4:$C$1048576,3,0)),"COMPLETAR")</f>
        <v>Nombre_Sol</v>
      </c>
      <c r="D54" s="29" t="s">
        <v>108</v>
      </c>
      <c r="E54" s="45" t="s">
        <v>353</v>
      </c>
      <c r="F54" s="28" t="str">
        <f>+IFERROR(VLOOKUP(BD_Detalles[[#This Row],[Clase]],'Resumen Capas'!$A$4:$C$1048576,2,0),"COMPLETAR")</f>
        <v>Usuarios con Derechos Consuntivo Detalle</v>
      </c>
      <c r="G54" s="30"/>
      <c r="H54" s="34" t="str">
        <f>+LEFT(BD_Detalles[[#This Row],[Clase]],2)</f>
        <v>14</v>
      </c>
      <c r="I54" s="27" t="str">
        <f>+IFERROR(VLOOKUP(BD_Detalles[[#This Row],[idcapa]],Capas[[idcapa]:[Tipo]],3,0),"")</f>
        <v>Puntos</v>
      </c>
    </row>
    <row r="55" spans="1:9" ht="30.6" x14ac:dyDescent="0.3">
      <c r="A55" s="25" t="s">
        <v>322</v>
      </c>
      <c r="B55" s="44" t="str">
        <f>+IFERROR(VLOOKUP(BD_Detalles[[#This Row],[Clase]],'Resumen Capas'!$A$4:$C$1048576,2,0),"COMPLETAR")</f>
        <v>Usuarios con Derechos No Consuntivos</v>
      </c>
      <c r="C55" s="28" t="s">
        <v>286</v>
      </c>
      <c r="D55" s="29" t="s">
        <v>238</v>
      </c>
      <c r="E55" s="45"/>
      <c r="F55" s="28" t="str">
        <f>+IFERROR(VLOOKUP(BD_Detalles[[#This Row],[Clase]],'Resumen Capas'!$A$4:$C$1048576,2,0),"COMPLETAR")</f>
        <v>Usuarios con Derechos No Consuntivos</v>
      </c>
      <c r="G55" s="30" t="s">
        <v>354</v>
      </c>
      <c r="H55" s="34" t="str">
        <f>+LEFT(BD_Detalles[[#This Row],[Clase]],2)</f>
        <v>15</v>
      </c>
      <c r="I55" s="27" t="str">
        <f>+IFERROR(VLOOKUP(BD_Detalles[[#This Row],[idcapa]],Capas[[idcapa]:[Tipo]],3,0),"")</f>
        <v>Puntos</v>
      </c>
    </row>
    <row r="56" spans="1:9" x14ac:dyDescent="0.3">
      <c r="A56" s="25" t="s">
        <v>323</v>
      </c>
      <c r="B56" s="44" t="str">
        <f>+IFERROR(VLOOKUP(BD_Detalles[[#This Row],[Clase]],'Resumen Capas'!$A$4:$C$1048576,2,0),"COMPLETAR")</f>
        <v>Usuarios con Derechos No Consuntivo Detalle</v>
      </c>
      <c r="C56" s="28" t="str">
        <f>+IFERROR(IF(RIGHT(BD_Detalles[[#This Row],[Clase]],1)="0","",VLOOKUP(BD_Detalles[[#This Row],[Clase]],'Resumen Capas'!$A$4:$C$1048576,3,0)),"COMPLETAR")</f>
        <v>Nombre_Sol</v>
      </c>
      <c r="D56" s="29" t="s">
        <v>108</v>
      </c>
      <c r="E56" s="45" t="s">
        <v>355</v>
      </c>
      <c r="F56" s="28" t="str">
        <f>+IFERROR(VLOOKUP(BD_Detalles[[#This Row],[Clase]],'Resumen Capas'!$A$4:$C$1048576,2,0),"COMPLETAR")</f>
        <v>Usuarios con Derechos No Consuntivo Detalle</v>
      </c>
      <c r="G56" s="30"/>
      <c r="H56" s="34" t="str">
        <f>+LEFT(BD_Detalles[[#This Row],[Clase]],2)</f>
        <v>15</v>
      </c>
      <c r="I56" s="27" t="str">
        <f>+IFERROR(VLOOKUP(BD_Detalles[[#This Row],[idcapa]],Capas[[idcapa]:[Tipo]],3,0),"")</f>
        <v>Puntos</v>
      </c>
    </row>
    <row r="57" spans="1:9" ht="30.6" x14ac:dyDescent="0.3">
      <c r="A57" s="25" t="s">
        <v>405</v>
      </c>
      <c r="B57" s="44" t="str">
        <f>+IFERROR(VLOOKUP(BD_Detalles[[#This Row],[Clase]],'Resumen Capas'!$A$4:$C$1048576,2,0),"COMPLETAR")</f>
        <v>Comunidades de Agua</v>
      </c>
      <c r="C57" s="28" t="s">
        <v>398</v>
      </c>
      <c r="D57" s="29" t="s">
        <v>238</v>
      </c>
      <c r="E57" s="45"/>
      <c r="F57" s="28" t="str">
        <f>+IFERROR(VLOOKUP(BD_Detalles[[#This Row],[Clase]],'Resumen Capas'!$A$4:$C$1048576,2,0),"COMPLETAR")</f>
        <v>Comunidades de Agua</v>
      </c>
      <c r="G57" s="30" t="s">
        <v>406</v>
      </c>
      <c r="H57" s="34" t="str">
        <f>+LEFT(BD_Detalles[[#This Row],[Clase]],2)</f>
        <v>17</v>
      </c>
      <c r="I57" s="27" t="str">
        <f>+IFERROR(VLOOKUP(BD_Detalles[[#This Row],[idcapa]],Capas[[idcapa]:[Tipo]],3,0),"")</f>
        <v>Puntos</v>
      </c>
    </row>
    <row r="58" spans="1:9" x14ac:dyDescent="0.3">
      <c r="A58" s="25" t="s">
        <v>400</v>
      </c>
      <c r="B58" s="44" t="str">
        <f>+IFERROR(VLOOKUP(BD_Detalles[[#This Row],[Clase]],'Resumen Capas'!$A$4:$C$1048576,2,0),"COMPLETAR")</f>
        <v>Comunidades de Agua Detalle</v>
      </c>
      <c r="C58" s="28" t="str">
        <f>+IFERROR(IF(RIGHT(BD_Detalles[[#This Row],[Clase]],1)="0","",VLOOKUP(BD_Detalles[[#This Row],[Clase]],'Resumen Capas'!$A$4:$C$1048576,3,0)),"COMPLETAR")</f>
        <v>Nombre Sol</v>
      </c>
      <c r="D58" s="29" t="s">
        <v>108</v>
      </c>
      <c r="E58" s="45" t="s">
        <v>407</v>
      </c>
      <c r="F58" s="28" t="str">
        <f>+IFERROR(VLOOKUP(BD_Detalles[[#This Row],[Clase]],'Resumen Capas'!$A$4:$C$1048576,2,0),"COMPLETAR")</f>
        <v>Comunidades de Agua Detalle</v>
      </c>
      <c r="G58" s="30"/>
      <c r="H58" s="34" t="str">
        <f>+LEFT(BD_Detalles[[#This Row],[Clase]],2)</f>
        <v>17</v>
      </c>
      <c r="I58" s="27" t="str">
        <f>+IFERROR(VLOOKUP(BD_Detalles[[#This Row],[idcapa]],Capas[[idcapa]:[Tipo]],3,0),"")</f>
        <v>Puntos</v>
      </c>
    </row>
    <row r="59" spans="1:9" x14ac:dyDescent="0.3">
      <c r="A59" s="25" t="s">
        <v>414</v>
      </c>
      <c r="B59" s="44" t="str">
        <f>+IFERROR(VLOOKUP(BD_Detalles[[#This Row],[Clase]],'Resumen Capas'!$A$4:$C$1048576,2,0),"COMPLETAR")</f>
        <v>1 Actualización Área Quemada Estimada al 07-02-2023</v>
      </c>
      <c r="C59" s="28" t="str">
        <f>+IFERROR(IF(RIGHT(BD_Detalles[[#This Row],[Clase]],1)="0","",VLOOKUP(BD_Detalles[[#This Row],[Clase]],'Resumen Capas'!$A$4:$C$1048576,3,0)),"COMPLETAR")</f>
        <v>COMUNA</v>
      </c>
      <c r="D59" s="29" t="s">
        <v>238</v>
      </c>
      <c r="E59" s="53" t="s">
        <v>415</v>
      </c>
      <c r="F59" s="28" t="str">
        <f>+IFERROR(VLOOKUP(BD_Detalles[[#This Row],[Clase]],'Resumen Capas'!$A$4:$C$1048576,2,0),"COMPLETAR")</f>
        <v>1 Actualización Área Quemada Estimada al 07-02-2023</v>
      </c>
      <c r="G59" s="30"/>
      <c r="H59" s="34" t="str">
        <f>+LEFT(BD_Detalles[[#This Row],[Clase]],2)</f>
        <v>18</v>
      </c>
      <c r="I59" s="27" t="str">
        <f>+IFERROR(VLOOKUP(BD_Detalles[[#This Row],[idcapa]],Capas[[idcapa]:[Tipo]],3,0),"")</f>
        <v>Polígono</v>
      </c>
    </row>
    <row r="60" spans="1:9" x14ac:dyDescent="0.3">
      <c r="A60" s="25" t="s">
        <v>419</v>
      </c>
      <c r="B60" s="44" t="str">
        <f>+IFERROR(VLOOKUP(BD_Detalles[[#This Row],[Clase]],'Resumen Capas'!$A$4:$C$1048576,2,0),"COMPLETAR")</f>
        <v>0 Actualización Área Quemada Estimada al 13-02-2023</v>
      </c>
      <c r="C60" s="28" t="str">
        <f>+IFERROR(IF(RIGHT(BD_Detalles[[#This Row],[Clase]],1)="0","",VLOOKUP(BD_Detalles[[#This Row],[Clase]],'Resumen Capas'!$A$4:$C$1048576,3,0)),"COMPLETAR")</f>
        <v>COMUNA</v>
      </c>
      <c r="D60" s="29" t="s">
        <v>238</v>
      </c>
      <c r="E60" s="54" t="s">
        <v>421</v>
      </c>
      <c r="F60" s="28" t="str">
        <f>+IFERROR(VLOOKUP(BD_Detalles[[#This Row],[Clase]],'Resumen Capas'!$A$4:$C$1048576,2,0),"COMPLETAR")</f>
        <v>0 Actualización Área Quemada Estimada al 13-02-2023</v>
      </c>
      <c r="G60" s="30"/>
      <c r="H60" s="34" t="str">
        <f>+LEFT(BD_Detalles[[#This Row],[Clase]],2)</f>
        <v>19</v>
      </c>
      <c r="I60" s="27" t="str">
        <f>+IFERROR(VLOOKUP(BD_Detalles[[#This Row],[idcapa]],Capas[[idcapa]:[Tipo]],3,0),"")</f>
        <v>Polígono</v>
      </c>
    </row>
  </sheetData>
  <phoneticPr fontId="4" type="noConversion"/>
  <conditionalFormatting sqref="B10:C60">
    <cfRule type="cellIs" dxfId="128" priority="68" operator="equal">
      <formula>"COMPLETAR"</formula>
    </cfRule>
  </conditionalFormatting>
  <conditionalFormatting sqref="B43:C44">
    <cfRule type="cellIs" dxfId="127" priority="55" operator="equal">
      <formula>"COMPLETAR"</formula>
    </cfRule>
  </conditionalFormatting>
  <conditionalFormatting sqref="B45:C46">
    <cfRule type="cellIs" dxfId="126" priority="54" operator="equal">
      <formula>"COMPLETAR"</formula>
    </cfRule>
  </conditionalFormatting>
  <conditionalFormatting sqref="B45:C46">
    <cfRule type="cellIs" dxfId="125" priority="53" operator="equal">
      <formula>"COMPLETAR"</formula>
    </cfRule>
  </conditionalFormatting>
  <conditionalFormatting sqref="B47:C48">
    <cfRule type="cellIs" dxfId="124" priority="52" operator="equal">
      <formula>"COMPLETAR"</formula>
    </cfRule>
  </conditionalFormatting>
  <conditionalFormatting sqref="B47:C48">
    <cfRule type="cellIs" dxfId="123" priority="51" operator="equal">
      <formula>"COMPLETAR"</formula>
    </cfRule>
  </conditionalFormatting>
  <conditionalFormatting sqref="B47:C48">
    <cfRule type="cellIs" dxfId="122" priority="50" operator="equal">
      <formula>"COMPLETAR"</formula>
    </cfRule>
  </conditionalFormatting>
  <conditionalFormatting sqref="B49:C50">
    <cfRule type="cellIs" dxfId="121" priority="49" operator="equal">
      <formula>"COMPLETAR"</formula>
    </cfRule>
  </conditionalFormatting>
  <conditionalFormatting sqref="B49:C50">
    <cfRule type="cellIs" dxfId="120" priority="48" operator="equal">
      <formula>"COMPLETAR"</formula>
    </cfRule>
  </conditionalFormatting>
  <conditionalFormatting sqref="B49:C50">
    <cfRule type="cellIs" dxfId="119" priority="47" operator="equal">
      <formula>"COMPLETAR"</formula>
    </cfRule>
  </conditionalFormatting>
  <conditionalFormatting sqref="B49:C50">
    <cfRule type="cellIs" dxfId="118" priority="46" operator="equal">
      <formula>"COMPLETAR"</formula>
    </cfRule>
  </conditionalFormatting>
  <conditionalFormatting sqref="B51:C52">
    <cfRule type="cellIs" dxfId="117" priority="45" operator="equal">
      <formula>"COMPLETAR"</formula>
    </cfRule>
  </conditionalFormatting>
  <conditionalFormatting sqref="B51:C52">
    <cfRule type="cellIs" dxfId="116" priority="44" operator="equal">
      <formula>"COMPLETAR"</formula>
    </cfRule>
  </conditionalFormatting>
  <conditionalFormatting sqref="B51:C52">
    <cfRule type="cellIs" dxfId="115" priority="43" operator="equal">
      <formula>"COMPLETAR"</formula>
    </cfRule>
  </conditionalFormatting>
  <conditionalFormatting sqref="B51:C52">
    <cfRule type="cellIs" dxfId="114" priority="42" operator="equal">
      <formula>"COMPLETAR"</formula>
    </cfRule>
  </conditionalFormatting>
  <conditionalFormatting sqref="B51:C52">
    <cfRule type="cellIs" dxfId="113" priority="41" operator="equal">
      <formula>"COMPLETAR"</formula>
    </cfRule>
  </conditionalFormatting>
  <conditionalFormatting sqref="B53:C54">
    <cfRule type="cellIs" dxfId="112" priority="40" operator="equal">
      <formula>"COMPLETAR"</formula>
    </cfRule>
  </conditionalFormatting>
  <conditionalFormatting sqref="B53:C54">
    <cfRule type="cellIs" dxfId="111" priority="39" operator="equal">
      <formula>"COMPLETAR"</formula>
    </cfRule>
  </conditionalFormatting>
  <conditionalFormatting sqref="B53:C54">
    <cfRule type="cellIs" dxfId="110" priority="38" operator="equal">
      <formula>"COMPLETAR"</formula>
    </cfRule>
  </conditionalFormatting>
  <conditionalFormatting sqref="B53:C54">
    <cfRule type="cellIs" dxfId="109" priority="37" operator="equal">
      <formula>"COMPLETAR"</formula>
    </cfRule>
  </conditionalFormatting>
  <conditionalFormatting sqref="B53:C54">
    <cfRule type="cellIs" dxfId="108" priority="36" operator="equal">
      <formula>"COMPLETAR"</formula>
    </cfRule>
  </conditionalFormatting>
  <conditionalFormatting sqref="B53:C54">
    <cfRule type="cellIs" dxfId="107" priority="35" operator="equal">
      <formula>"COMPLETAR"</formula>
    </cfRule>
  </conditionalFormatting>
  <conditionalFormatting sqref="B55:C56">
    <cfRule type="cellIs" dxfId="106" priority="34" operator="equal">
      <formula>"COMPLETAR"</formula>
    </cfRule>
  </conditionalFormatting>
  <conditionalFormatting sqref="B55:C56">
    <cfRule type="cellIs" dxfId="105" priority="33" operator="equal">
      <formula>"COMPLETAR"</formula>
    </cfRule>
  </conditionalFormatting>
  <conditionalFormatting sqref="B55:C56">
    <cfRule type="cellIs" dxfId="104" priority="32" operator="equal">
      <formula>"COMPLETAR"</formula>
    </cfRule>
  </conditionalFormatting>
  <conditionalFormatting sqref="B55:C56">
    <cfRule type="cellIs" dxfId="103" priority="31" operator="equal">
      <formula>"COMPLETAR"</formula>
    </cfRule>
  </conditionalFormatting>
  <conditionalFormatting sqref="B55:C56">
    <cfRule type="cellIs" dxfId="102" priority="30" operator="equal">
      <formula>"COMPLETAR"</formula>
    </cfRule>
  </conditionalFormatting>
  <conditionalFormatting sqref="B55:C56">
    <cfRule type="cellIs" dxfId="101" priority="29" operator="equal">
      <formula>"COMPLETAR"</formula>
    </cfRule>
  </conditionalFormatting>
  <conditionalFormatting sqref="B55:C56">
    <cfRule type="cellIs" dxfId="100" priority="28" operator="equal">
      <formula>"COMPLETAR"</formula>
    </cfRule>
  </conditionalFormatting>
  <conditionalFormatting sqref="B57:C58">
    <cfRule type="cellIs" dxfId="99" priority="27" operator="equal">
      <formula>"COMPLETAR"</formula>
    </cfRule>
  </conditionalFormatting>
  <conditionalFormatting sqref="B57:C58">
    <cfRule type="cellIs" dxfId="98" priority="26" operator="equal">
      <formula>"COMPLETAR"</formula>
    </cfRule>
  </conditionalFormatting>
  <conditionalFormatting sqref="B57:C58">
    <cfRule type="cellIs" dxfId="97" priority="25" operator="equal">
      <formula>"COMPLETAR"</formula>
    </cfRule>
  </conditionalFormatting>
  <conditionalFormatting sqref="B57:C58">
    <cfRule type="cellIs" dxfId="96" priority="24" operator="equal">
      <formula>"COMPLETAR"</formula>
    </cfRule>
  </conditionalFormatting>
  <conditionalFormatting sqref="B57:C58">
    <cfRule type="cellIs" dxfId="95" priority="23" operator="equal">
      <formula>"COMPLETAR"</formula>
    </cfRule>
  </conditionalFormatting>
  <conditionalFormatting sqref="B57:C58">
    <cfRule type="cellIs" dxfId="94" priority="22" operator="equal">
      <formula>"COMPLETAR"</formula>
    </cfRule>
  </conditionalFormatting>
  <conditionalFormatting sqref="B57:C58">
    <cfRule type="cellIs" dxfId="93" priority="21" operator="equal">
      <formula>"COMPLETAR"</formula>
    </cfRule>
  </conditionalFormatting>
  <conditionalFormatting sqref="B57:C58">
    <cfRule type="cellIs" dxfId="92" priority="20" operator="equal">
      <formula>"COMPLETAR"</formula>
    </cfRule>
  </conditionalFormatting>
  <conditionalFormatting sqref="B59:C59">
    <cfRule type="cellIs" dxfId="91" priority="19" operator="equal">
      <formula>"COMPLETAR"</formula>
    </cfRule>
  </conditionalFormatting>
  <conditionalFormatting sqref="B59:C59">
    <cfRule type="cellIs" dxfId="90" priority="18" operator="equal">
      <formula>"COMPLETAR"</formula>
    </cfRule>
  </conditionalFormatting>
  <conditionalFormatting sqref="B59:C59">
    <cfRule type="cellIs" dxfId="89" priority="17" operator="equal">
      <formula>"COMPLETAR"</formula>
    </cfRule>
  </conditionalFormatting>
  <conditionalFormatting sqref="B59:C59">
    <cfRule type="cellIs" dxfId="88" priority="16" operator="equal">
      <formula>"COMPLETAR"</formula>
    </cfRule>
  </conditionalFormatting>
  <conditionalFormatting sqref="B59:C59">
    <cfRule type="cellIs" dxfId="87" priority="15" operator="equal">
      <formula>"COMPLETAR"</formula>
    </cfRule>
  </conditionalFormatting>
  <conditionalFormatting sqref="B59:C59">
    <cfRule type="cellIs" dxfId="86" priority="14" operator="equal">
      <formula>"COMPLETAR"</formula>
    </cfRule>
  </conditionalFormatting>
  <conditionalFormatting sqref="B59:C59">
    <cfRule type="cellIs" dxfId="85" priority="13" operator="equal">
      <formula>"COMPLETAR"</formula>
    </cfRule>
  </conditionalFormatting>
  <conditionalFormatting sqref="B59:C59">
    <cfRule type="cellIs" dxfId="84" priority="12" operator="equal">
      <formula>"COMPLETAR"</formula>
    </cfRule>
  </conditionalFormatting>
  <conditionalFormatting sqref="B59:C59">
    <cfRule type="cellIs" dxfId="83" priority="11" operator="equal">
      <formula>"COMPLETAR"</formula>
    </cfRule>
  </conditionalFormatting>
  <conditionalFormatting sqref="B60:C60">
    <cfRule type="cellIs" dxfId="82" priority="10" operator="equal">
      <formula>"COMPLETAR"</formula>
    </cfRule>
  </conditionalFormatting>
  <conditionalFormatting sqref="B60:C60">
    <cfRule type="cellIs" dxfId="81" priority="9" operator="equal">
      <formula>"COMPLETAR"</formula>
    </cfRule>
  </conditionalFormatting>
  <conditionalFormatting sqref="B60:C60">
    <cfRule type="cellIs" dxfId="80" priority="8" operator="equal">
      <formula>"COMPLETAR"</formula>
    </cfRule>
  </conditionalFormatting>
  <conditionalFormatting sqref="B60:C60">
    <cfRule type="cellIs" dxfId="79" priority="7" operator="equal">
      <formula>"COMPLETAR"</formula>
    </cfRule>
  </conditionalFormatting>
  <conditionalFormatting sqref="B60:C60">
    <cfRule type="cellIs" dxfId="78" priority="6" operator="equal">
      <formula>"COMPLETAR"</formula>
    </cfRule>
  </conditionalFormatting>
  <conditionalFormatting sqref="B60:C60">
    <cfRule type="cellIs" dxfId="77" priority="5" operator="equal">
      <formula>"COMPLETAR"</formula>
    </cfRule>
  </conditionalFormatting>
  <conditionalFormatting sqref="B60:C60">
    <cfRule type="cellIs" dxfId="76" priority="4" operator="equal">
      <formula>"COMPLETAR"</formula>
    </cfRule>
  </conditionalFormatting>
  <conditionalFormatting sqref="B60:C60">
    <cfRule type="cellIs" dxfId="75" priority="3" operator="equal">
      <formula>"COMPLETAR"</formula>
    </cfRule>
  </conditionalFormatting>
  <conditionalFormatting sqref="B60:C60">
    <cfRule type="cellIs" dxfId="74" priority="2" operator="equal">
      <formula>"COMPLETAR"</formula>
    </cfRule>
  </conditionalFormatting>
  <conditionalFormatting sqref="B60:C60">
    <cfRule type="cellIs" dxfId="73" priority="1" operator="equal">
      <formula>"COMPLETAR"</formula>
    </cfRule>
  </conditionalFormatting>
  <hyperlinks>
    <hyperlink ref="G55" r:id="rId1" xr:uid="{D91D368B-0D17-4F73-B2BF-9605A778DFE4}"/>
  </hyperlinks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303"/>
  <sheetViews>
    <sheetView showGridLines="0" workbookViewId="0">
      <pane ySplit="1" topLeftCell="A273" activePane="bottomLeft" state="frozen"/>
      <selection pane="bottomLeft" activeCell="G172" sqref="G172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9.5546875" bestFit="1" customWidth="1"/>
    <col min="5" max="5" width="12.77734375" bestFit="1" customWidth="1"/>
    <col min="6" max="6" width="32.88671875" bestFit="1" customWidth="1"/>
    <col min="7" max="7" width="16.77734375" bestFit="1" customWidth="1"/>
    <col min="8" max="8" width="46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23.21875" bestFit="1" customWidth="1"/>
    <col min="16" max="16" width="46" bestFit="1" customWidth="1"/>
    <col min="17" max="17" width="80.77734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9" t="s">
        <v>104</v>
      </c>
      <c r="B2" t="s">
        <v>114</v>
      </c>
      <c r="C2">
        <v>4</v>
      </c>
      <c r="D2" t="s">
        <v>2</v>
      </c>
      <c r="E2">
        <v>1</v>
      </c>
      <c r="F2" t="s">
        <v>10</v>
      </c>
      <c r="G2">
        <v>3</v>
      </c>
      <c r="K2" t="s">
        <v>103</v>
      </c>
      <c r="Q2" s="11"/>
    </row>
    <row r="3" spans="1:17" x14ac:dyDescent="0.3">
      <c r="A3" s="9" t="s">
        <v>104</v>
      </c>
      <c r="B3" t="s">
        <v>114</v>
      </c>
      <c r="C3">
        <v>5</v>
      </c>
      <c r="D3" t="s">
        <v>3</v>
      </c>
      <c r="E3">
        <v>1</v>
      </c>
      <c r="F3" t="s">
        <v>128</v>
      </c>
      <c r="G3">
        <v>4</v>
      </c>
      <c r="K3" t="s">
        <v>103</v>
      </c>
      <c r="Q3" s="11"/>
    </row>
    <row r="4" spans="1:17" x14ac:dyDescent="0.3">
      <c r="A4" s="9" t="s">
        <v>104</v>
      </c>
      <c r="B4" t="s">
        <v>114</v>
      </c>
      <c r="C4">
        <v>6</v>
      </c>
      <c r="D4" t="s">
        <v>105</v>
      </c>
      <c r="E4">
        <v>1</v>
      </c>
      <c r="F4" t="s">
        <v>11</v>
      </c>
      <c r="G4">
        <v>5</v>
      </c>
      <c r="K4" t="s">
        <v>103</v>
      </c>
      <c r="Q4" s="11"/>
    </row>
    <row r="5" spans="1:17" x14ac:dyDescent="0.3">
      <c r="A5" s="9" t="s">
        <v>104</v>
      </c>
      <c r="B5" t="s">
        <v>114</v>
      </c>
      <c r="C5">
        <v>10</v>
      </c>
      <c r="D5" t="s">
        <v>121</v>
      </c>
      <c r="E5">
        <v>1</v>
      </c>
      <c r="F5" t="s">
        <v>129</v>
      </c>
      <c r="G5">
        <v>6</v>
      </c>
      <c r="K5" t="s">
        <v>103</v>
      </c>
      <c r="Q5" s="11"/>
    </row>
    <row r="6" spans="1:17" x14ac:dyDescent="0.3">
      <c r="A6" s="9" t="s">
        <v>104</v>
      </c>
      <c r="B6" t="s">
        <v>114</v>
      </c>
      <c r="C6">
        <v>13</v>
      </c>
      <c r="D6" t="s">
        <v>115</v>
      </c>
      <c r="E6">
        <v>1</v>
      </c>
      <c r="F6" t="s">
        <v>130</v>
      </c>
      <c r="G6">
        <v>2</v>
      </c>
      <c r="K6" t="s">
        <v>103</v>
      </c>
      <c r="Q6" s="11"/>
    </row>
    <row r="7" spans="1:17" x14ac:dyDescent="0.3">
      <c r="A7" s="9" t="s">
        <v>104</v>
      </c>
      <c r="B7" t="s">
        <v>114</v>
      </c>
      <c r="C7">
        <v>12</v>
      </c>
      <c r="D7" t="s">
        <v>124</v>
      </c>
      <c r="E7">
        <v>1</v>
      </c>
      <c r="F7" t="s">
        <v>124</v>
      </c>
      <c r="G7">
        <v>1</v>
      </c>
      <c r="H7" t="s">
        <v>131</v>
      </c>
      <c r="I7" t="s">
        <v>107</v>
      </c>
      <c r="J7">
        <v>1</v>
      </c>
      <c r="K7" t="s">
        <v>103</v>
      </c>
      <c r="M7" t="s">
        <v>124</v>
      </c>
      <c r="N7" t="s">
        <v>132</v>
      </c>
      <c r="O7" t="s">
        <v>397</v>
      </c>
      <c r="P7" t="s">
        <v>131</v>
      </c>
      <c r="Q7" s="11"/>
    </row>
    <row r="8" spans="1:17" x14ac:dyDescent="0.3">
      <c r="A8" s="9" t="s">
        <v>104</v>
      </c>
      <c r="B8" t="s">
        <v>114</v>
      </c>
      <c r="C8">
        <v>12</v>
      </c>
      <c r="D8" t="s">
        <v>124</v>
      </c>
      <c r="E8">
        <v>1</v>
      </c>
      <c r="F8" t="s">
        <v>124</v>
      </c>
      <c r="G8">
        <v>1</v>
      </c>
      <c r="H8" t="s">
        <v>131</v>
      </c>
      <c r="I8" t="s">
        <v>107</v>
      </c>
      <c r="J8">
        <v>1</v>
      </c>
      <c r="K8" t="s">
        <v>103</v>
      </c>
      <c r="M8" t="s">
        <v>124</v>
      </c>
      <c r="N8" t="s">
        <v>133</v>
      </c>
      <c r="O8" t="s">
        <v>142</v>
      </c>
      <c r="P8" t="s">
        <v>131</v>
      </c>
      <c r="Q8" s="11"/>
    </row>
    <row r="9" spans="1:17" x14ac:dyDescent="0.3">
      <c r="A9" s="9" t="s">
        <v>104</v>
      </c>
      <c r="B9" t="s">
        <v>114</v>
      </c>
      <c r="C9">
        <v>12</v>
      </c>
      <c r="D9" t="s">
        <v>124</v>
      </c>
      <c r="E9">
        <v>1</v>
      </c>
      <c r="F9" t="s">
        <v>124</v>
      </c>
      <c r="G9">
        <v>1</v>
      </c>
      <c r="H9" t="s">
        <v>131</v>
      </c>
      <c r="I9" t="s">
        <v>107</v>
      </c>
      <c r="J9">
        <v>1</v>
      </c>
      <c r="K9" t="s">
        <v>103</v>
      </c>
      <c r="M9" t="s">
        <v>124</v>
      </c>
      <c r="N9" t="s">
        <v>134</v>
      </c>
      <c r="O9" t="s">
        <v>112</v>
      </c>
      <c r="P9" t="s">
        <v>131</v>
      </c>
      <c r="Q9" s="11"/>
    </row>
    <row r="10" spans="1:17" x14ac:dyDescent="0.3">
      <c r="A10" s="9" t="s">
        <v>104</v>
      </c>
      <c r="B10" t="s">
        <v>114</v>
      </c>
      <c r="C10">
        <v>12</v>
      </c>
      <c r="D10" t="s">
        <v>124</v>
      </c>
      <c r="E10">
        <v>1</v>
      </c>
      <c r="F10" t="s">
        <v>124</v>
      </c>
      <c r="G10">
        <v>1</v>
      </c>
      <c r="H10" t="s">
        <v>131</v>
      </c>
      <c r="I10" t="s">
        <v>107</v>
      </c>
      <c r="J10">
        <v>1</v>
      </c>
      <c r="K10" t="s">
        <v>103</v>
      </c>
      <c r="M10" t="s">
        <v>124</v>
      </c>
      <c r="N10" t="s">
        <v>135</v>
      </c>
      <c r="O10" t="s">
        <v>396</v>
      </c>
      <c r="P10" t="s">
        <v>131</v>
      </c>
      <c r="Q10" s="11"/>
    </row>
    <row r="11" spans="1:17" x14ac:dyDescent="0.3">
      <c r="A11" s="9" t="s">
        <v>104</v>
      </c>
      <c r="B11" t="s">
        <v>114</v>
      </c>
      <c r="C11">
        <v>12</v>
      </c>
      <c r="D11" t="s">
        <v>124</v>
      </c>
      <c r="E11">
        <v>1</v>
      </c>
      <c r="F11" t="s">
        <v>124</v>
      </c>
      <c r="G11">
        <v>1</v>
      </c>
      <c r="H11" t="s">
        <v>131</v>
      </c>
      <c r="I11" t="s">
        <v>107</v>
      </c>
      <c r="J11">
        <v>1</v>
      </c>
      <c r="K11" t="s">
        <v>103</v>
      </c>
      <c r="M11" t="s">
        <v>124</v>
      </c>
      <c r="N11" t="s">
        <v>136</v>
      </c>
      <c r="O11" t="s">
        <v>143</v>
      </c>
      <c r="P11" t="s">
        <v>131</v>
      </c>
      <c r="Q11" s="11"/>
    </row>
    <row r="12" spans="1:17" x14ac:dyDescent="0.3">
      <c r="A12" s="9" t="s">
        <v>104</v>
      </c>
      <c r="B12" t="s">
        <v>114</v>
      </c>
      <c r="C12">
        <v>12</v>
      </c>
      <c r="D12" t="s">
        <v>124</v>
      </c>
      <c r="E12">
        <v>1</v>
      </c>
      <c r="F12" t="s">
        <v>124</v>
      </c>
      <c r="G12">
        <v>1</v>
      </c>
      <c r="H12" t="s">
        <v>131</v>
      </c>
      <c r="I12" t="s">
        <v>107</v>
      </c>
      <c r="J12">
        <v>1</v>
      </c>
      <c r="K12" t="s">
        <v>103</v>
      </c>
      <c r="M12" t="s">
        <v>124</v>
      </c>
      <c r="N12" t="s">
        <v>137</v>
      </c>
      <c r="O12" t="s">
        <v>145</v>
      </c>
      <c r="P12" t="s">
        <v>131</v>
      </c>
      <c r="Q12" s="11"/>
    </row>
    <row r="13" spans="1:17" x14ac:dyDescent="0.3">
      <c r="A13" s="9" t="s">
        <v>104</v>
      </c>
      <c r="B13" t="s">
        <v>114</v>
      </c>
      <c r="C13">
        <v>12</v>
      </c>
      <c r="D13" t="s">
        <v>124</v>
      </c>
      <c r="E13">
        <v>1</v>
      </c>
      <c r="F13" t="s">
        <v>124</v>
      </c>
      <c r="G13">
        <v>1</v>
      </c>
      <c r="H13" t="s">
        <v>131</v>
      </c>
      <c r="I13" t="s">
        <v>107</v>
      </c>
      <c r="J13">
        <v>1</v>
      </c>
      <c r="K13" t="s">
        <v>103</v>
      </c>
      <c r="M13" t="s">
        <v>124</v>
      </c>
      <c r="N13" t="s">
        <v>138</v>
      </c>
      <c r="O13" t="s">
        <v>144</v>
      </c>
      <c r="P13" t="s">
        <v>131</v>
      </c>
      <c r="Q13" s="11"/>
    </row>
    <row r="14" spans="1:17" x14ac:dyDescent="0.3">
      <c r="A14" s="9" t="s">
        <v>104</v>
      </c>
      <c r="B14" t="s">
        <v>114</v>
      </c>
      <c r="C14">
        <v>12</v>
      </c>
      <c r="D14" t="s">
        <v>124</v>
      </c>
      <c r="E14">
        <v>1</v>
      </c>
      <c r="F14" t="s">
        <v>124</v>
      </c>
      <c r="G14">
        <v>1</v>
      </c>
      <c r="H14" t="s">
        <v>131</v>
      </c>
      <c r="I14" t="s">
        <v>107</v>
      </c>
      <c r="J14">
        <v>1</v>
      </c>
      <c r="K14" t="s">
        <v>103</v>
      </c>
      <c r="M14" t="s">
        <v>124</v>
      </c>
      <c r="N14" t="s">
        <v>139</v>
      </c>
      <c r="O14" t="s">
        <v>110</v>
      </c>
      <c r="P14" t="s">
        <v>131</v>
      </c>
      <c r="Q14" s="11"/>
    </row>
    <row r="15" spans="1:17" x14ac:dyDescent="0.3">
      <c r="A15" s="9" t="s">
        <v>104</v>
      </c>
      <c r="B15" t="s">
        <v>114</v>
      </c>
      <c r="C15">
        <v>12</v>
      </c>
      <c r="D15" t="s">
        <v>124</v>
      </c>
      <c r="E15">
        <v>1</v>
      </c>
      <c r="F15" t="s">
        <v>124</v>
      </c>
      <c r="G15">
        <v>1</v>
      </c>
      <c r="H15" t="s">
        <v>131</v>
      </c>
      <c r="I15" t="s">
        <v>107</v>
      </c>
      <c r="J15">
        <v>1</v>
      </c>
      <c r="K15" t="s">
        <v>103</v>
      </c>
      <c r="M15" t="s">
        <v>124</v>
      </c>
      <c r="N15" t="s">
        <v>140</v>
      </c>
      <c r="O15" t="s">
        <v>109</v>
      </c>
      <c r="P15" t="s">
        <v>131</v>
      </c>
      <c r="Q15" s="11"/>
    </row>
    <row r="16" spans="1:17" x14ac:dyDescent="0.3">
      <c r="A16" s="9" t="s">
        <v>104</v>
      </c>
      <c r="B16" t="s">
        <v>114</v>
      </c>
      <c r="C16">
        <v>12</v>
      </c>
      <c r="D16" t="s">
        <v>124</v>
      </c>
      <c r="E16">
        <v>1</v>
      </c>
      <c r="F16" t="s">
        <v>124</v>
      </c>
      <c r="G16">
        <v>1</v>
      </c>
      <c r="H16" t="s">
        <v>131</v>
      </c>
      <c r="I16" t="s">
        <v>107</v>
      </c>
      <c r="J16">
        <v>1</v>
      </c>
      <c r="K16" t="s">
        <v>103</v>
      </c>
      <c r="M16" t="s">
        <v>124</v>
      </c>
      <c r="N16" t="s">
        <v>141</v>
      </c>
      <c r="O16" t="s">
        <v>111</v>
      </c>
      <c r="P16" t="s">
        <v>131</v>
      </c>
      <c r="Q16" s="11"/>
    </row>
    <row r="17" spans="1:17" x14ac:dyDescent="0.3">
      <c r="A17" s="9" t="s">
        <v>151</v>
      </c>
      <c r="B17" t="s">
        <v>147</v>
      </c>
      <c r="C17">
        <v>5</v>
      </c>
      <c r="D17" t="s">
        <v>159</v>
      </c>
      <c r="E17">
        <v>1</v>
      </c>
      <c r="F17" t="s">
        <v>160</v>
      </c>
      <c r="G17">
        <v>8</v>
      </c>
      <c r="K17" t="s">
        <v>19</v>
      </c>
      <c r="Q17" s="11"/>
    </row>
    <row r="18" spans="1:17" x14ac:dyDescent="0.3">
      <c r="A18" s="9" t="s">
        <v>151</v>
      </c>
      <c r="B18" t="s">
        <v>147</v>
      </c>
      <c r="C18">
        <v>16</v>
      </c>
      <c r="D18" t="s">
        <v>174</v>
      </c>
      <c r="E18">
        <v>1</v>
      </c>
      <c r="F18" t="s">
        <v>175</v>
      </c>
      <c r="K18" t="s">
        <v>19</v>
      </c>
      <c r="Q18" s="11"/>
    </row>
    <row r="19" spans="1:17" x14ac:dyDescent="0.3">
      <c r="A19" s="9" t="s">
        <v>151</v>
      </c>
      <c r="B19" t="s">
        <v>147</v>
      </c>
      <c r="C19">
        <v>22</v>
      </c>
      <c r="D19" t="s">
        <v>2</v>
      </c>
      <c r="E19">
        <v>1</v>
      </c>
      <c r="F19" t="s">
        <v>10</v>
      </c>
      <c r="G19">
        <v>11</v>
      </c>
      <c r="K19" t="s">
        <v>19</v>
      </c>
      <c r="Q19" s="11"/>
    </row>
    <row r="20" spans="1:17" x14ac:dyDescent="0.3">
      <c r="A20" s="9" t="s">
        <v>151</v>
      </c>
      <c r="B20" t="s">
        <v>147</v>
      </c>
      <c r="C20">
        <v>23</v>
      </c>
      <c r="D20" t="s">
        <v>3</v>
      </c>
      <c r="E20">
        <v>1</v>
      </c>
      <c r="F20" t="s">
        <v>128</v>
      </c>
      <c r="G20">
        <v>10</v>
      </c>
      <c r="K20" t="s">
        <v>19</v>
      </c>
      <c r="Q20" s="11"/>
    </row>
    <row r="21" spans="1:17" x14ac:dyDescent="0.3">
      <c r="A21" s="9" t="s">
        <v>151</v>
      </c>
      <c r="B21" t="s">
        <v>147</v>
      </c>
      <c r="C21">
        <v>24</v>
      </c>
      <c r="D21" t="s">
        <v>105</v>
      </c>
      <c r="E21">
        <v>1</v>
      </c>
      <c r="F21" t="s">
        <v>11</v>
      </c>
      <c r="G21">
        <v>9</v>
      </c>
      <c r="K21" t="s">
        <v>19</v>
      </c>
      <c r="Q21" s="11"/>
    </row>
    <row r="22" spans="1:17" x14ac:dyDescent="0.3">
      <c r="A22" s="9" t="s">
        <v>151</v>
      </c>
      <c r="B22" t="s">
        <v>147</v>
      </c>
      <c r="C22">
        <v>3</v>
      </c>
      <c r="D22" t="s">
        <v>155</v>
      </c>
      <c r="E22">
        <v>1</v>
      </c>
      <c r="F22" t="s">
        <v>156</v>
      </c>
      <c r="G22">
        <v>1</v>
      </c>
      <c r="H22" t="s">
        <v>157</v>
      </c>
      <c r="I22" t="s">
        <v>248</v>
      </c>
      <c r="J22">
        <v>0</v>
      </c>
      <c r="K22" t="s">
        <v>19</v>
      </c>
      <c r="M22" t="s">
        <v>345</v>
      </c>
      <c r="N22" t="s">
        <v>238</v>
      </c>
      <c r="P22" t="s">
        <v>157</v>
      </c>
      <c r="Q22" s="11" t="s">
        <v>239</v>
      </c>
    </row>
    <row r="23" spans="1:17" x14ac:dyDescent="0.3">
      <c r="A23" s="9" t="s">
        <v>151</v>
      </c>
      <c r="B23" t="s">
        <v>147</v>
      </c>
      <c r="C23">
        <v>3</v>
      </c>
      <c r="D23" t="s">
        <v>155</v>
      </c>
      <c r="E23">
        <v>1</v>
      </c>
      <c r="F23" t="s">
        <v>156</v>
      </c>
      <c r="G23">
        <v>1</v>
      </c>
      <c r="H23" t="s">
        <v>157</v>
      </c>
      <c r="I23" t="s">
        <v>248</v>
      </c>
      <c r="J23">
        <v>0</v>
      </c>
      <c r="K23" t="s">
        <v>19</v>
      </c>
      <c r="M23" t="s">
        <v>345</v>
      </c>
      <c r="N23" t="s">
        <v>108</v>
      </c>
      <c r="O23" t="s">
        <v>240</v>
      </c>
      <c r="P23" t="s">
        <v>157</v>
      </c>
      <c r="Q23" s="11"/>
    </row>
    <row r="24" spans="1:17" x14ac:dyDescent="0.3">
      <c r="A24" s="9" t="s">
        <v>151</v>
      </c>
      <c r="B24" t="s">
        <v>147</v>
      </c>
      <c r="C24">
        <v>11</v>
      </c>
      <c r="D24" t="s">
        <v>163</v>
      </c>
      <c r="E24">
        <v>1</v>
      </c>
      <c r="F24" t="s">
        <v>164</v>
      </c>
      <c r="G24">
        <v>2</v>
      </c>
      <c r="H24" t="s">
        <v>165</v>
      </c>
      <c r="I24" t="s">
        <v>253</v>
      </c>
      <c r="J24">
        <v>4</v>
      </c>
      <c r="K24" t="s">
        <v>19</v>
      </c>
      <c r="M24" t="s">
        <v>163</v>
      </c>
      <c r="N24" t="s">
        <v>108</v>
      </c>
      <c r="O24" t="s">
        <v>240</v>
      </c>
      <c r="P24" t="s">
        <v>165</v>
      </c>
      <c r="Q24" s="11"/>
    </row>
    <row r="25" spans="1:17" x14ac:dyDescent="0.3">
      <c r="A25" s="9" t="s">
        <v>151</v>
      </c>
      <c r="B25" t="s">
        <v>147</v>
      </c>
      <c r="C25">
        <v>13</v>
      </c>
      <c r="D25" t="s">
        <v>167</v>
      </c>
      <c r="E25">
        <v>1</v>
      </c>
      <c r="F25" t="s">
        <v>168</v>
      </c>
      <c r="G25">
        <v>6</v>
      </c>
      <c r="H25" t="s">
        <v>169</v>
      </c>
      <c r="I25" t="s">
        <v>252</v>
      </c>
      <c r="J25">
        <v>3</v>
      </c>
      <c r="K25" t="s">
        <v>19</v>
      </c>
      <c r="M25" t="s">
        <v>167</v>
      </c>
      <c r="N25" t="s">
        <v>108</v>
      </c>
      <c r="O25" t="s">
        <v>240</v>
      </c>
      <c r="P25" t="s">
        <v>169</v>
      </c>
      <c r="Q25" s="11"/>
    </row>
    <row r="26" spans="1:17" x14ac:dyDescent="0.3">
      <c r="A26" s="9" t="s">
        <v>151</v>
      </c>
      <c r="B26" t="s">
        <v>147</v>
      </c>
      <c r="C26">
        <v>14</v>
      </c>
      <c r="D26" t="s">
        <v>170</v>
      </c>
      <c r="E26">
        <v>1</v>
      </c>
      <c r="F26" t="s">
        <v>171</v>
      </c>
      <c r="G26">
        <v>7</v>
      </c>
      <c r="H26" t="s">
        <v>172</v>
      </c>
      <c r="I26" t="s">
        <v>250</v>
      </c>
      <c r="J26">
        <v>1</v>
      </c>
      <c r="K26" t="s">
        <v>19</v>
      </c>
      <c r="M26" t="s">
        <v>170</v>
      </c>
      <c r="N26" t="s">
        <v>108</v>
      </c>
      <c r="O26" t="s">
        <v>240</v>
      </c>
      <c r="P26" t="s">
        <v>172</v>
      </c>
      <c r="Q26" s="11"/>
    </row>
    <row r="27" spans="1:17" x14ac:dyDescent="0.3">
      <c r="A27" s="9" t="s">
        <v>151</v>
      </c>
      <c r="B27" t="s">
        <v>147</v>
      </c>
      <c r="C27">
        <v>17</v>
      </c>
      <c r="D27" t="s">
        <v>176</v>
      </c>
      <c r="E27">
        <v>1</v>
      </c>
      <c r="F27" t="s">
        <v>177</v>
      </c>
      <c r="G27">
        <v>3</v>
      </c>
      <c r="H27" t="s">
        <v>178</v>
      </c>
      <c r="I27" t="s">
        <v>251</v>
      </c>
      <c r="J27">
        <v>2</v>
      </c>
      <c r="K27" t="s">
        <v>19</v>
      </c>
      <c r="M27" t="s">
        <v>176</v>
      </c>
      <c r="N27" t="s">
        <v>108</v>
      </c>
      <c r="O27" t="s">
        <v>240</v>
      </c>
      <c r="P27" t="s">
        <v>178</v>
      </c>
      <c r="Q27" s="11"/>
    </row>
    <row r="28" spans="1:17" x14ac:dyDescent="0.3">
      <c r="A28" s="9" t="s">
        <v>151</v>
      </c>
      <c r="B28" t="s">
        <v>147</v>
      </c>
      <c r="C28">
        <v>18</v>
      </c>
      <c r="D28" t="s">
        <v>179</v>
      </c>
      <c r="E28">
        <v>1</v>
      </c>
      <c r="F28" t="s">
        <v>180</v>
      </c>
      <c r="G28">
        <v>4</v>
      </c>
      <c r="H28" t="s">
        <v>181</v>
      </c>
      <c r="I28" t="s">
        <v>254</v>
      </c>
      <c r="J28">
        <v>5</v>
      </c>
      <c r="K28" t="s">
        <v>19</v>
      </c>
      <c r="M28" t="s">
        <v>179</v>
      </c>
      <c r="N28" t="s">
        <v>108</v>
      </c>
      <c r="O28" t="s">
        <v>240</v>
      </c>
      <c r="P28" t="s">
        <v>181</v>
      </c>
      <c r="Q28" s="11"/>
    </row>
    <row r="29" spans="1:17" x14ac:dyDescent="0.3">
      <c r="A29" s="9" t="s">
        <v>151</v>
      </c>
      <c r="B29" t="s">
        <v>147</v>
      </c>
      <c r="C29">
        <v>19</v>
      </c>
      <c r="D29" t="s">
        <v>182</v>
      </c>
      <c r="E29">
        <v>1</v>
      </c>
      <c r="F29" t="s">
        <v>183</v>
      </c>
      <c r="G29">
        <v>5</v>
      </c>
      <c r="H29" t="s">
        <v>184</v>
      </c>
      <c r="I29" t="s">
        <v>255</v>
      </c>
      <c r="J29">
        <v>6</v>
      </c>
      <c r="K29" t="s">
        <v>19</v>
      </c>
      <c r="M29" t="s">
        <v>182</v>
      </c>
      <c r="N29" t="s">
        <v>108</v>
      </c>
      <c r="O29" t="s">
        <v>240</v>
      </c>
      <c r="P29" t="s">
        <v>184</v>
      </c>
      <c r="Q29" s="11"/>
    </row>
    <row r="30" spans="1:17" x14ac:dyDescent="0.3">
      <c r="A30" s="9" t="s">
        <v>151</v>
      </c>
      <c r="B30" t="s">
        <v>147</v>
      </c>
      <c r="C30">
        <v>25</v>
      </c>
      <c r="D30" t="s">
        <v>121</v>
      </c>
      <c r="E30">
        <v>1</v>
      </c>
      <c r="F30" t="s">
        <v>129</v>
      </c>
      <c r="G30">
        <v>12</v>
      </c>
      <c r="H30" t="s">
        <v>187</v>
      </c>
      <c r="I30" t="s">
        <v>256</v>
      </c>
      <c r="J30">
        <v>7</v>
      </c>
      <c r="K30" t="s">
        <v>19</v>
      </c>
      <c r="M30" t="s">
        <v>121</v>
      </c>
      <c r="N30" t="s">
        <v>108</v>
      </c>
      <c r="O30" t="s">
        <v>240</v>
      </c>
      <c r="P30" t="s">
        <v>187</v>
      </c>
      <c r="Q30" s="11"/>
    </row>
    <row r="31" spans="1:17" x14ac:dyDescent="0.3">
      <c r="A31" s="9" t="s">
        <v>152</v>
      </c>
      <c r="B31" t="s">
        <v>149</v>
      </c>
      <c r="C31">
        <v>4</v>
      </c>
      <c r="D31" t="s">
        <v>192</v>
      </c>
      <c r="E31">
        <v>1</v>
      </c>
      <c r="F31" t="s">
        <v>193</v>
      </c>
      <c r="G31">
        <v>14</v>
      </c>
      <c r="K31" t="s">
        <v>103</v>
      </c>
      <c r="Q31" s="11"/>
    </row>
    <row r="32" spans="1:17" x14ac:dyDescent="0.3">
      <c r="A32" s="9" t="s">
        <v>152</v>
      </c>
      <c r="B32" t="s">
        <v>149</v>
      </c>
      <c r="C32">
        <v>5</v>
      </c>
      <c r="D32" t="s">
        <v>194</v>
      </c>
      <c r="E32">
        <v>1</v>
      </c>
      <c r="F32" t="s">
        <v>195</v>
      </c>
      <c r="G32">
        <v>10</v>
      </c>
      <c r="K32" t="s">
        <v>103</v>
      </c>
      <c r="Q32" s="11"/>
    </row>
    <row r="33" spans="1:17" x14ac:dyDescent="0.3">
      <c r="A33" s="9" t="s">
        <v>152</v>
      </c>
      <c r="B33" t="s">
        <v>149</v>
      </c>
      <c r="C33">
        <v>12</v>
      </c>
      <c r="D33" t="s">
        <v>213</v>
      </c>
      <c r="E33">
        <v>1</v>
      </c>
      <c r="F33" t="s">
        <v>214</v>
      </c>
      <c r="G33">
        <v>16</v>
      </c>
      <c r="K33" t="s">
        <v>103</v>
      </c>
      <c r="Q33" s="11"/>
    </row>
    <row r="34" spans="1:17" x14ac:dyDescent="0.3">
      <c r="A34" s="9" t="s">
        <v>152</v>
      </c>
      <c r="B34" t="s">
        <v>149</v>
      </c>
      <c r="C34">
        <v>13</v>
      </c>
      <c r="D34" t="s">
        <v>215</v>
      </c>
      <c r="E34">
        <v>1</v>
      </c>
      <c r="F34" t="s">
        <v>216</v>
      </c>
      <c r="G34">
        <v>15</v>
      </c>
      <c r="K34" t="s">
        <v>103</v>
      </c>
      <c r="Q34" s="11"/>
    </row>
    <row r="35" spans="1:17" x14ac:dyDescent="0.3">
      <c r="A35" s="9" t="s">
        <v>152</v>
      </c>
      <c r="B35" t="s">
        <v>149</v>
      </c>
      <c r="C35">
        <v>14</v>
      </c>
      <c r="D35" t="s">
        <v>217</v>
      </c>
      <c r="E35">
        <v>1</v>
      </c>
      <c r="F35" t="s">
        <v>218</v>
      </c>
      <c r="G35">
        <v>17</v>
      </c>
      <c r="K35" t="s">
        <v>103</v>
      </c>
      <c r="Q35" s="11"/>
    </row>
    <row r="36" spans="1:17" x14ac:dyDescent="0.3">
      <c r="A36" s="9" t="s">
        <v>152</v>
      </c>
      <c r="B36" t="s">
        <v>149</v>
      </c>
      <c r="C36">
        <v>15</v>
      </c>
      <c r="D36" t="s">
        <v>219</v>
      </c>
      <c r="E36">
        <v>1</v>
      </c>
      <c r="F36" t="s">
        <v>220</v>
      </c>
      <c r="G36">
        <v>18</v>
      </c>
      <c r="K36" t="s">
        <v>103</v>
      </c>
      <c r="Q36" s="11"/>
    </row>
    <row r="37" spans="1:17" x14ac:dyDescent="0.3">
      <c r="A37" s="9" t="s">
        <v>152</v>
      </c>
      <c r="B37" t="s">
        <v>149</v>
      </c>
      <c r="C37">
        <v>16</v>
      </c>
      <c r="D37" t="s">
        <v>221</v>
      </c>
      <c r="E37">
        <v>1</v>
      </c>
      <c r="F37" t="s">
        <v>222</v>
      </c>
      <c r="G37">
        <v>19</v>
      </c>
      <c r="K37" t="s">
        <v>103</v>
      </c>
      <c r="Q37" s="11"/>
    </row>
    <row r="38" spans="1:17" x14ac:dyDescent="0.3">
      <c r="A38" s="9" t="s">
        <v>152</v>
      </c>
      <c r="B38" t="s">
        <v>149</v>
      </c>
      <c r="C38">
        <v>17</v>
      </c>
      <c r="D38" t="s">
        <v>223</v>
      </c>
      <c r="E38">
        <v>1</v>
      </c>
      <c r="F38" t="s">
        <v>224</v>
      </c>
      <c r="G38">
        <v>20</v>
      </c>
      <c r="K38" t="s">
        <v>103</v>
      </c>
      <c r="Q38" s="11"/>
    </row>
    <row r="39" spans="1:17" x14ac:dyDescent="0.3">
      <c r="A39" s="9" t="s">
        <v>152</v>
      </c>
      <c r="B39" t="s">
        <v>149</v>
      </c>
      <c r="C39">
        <v>18</v>
      </c>
      <c r="D39" t="s">
        <v>225</v>
      </c>
      <c r="E39">
        <v>1</v>
      </c>
      <c r="F39" t="s">
        <v>226</v>
      </c>
      <c r="G39">
        <v>21</v>
      </c>
      <c r="K39" t="s">
        <v>103</v>
      </c>
      <c r="Q39" s="11"/>
    </row>
    <row r="40" spans="1:17" x14ac:dyDescent="0.3">
      <c r="A40" s="9" t="s">
        <v>152</v>
      </c>
      <c r="B40" t="s">
        <v>149</v>
      </c>
      <c r="C40">
        <v>19</v>
      </c>
      <c r="D40" t="s">
        <v>2</v>
      </c>
      <c r="E40">
        <v>1</v>
      </c>
      <c r="F40" t="s">
        <v>10</v>
      </c>
      <c r="G40">
        <v>5</v>
      </c>
      <c r="K40" t="s">
        <v>103</v>
      </c>
      <c r="Q40" s="11"/>
    </row>
    <row r="41" spans="1:17" x14ac:dyDescent="0.3">
      <c r="A41" s="9" t="s">
        <v>152</v>
      </c>
      <c r="B41" t="s">
        <v>149</v>
      </c>
      <c r="C41">
        <v>20</v>
      </c>
      <c r="D41" t="s">
        <v>3</v>
      </c>
      <c r="E41">
        <v>1</v>
      </c>
      <c r="F41" t="s">
        <v>128</v>
      </c>
      <c r="G41">
        <v>4</v>
      </c>
      <c r="K41" t="s">
        <v>103</v>
      </c>
      <c r="Q41" s="11"/>
    </row>
    <row r="42" spans="1:17" x14ac:dyDescent="0.3">
      <c r="A42" s="9" t="s">
        <v>152</v>
      </c>
      <c r="B42" t="s">
        <v>149</v>
      </c>
      <c r="C42">
        <v>21</v>
      </c>
      <c r="D42" t="s">
        <v>105</v>
      </c>
      <c r="E42">
        <v>1</v>
      </c>
      <c r="F42" t="s">
        <v>11</v>
      </c>
      <c r="G42">
        <v>3</v>
      </c>
      <c r="K42" t="s">
        <v>103</v>
      </c>
      <c r="Q42" s="11"/>
    </row>
    <row r="43" spans="1:17" x14ac:dyDescent="0.3">
      <c r="A43" s="9" t="s">
        <v>152</v>
      </c>
      <c r="B43" t="s">
        <v>149</v>
      </c>
      <c r="C43">
        <v>2</v>
      </c>
      <c r="D43" t="s">
        <v>189</v>
      </c>
      <c r="E43">
        <v>1</v>
      </c>
      <c r="F43" t="s">
        <v>160</v>
      </c>
      <c r="G43">
        <v>2</v>
      </c>
      <c r="H43" t="s">
        <v>190</v>
      </c>
      <c r="I43" t="s">
        <v>249</v>
      </c>
      <c r="J43">
        <v>0</v>
      </c>
      <c r="K43" t="s">
        <v>103</v>
      </c>
      <c r="M43" t="s">
        <v>345</v>
      </c>
      <c r="N43" t="s">
        <v>238</v>
      </c>
      <c r="O43" t="s">
        <v>394</v>
      </c>
      <c r="P43" t="s">
        <v>190</v>
      </c>
      <c r="Q43" s="11"/>
    </row>
    <row r="44" spans="1:17" x14ac:dyDescent="0.3">
      <c r="A44" s="9" t="s">
        <v>152</v>
      </c>
      <c r="B44" t="s">
        <v>149</v>
      </c>
      <c r="C44">
        <v>3</v>
      </c>
      <c r="D44" t="s">
        <v>170</v>
      </c>
      <c r="E44">
        <v>1</v>
      </c>
      <c r="F44" t="s">
        <v>171</v>
      </c>
      <c r="G44">
        <v>1</v>
      </c>
      <c r="H44" t="s">
        <v>191</v>
      </c>
      <c r="I44" t="s">
        <v>257</v>
      </c>
      <c r="J44">
        <v>1</v>
      </c>
      <c r="K44" t="s">
        <v>103</v>
      </c>
      <c r="M44" t="s">
        <v>170</v>
      </c>
      <c r="N44" t="s">
        <v>108</v>
      </c>
      <c r="O44" t="s">
        <v>241</v>
      </c>
      <c r="P44" t="s">
        <v>191</v>
      </c>
      <c r="Q44" s="11"/>
    </row>
    <row r="45" spans="1:17" x14ac:dyDescent="0.3">
      <c r="A45" s="9" t="s">
        <v>152</v>
      </c>
      <c r="B45" t="s">
        <v>149</v>
      </c>
      <c r="C45">
        <v>6</v>
      </c>
      <c r="D45" t="s">
        <v>196</v>
      </c>
      <c r="E45">
        <v>1</v>
      </c>
      <c r="F45" t="s">
        <v>197</v>
      </c>
      <c r="G45">
        <v>7</v>
      </c>
      <c r="H45" t="s">
        <v>198</v>
      </c>
      <c r="I45" t="s">
        <v>258</v>
      </c>
      <c r="J45">
        <v>2</v>
      </c>
      <c r="K45" t="s">
        <v>103</v>
      </c>
      <c r="M45" t="s">
        <v>196</v>
      </c>
      <c r="N45" t="s">
        <v>108</v>
      </c>
      <c r="O45" t="s">
        <v>242</v>
      </c>
      <c r="P45" t="s">
        <v>198</v>
      </c>
      <c r="Q45" s="11"/>
    </row>
    <row r="46" spans="1:17" x14ac:dyDescent="0.3">
      <c r="A46" s="9" t="s">
        <v>152</v>
      </c>
      <c r="B46" t="s">
        <v>149</v>
      </c>
      <c r="C46">
        <v>7</v>
      </c>
      <c r="D46" t="s">
        <v>199</v>
      </c>
      <c r="E46">
        <v>1</v>
      </c>
      <c r="F46" t="s">
        <v>168</v>
      </c>
      <c r="G46">
        <v>8</v>
      </c>
      <c r="H46" t="s">
        <v>200</v>
      </c>
      <c r="I46" t="s">
        <v>259</v>
      </c>
      <c r="J46">
        <v>3</v>
      </c>
      <c r="K46" t="s">
        <v>103</v>
      </c>
      <c r="M46" t="s">
        <v>199</v>
      </c>
      <c r="N46" t="s">
        <v>108</v>
      </c>
      <c r="O46" t="s">
        <v>243</v>
      </c>
      <c r="P46" t="s">
        <v>200</v>
      </c>
      <c r="Q46" s="11"/>
    </row>
    <row r="47" spans="1:17" x14ac:dyDescent="0.3">
      <c r="A47" s="9" t="s">
        <v>152</v>
      </c>
      <c r="B47" t="s">
        <v>149</v>
      </c>
      <c r="C47">
        <v>8</v>
      </c>
      <c r="D47" t="s">
        <v>201</v>
      </c>
      <c r="E47">
        <v>1</v>
      </c>
      <c r="F47" t="s">
        <v>202</v>
      </c>
      <c r="G47">
        <v>9</v>
      </c>
      <c r="H47" t="s">
        <v>203</v>
      </c>
      <c r="I47" t="s">
        <v>260</v>
      </c>
      <c r="J47">
        <v>4</v>
      </c>
      <c r="K47" t="s">
        <v>103</v>
      </c>
      <c r="M47" t="s">
        <v>201</v>
      </c>
      <c r="N47" t="s">
        <v>108</v>
      </c>
      <c r="O47" t="s">
        <v>244</v>
      </c>
      <c r="P47" t="s">
        <v>203</v>
      </c>
      <c r="Q47" s="11"/>
    </row>
    <row r="48" spans="1:17" x14ac:dyDescent="0.3">
      <c r="A48" s="9" t="s">
        <v>152</v>
      </c>
      <c r="B48" t="s">
        <v>149</v>
      </c>
      <c r="C48">
        <v>9</v>
      </c>
      <c r="D48" t="s">
        <v>204</v>
      </c>
      <c r="E48">
        <v>1</v>
      </c>
      <c r="F48" t="s">
        <v>205</v>
      </c>
      <c r="G48">
        <v>12</v>
      </c>
      <c r="H48" t="s">
        <v>206</v>
      </c>
      <c r="I48" t="s">
        <v>261</v>
      </c>
      <c r="J48">
        <v>5</v>
      </c>
      <c r="K48" t="s">
        <v>103</v>
      </c>
      <c r="M48" t="s">
        <v>204</v>
      </c>
      <c r="N48" t="s">
        <v>108</v>
      </c>
      <c r="O48" t="s">
        <v>245</v>
      </c>
      <c r="P48" t="s">
        <v>206</v>
      </c>
      <c r="Q48" s="11"/>
    </row>
    <row r="49" spans="1:17" x14ac:dyDescent="0.3">
      <c r="A49" s="9" t="s">
        <v>152</v>
      </c>
      <c r="B49" t="s">
        <v>149</v>
      </c>
      <c r="C49">
        <v>10</v>
      </c>
      <c r="D49" t="s">
        <v>207</v>
      </c>
      <c r="E49">
        <v>1</v>
      </c>
      <c r="F49" t="s">
        <v>208</v>
      </c>
      <c r="G49">
        <v>13</v>
      </c>
      <c r="H49" t="s">
        <v>209</v>
      </c>
      <c r="I49" t="s">
        <v>262</v>
      </c>
      <c r="J49">
        <v>6</v>
      </c>
      <c r="K49" t="s">
        <v>103</v>
      </c>
      <c r="M49" t="s">
        <v>207</v>
      </c>
      <c r="N49" t="s">
        <v>108</v>
      </c>
      <c r="O49" t="s">
        <v>246</v>
      </c>
      <c r="P49" t="s">
        <v>209</v>
      </c>
      <c r="Q49" s="11"/>
    </row>
    <row r="50" spans="1:17" x14ac:dyDescent="0.3">
      <c r="A50" s="9" t="s">
        <v>152</v>
      </c>
      <c r="B50" t="s">
        <v>149</v>
      </c>
      <c r="C50">
        <v>11</v>
      </c>
      <c r="D50" t="s">
        <v>210</v>
      </c>
      <c r="E50">
        <v>1</v>
      </c>
      <c r="F50" t="s">
        <v>211</v>
      </c>
      <c r="G50">
        <v>11</v>
      </c>
      <c r="H50" t="s">
        <v>212</v>
      </c>
      <c r="I50" t="s">
        <v>263</v>
      </c>
      <c r="J50">
        <v>7</v>
      </c>
      <c r="K50" t="s">
        <v>103</v>
      </c>
      <c r="M50" t="s">
        <v>210</v>
      </c>
      <c r="N50" t="s">
        <v>108</v>
      </c>
      <c r="O50" t="s">
        <v>247</v>
      </c>
      <c r="P50" t="s">
        <v>212</v>
      </c>
      <c r="Q50" s="11"/>
    </row>
    <row r="51" spans="1:17" x14ac:dyDescent="0.3">
      <c r="A51" s="9" t="s">
        <v>152</v>
      </c>
      <c r="B51" t="s">
        <v>149</v>
      </c>
      <c r="C51">
        <v>22</v>
      </c>
      <c r="D51" t="s">
        <v>121</v>
      </c>
      <c r="E51">
        <v>1</v>
      </c>
      <c r="F51" t="s">
        <v>129</v>
      </c>
      <c r="G51">
        <v>6</v>
      </c>
      <c r="H51" t="s">
        <v>227</v>
      </c>
      <c r="I51" t="s">
        <v>264</v>
      </c>
      <c r="J51">
        <v>8</v>
      </c>
      <c r="K51" t="s">
        <v>103</v>
      </c>
      <c r="M51" t="s">
        <v>121</v>
      </c>
      <c r="N51" t="s">
        <v>108</v>
      </c>
      <c r="O51" t="s">
        <v>97</v>
      </c>
      <c r="P51" t="s">
        <v>227</v>
      </c>
      <c r="Q51" s="11"/>
    </row>
    <row r="52" spans="1:17" x14ac:dyDescent="0.3">
      <c r="A52" s="9" t="s">
        <v>228</v>
      </c>
      <c r="B52" t="s">
        <v>234</v>
      </c>
      <c r="C52">
        <v>1</v>
      </c>
      <c r="D52" t="s">
        <v>2</v>
      </c>
      <c r="E52">
        <v>1</v>
      </c>
      <c r="F52" t="s">
        <v>10</v>
      </c>
      <c r="G52">
        <v>1</v>
      </c>
      <c r="K52" t="s">
        <v>103</v>
      </c>
      <c r="Q52" s="11"/>
    </row>
    <row r="53" spans="1:17" x14ac:dyDescent="0.3">
      <c r="A53" s="9" t="s">
        <v>228</v>
      </c>
      <c r="B53" t="s">
        <v>234</v>
      </c>
      <c r="C53">
        <v>2</v>
      </c>
      <c r="D53" t="s">
        <v>3</v>
      </c>
      <c r="E53">
        <v>1</v>
      </c>
      <c r="F53" t="s">
        <v>128</v>
      </c>
      <c r="G53">
        <v>2</v>
      </c>
      <c r="K53" t="s">
        <v>103</v>
      </c>
      <c r="Q53" s="11"/>
    </row>
    <row r="54" spans="1:17" x14ac:dyDescent="0.3">
      <c r="A54" s="9" t="s">
        <v>228</v>
      </c>
      <c r="B54" t="s">
        <v>234</v>
      </c>
      <c r="C54">
        <v>4</v>
      </c>
      <c r="D54" t="s">
        <v>282</v>
      </c>
      <c r="E54">
        <v>1</v>
      </c>
      <c r="F54" t="s">
        <v>130</v>
      </c>
      <c r="G54">
        <v>4</v>
      </c>
      <c r="K54" t="s">
        <v>103</v>
      </c>
      <c r="Q54" s="11"/>
    </row>
    <row r="55" spans="1:17" x14ac:dyDescent="0.3">
      <c r="A55" s="9" t="s">
        <v>228</v>
      </c>
      <c r="B55" t="s">
        <v>234</v>
      </c>
      <c r="C55">
        <v>3</v>
      </c>
      <c r="D55" t="s">
        <v>105</v>
      </c>
      <c r="E55">
        <v>1</v>
      </c>
      <c r="F55" t="s">
        <v>11</v>
      </c>
      <c r="G55">
        <v>3</v>
      </c>
      <c r="H55" t="s">
        <v>283</v>
      </c>
      <c r="I55" t="s">
        <v>305</v>
      </c>
      <c r="J55">
        <v>1</v>
      </c>
      <c r="K55" t="s">
        <v>103</v>
      </c>
      <c r="M55" t="s">
        <v>105</v>
      </c>
      <c r="N55" t="s">
        <v>238</v>
      </c>
      <c r="O55" t="s">
        <v>395</v>
      </c>
      <c r="P55" t="s">
        <v>283</v>
      </c>
      <c r="Q55" s="11"/>
    </row>
    <row r="56" spans="1:17" x14ac:dyDescent="0.3">
      <c r="A56" s="9" t="s">
        <v>229</v>
      </c>
      <c r="B56" t="s">
        <v>235</v>
      </c>
      <c r="C56">
        <v>1</v>
      </c>
      <c r="D56" t="s">
        <v>2</v>
      </c>
      <c r="E56">
        <v>1</v>
      </c>
      <c r="F56" t="s">
        <v>10</v>
      </c>
      <c r="G56">
        <v>1</v>
      </c>
      <c r="K56" t="s">
        <v>103</v>
      </c>
      <c r="Q56" s="11"/>
    </row>
    <row r="57" spans="1:17" x14ac:dyDescent="0.3">
      <c r="A57" s="9" t="s">
        <v>229</v>
      </c>
      <c r="B57" t="s">
        <v>235</v>
      </c>
      <c r="C57">
        <v>2</v>
      </c>
      <c r="D57" t="s">
        <v>3</v>
      </c>
      <c r="E57">
        <v>1</v>
      </c>
      <c r="F57" t="s">
        <v>128</v>
      </c>
      <c r="G57">
        <v>2</v>
      </c>
      <c r="K57" t="s">
        <v>103</v>
      </c>
      <c r="Q57" s="11"/>
    </row>
    <row r="58" spans="1:17" x14ac:dyDescent="0.3">
      <c r="A58" s="9" t="s">
        <v>229</v>
      </c>
      <c r="B58" t="s">
        <v>235</v>
      </c>
      <c r="C58">
        <v>4</v>
      </c>
      <c r="D58" t="s">
        <v>282</v>
      </c>
      <c r="E58">
        <v>1</v>
      </c>
      <c r="F58" t="s">
        <v>130</v>
      </c>
      <c r="G58">
        <v>4</v>
      </c>
      <c r="K58" t="s">
        <v>103</v>
      </c>
      <c r="Q58" s="11"/>
    </row>
    <row r="59" spans="1:17" x14ac:dyDescent="0.3">
      <c r="A59" s="9" t="s">
        <v>229</v>
      </c>
      <c r="B59" t="s">
        <v>235</v>
      </c>
      <c r="C59">
        <v>3</v>
      </c>
      <c r="D59" t="s">
        <v>105</v>
      </c>
      <c r="E59">
        <v>1</v>
      </c>
      <c r="F59" t="s">
        <v>11</v>
      </c>
      <c r="G59">
        <v>3</v>
      </c>
      <c r="H59" t="s">
        <v>284</v>
      </c>
      <c r="I59" t="s">
        <v>306</v>
      </c>
      <c r="J59">
        <v>1</v>
      </c>
      <c r="K59" t="s">
        <v>103</v>
      </c>
      <c r="M59" t="s">
        <v>105</v>
      </c>
      <c r="N59" t="s">
        <v>238</v>
      </c>
      <c r="O59" t="s">
        <v>324</v>
      </c>
      <c r="P59" t="s">
        <v>284</v>
      </c>
      <c r="Q59" s="11"/>
    </row>
    <row r="60" spans="1:17" x14ac:dyDescent="0.3">
      <c r="A60" s="9" t="s">
        <v>230</v>
      </c>
      <c r="B60" t="s">
        <v>236</v>
      </c>
      <c r="C60">
        <v>1</v>
      </c>
      <c r="D60" t="s">
        <v>2</v>
      </c>
      <c r="E60">
        <v>1</v>
      </c>
      <c r="F60" t="s">
        <v>10</v>
      </c>
      <c r="G60">
        <v>1</v>
      </c>
      <c r="K60" t="s">
        <v>103</v>
      </c>
      <c r="Q60" s="11"/>
    </row>
    <row r="61" spans="1:17" x14ac:dyDescent="0.3">
      <c r="A61" s="9" t="s">
        <v>230</v>
      </c>
      <c r="B61" t="s">
        <v>236</v>
      </c>
      <c r="C61">
        <v>2</v>
      </c>
      <c r="D61" t="s">
        <v>3</v>
      </c>
      <c r="E61">
        <v>1</v>
      </c>
      <c r="F61" t="s">
        <v>128</v>
      </c>
      <c r="G61">
        <v>2</v>
      </c>
      <c r="K61" t="s">
        <v>103</v>
      </c>
      <c r="Q61" s="11"/>
    </row>
    <row r="62" spans="1:17" x14ac:dyDescent="0.3">
      <c r="A62" s="9" t="s">
        <v>230</v>
      </c>
      <c r="B62" t="s">
        <v>236</v>
      </c>
      <c r="C62">
        <v>4</v>
      </c>
      <c r="D62" t="s">
        <v>282</v>
      </c>
      <c r="E62">
        <v>1</v>
      </c>
      <c r="F62" t="s">
        <v>130</v>
      </c>
      <c r="G62">
        <v>4</v>
      </c>
      <c r="K62" t="s">
        <v>103</v>
      </c>
      <c r="Q62" s="11"/>
    </row>
    <row r="63" spans="1:17" x14ac:dyDescent="0.3">
      <c r="A63" s="9" t="s">
        <v>230</v>
      </c>
      <c r="B63" t="s">
        <v>236</v>
      </c>
      <c r="C63">
        <v>3</v>
      </c>
      <c r="D63" t="s">
        <v>105</v>
      </c>
      <c r="E63">
        <v>1</v>
      </c>
      <c r="F63" t="s">
        <v>11</v>
      </c>
      <c r="G63">
        <v>3</v>
      </c>
      <c r="H63" t="s">
        <v>285</v>
      </c>
      <c r="I63" t="s">
        <v>307</v>
      </c>
      <c r="J63">
        <v>1</v>
      </c>
      <c r="K63" t="s">
        <v>103</v>
      </c>
      <c r="M63" t="s">
        <v>105</v>
      </c>
      <c r="N63" t="s">
        <v>238</v>
      </c>
      <c r="O63" t="s">
        <v>325</v>
      </c>
      <c r="P63" t="s">
        <v>285</v>
      </c>
      <c r="Q63" s="11"/>
    </row>
    <row r="64" spans="1:17" x14ac:dyDescent="0.3">
      <c r="A64" s="9" t="s">
        <v>231</v>
      </c>
      <c r="B64" t="s">
        <v>276</v>
      </c>
      <c r="C64">
        <v>1</v>
      </c>
      <c r="D64" t="s">
        <v>384</v>
      </c>
      <c r="E64">
        <v>1</v>
      </c>
      <c r="F64" t="s">
        <v>10</v>
      </c>
      <c r="G64">
        <v>1</v>
      </c>
      <c r="K64" t="s">
        <v>19</v>
      </c>
      <c r="Q64" s="11"/>
    </row>
    <row r="65" spans="1:17" x14ac:dyDescent="0.3">
      <c r="A65" s="9" t="s">
        <v>231</v>
      </c>
      <c r="B65" t="s">
        <v>276</v>
      </c>
      <c r="C65">
        <v>2</v>
      </c>
      <c r="D65" t="s">
        <v>385</v>
      </c>
      <c r="E65">
        <v>1</v>
      </c>
      <c r="F65" t="s">
        <v>128</v>
      </c>
      <c r="G65">
        <v>2</v>
      </c>
      <c r="K65" t="s">
        <v>19</v>
      </c>
      <c r="Q65" s="11"/>
    </row>
    <row r="66" spans="1:17" x14ac:dyDescent="0.3">
      <c r="A66" s="9" t="s">
        <v>231</v>
      </c>
      <c r="B66" t="s">
        <v>276</v>
      </c>
      <c r="C66">
        <v>3</v>
      </c>
      <c r="D66" t="s">
        <v>386</v>
      </c>
      <c r="E66">
        <v>1</v>
      </c>
      <c r="F66" t="s">
        <v>11</v>
      </c>
      <c r="G66">
        <v>3</v>
      </c>
      <c r="K66" t="s">
        <v>19</v>
      </c>
      <c r="Q66" s="11"/>
    </row>
    <row r="67" spans="1:17" x14ac:dyDescent="0.3">
      <c r="A67" s="9" t="s">
        <v>231</v>
      </c>
      <c r="B67" t="s">
        <v>276</v>
      </c>
      <c r="C67">
        <v>4</v>
      </c>
      <c r="D67" t="s">
        <v>286</v>
      </c>
      <c r="E67">
        <v>1</v>
      </c>
      <c r="F67" t="s">
        <v>375</v>
      </c>
      <c r="G67">
        <v>4</v>
      </c>
      <c r="H67" t="s">
        <v>359</v>
      </c>
      <c r="I67" t="s">
        <v>308</v>
      </c>
      <c r="J67">
        <v>0</v>
      </c>
      <c r="K67" t="s">
        <v>19</v>
      </c>
      <c r="M67" t="s">
        <v>286</v>
      </c>
      <c r="N67" t="s">
        <v>238</v>
      </c>
      <c r="P67" t="s">
        <v>359</v>
      </c>
      <c r="Q67" s="11" t="s">
        <v>326</v>
      </c>
    </row>
    <row r="68" spans="1:17" x14ac:dyDescent="0.3">
      <c r="A68" s="9" t="s">
        <v>231</v>
      </c>
      <c r="B68" t="s">
        <v>276</v>
      </c>
      <c r="C68">
        <v>5</v>
      </c>
      <c r="D68" t="s">
        <v>287</v>
      </c>
      <c r="E68">
        <v>1</v>
      </c>
      <c r="F68" t="s">
        <v>376</v>
      </c>
      <c r="G68">
        <v>5</v>
      </c>
      <c r="K68" t="s">
        <v>19</v>
      </c>
      <c r="Q68" s="11"/>
    </row>
    <row r="69" spans="1:17" x14ac:dyDescent="0.3">
      <c r="A69" s="9" t="s">
        <v>231</v>
      </c>
      <c r="B69" t="s">
        <v>276</v>
      </c>
      <c r="C69">
        <v>6</v>
      </c>
      <c r="D69" t="s">
        <v>288</v>
      </c>
      <c r="E69">
        <v>1</v>
      </c>
      <c r="F69" t="s">
        <v>374</v>
      </c>
      <c r="G69">
        <v>6</v>
      </c>
      <c r="K69" t="s">
        <v>19</v>
      </c>
      <c r="Q69" s="11"/>
    </row>
    <row r="70" spans="1:17" x14ac:dyDescent="0.3">
      <c r="A70" s="9" t="s">
        <v>231</v>
      </c>
      <c r="B70" t="s">
        <v>276</v>
      </c>
      <c r="C70">
        <v>7</v>
      </c>
      <c r="D70" t="s">
        <v>10</v>
      </c>
      <c r="E70">
        <v>1</v>
      </c>
      <c r="F70" t="s">
        <v>10</v>
      </c>
      <c r="G70">
        <v>7</v>
      </c>
      <c r="K70" t="s">
        <v>19</v>
      </c>
      <c r="Q70" s="11"/>
    </row>
    <row r="71" spans="1:17" x14ac:dyDescent="0.3">
      <c r="A71" s="9" t="s">
        <v>231</v>
      </c>
      <c r="B71" t="s">
        <v>276</v>
      </c>
      <c r="C71">
        <v>8</v>
      </c>
      <c r="D71" t="s">
        <v>356</v>
      </c>
      <c r="E71">
        <v>1</v>
      </c>
      <c r="F71" t="s">
        <v>377</v>
      </c>
      <c r="G71">
        <v>8</v>
      </c>
      <c r="H71" t="s">
        <v>360</v>
      </c>
      <c r="I71" t="s">
        <v>309</v>
      </c>
      <c r="J71">
        <v>1</v>
      </c>
      <c r="K71" t="s">
        <v>19</v>
      </c>
      <c r="M71" t="s">
        <v>356</v>
      </c>
      <c r="N71" t="s">
        <v>108</v>
      </c>
      <c r="O71" t="s">
        <v>327</v>
      </c>
      <c r="P71" t="s">
        <v>360</v>
      </c>
      <c r="Q71" s="11"/>
    </row>
    <row r="72" spans="1:17" x14ac:dyDescent="0.3">
      <c r="A72" s="9" t="s">
        <v>231</v>
      </c>
      <c r="B72" t="s">
        <v>276</v>
      </c>
      <c r="C72">
        <v>14</v>
      </c>
      <c r="D72" t="s">
        <v>289</v>
      </c>
      <c r="E72">
        <v>1</v>
      </c>
      <c r="F72" t="s">
        <v>378</v>
      </c>
      <c r="G72">
        <v>9</v>
      </c>
      <c r="K72" t="s">
        <v>19</v>
      </c>
      <c r="Q72" s="11"/>
    </row>
    <row r="73" spans="1:17" x14ac:dyDescent="0.3">
      <c r="A73" s="9" t="s">
        <v>231</v>
      </c>
      <c r="B73" t="s">
        <v>276</v>
      </c>
      <c r="C73">
        <v>15</v>
      </c>
      <c r="D73" t="s">
        <v>290</v>
      </c>
      <c r="E73">
        <v>1</v>
      </c>
      <c r="F73" t="s">
        <v>290</v>
      </c>
      <c r="G73">
        <v>10</v>
      </c>
      <c r="K73" t="s">
        <v>19</v>
      </c>
      <c r="Q73" s="11"/>
    </row>
    <row r="74" spans="1:17" x14ac:dyDescent="0.3">
      <c r="A74" s="9" t="s">
        <v>231</v>
      </c>
      <c r="B74" t="s">
        <v>276</v>
      </c>
      <c r="C74">
        <v>16</v>
      </c>
      <c r="D74" t="s">
        <v>357</v>
      </c>
      <c r="E74">
        <v>1</v>
      </c>
      <c r="F74" t="s">
        <v>379</v>
      </c>
      <c r="G74">
        <v>11</v>
      </c>
      <c r="K74" t="s">
        <v>19</v>
      </c>
      <c r="Q74" s="11"/>
    </row>
    <row r="75" spans="1:17" x14ac:dyDescent="0.3">
      <c r="A75" s="9" t="s">
        <v>231</v>
      </c>
      <c r="B75" t="s">
        <v>276</v>
      </c>
      <c r="C75">
        <v>17</v>
      </c>
      <c r="D75" t="s">
        <v>358</v>
      </c>
      <c r="E75">
        <v>1</v>
      </c>
      <c r="F75" t="s">
        <v>380</v>
      </c>
      <c r="G75">
        <v>12</v>
      </c>
      <c r="K75" t="s">
        <v>19</v>
      </c>
      <c r="Q75" s="11"/>
    </row>
    <row r="76" spans="1:17" x14ac:dyDescent="0.3">
      <c r="A76" s="9" t="s">
        <v>231</v>
      </c>
      <c r="B76" t="s">
        <v>276</v>
      </c>
      <c r="C76">
        <v>18</v>
      </c>
      <c r="D76" t="s">
        <v>291</v>
      </c>
      <c r="E76">
        <v>1</v>
      </c>
      <c r="F76" t="s">
        <v>291</v>
      </c>
      <c r="G76">
        <v>13</v>
      </c>
      <c r="K76" t="s">
        <v>19</v>
      </c>
      <c r="Q76" s="11"/>
    </row>
    <row r="77" spans="1:17" x14ac:dyDescent="0.3">
      <c r="A77" s="9" t="s">
        <v>231</v>
      </c>
      <c r="B77" t="s">
        <v>276</v>
      </c>
      <c r="C77">
        <v>19</v>
      </c>
      <c r="D77" t="s">
        <v>292</v>
      </c>
      <c r="E77">
        <v>1</v>
      </c>
      <c r="F77" t="s">
        <v>292</v>
      </c>
      <c r="G77">
        <v>14</v>
      </c>
      <c r="K77" t="s">
        <v>19</v>
      </c>
      <c r="Q77" s="11"/>
    </row>
    <row r="78" spans="1:17" x14ac:dyDescent="0.3">
      <c r="A78" s="9" t="s">
        <v>231</v>
      </c>
      <c r="B78" t="s">
        <v>276</v>
      </c>
      <c r="C78">
        <v>20</v>
      </c>
      <c r="D78" t="s">
        <v>293</v>
      </c>
      <c r="E78">
        <v>1</v>
      </c>
      <c r="F78" t="s">
        <v>293</v>
      </c>
      <c r="G78">
        <v>15</v>
      </c>
      <c r="K78" t="s">
        <v>19</v>
      </c>
      <c r="Q78" s="11"/>
    </row>
    <row r="79" spans="1:17" x14ac:dyDescent="0.3">
      <c r="A79" s="9" t="s">
        <v>231</v>
      </c>
      <c r="B79" t="s">
        <v>276</v>
      </c>
      <c r="C79">
        <v>21</v>
      </c>
      <c r="D79" t="s">
        <v>294</v>
      </c>
      <c r="E79">
        <v>1</v>
      </c>
      <c r="F79" t="s">
        <v>294</v>
      </c>
      <c r="G79">
        <v>16</v>
      </c>
      <c r="K79" t="s">
        <v>19</v>
      </c>
      <c r="Q79" s="11"/>
    </row>
    <row r="80" spans="1:17" x14ac:dyDescent="0.3">
      <c r="A80" s="9" t="s">
        <v>231</v>
      </c>
      <c r="B80" t="s">
        <v>276</v>
      </c>
      <c r="C80">
        <v>22</v>
      </c>
      <c r="D80" t="s">
        <v>295</v>
      </c>
      <c r="E80">
        <v>1</v>
      </c>
      <c r="F80" t="s">
        <v>381</v>
      </c>
      <c r="G80">
        <v>17</v>
      </c>
      <c r="K80" t="s">
        <v>19</v>
      </c>
      <c r="Q80" s="11"/>
    </row>
    <row r="81" spans="1:17" x14ac:dyDescent="0.3">
      <c r="A81" s="9" t="s">
        <v>231</v>
      </c>
      <c r="B81" t="s">
        <v>276</v>
      </c>
      <c r="C81">
        <v>23</v>
      </c>
      <c r="D81" t="s">
        <v>296</v>
      </c>
      <c r="E81">
        <v>1</v>
      </c>
      <c r="F81" t="s">
        <v>382</v>
      </c>
      <c r="G81">
        <v>18</v>
      </c>
      <c r="K81" t="s">
        <v>19</v>
      </c>
      <c r="Q81" s="11"/>
    </row>
    <row r="82" spans="1:17" x14ac:dyDescent="0.3">
      <c r="A82" s="9" t="s">
        <v>231</v>
      </c>
      <c r="B82" t="s">
        <v>276</v>
      </c>
      <c r="C82">
        <v>24</v>
      </c>
      <c r="D82" t="s">
        <v>297</v>
      </c>
      <c r="E82">
        <v>1</v>
      </c>
      <c r="F82" t="s">
        <v>393</v>
      </c>
      <c r="G82">
        <v>19</v>
      </c>
      <c r="K82" t="s">
        <v>19</v>
      </c>
      <c r="Q82" s="11"/>
    </row>
    <row r="83" spans="1:17" x14ac:dyDescent="0.3">
      <c r="A83" s="9" t="s">
        <v>231</v>
      </c>
      <c r="B83" t="s">
        <v>276</v>
      </c>
      <c r="C83">
        <v>30</v>
      </c>
      <c r="D83" t="s">
        <v>387</v>
      </c>
      <c r="E83">
        <v>1</v>
      </c>
      <c r="F83" t="s">
        <v>392</v>
      </c>
      <c r="G83">
        <v>25</v>
      </c>
      <c r="K83" t="s">
        <v>19</v>
      </c>
      <c r="Q83" s="11"/>
    </row>
    <row r="84" spans="1:17" x14ac:dyDescent="0.3">
      <c r="A84" s="9" t="s">
        <v>231</v>
      </c>
      <c r="B84" t="s">
        <v>276</v>
      </c>
      <c r="C84">
        <v>31</v>
      </c>
      <c r="D84" t="s">
        <v>298</v>
      </c>
      <c r="E84">
        <v>1</v>
      </c>
      <c r="F84" t="s">
        <v>298</v>
      </c>
      <c r="G84">
        <v>26</v>
      </c>
      <c r="K84" t="s">
        <v>19</v>
      </c>
      <c r="Q84" s="11"/>
    </row>
    <row r="85" spans="1:17" x14ac:dyDescent="0.3">
      <c r="A85" s="9" t="s">
        <v>231</v>
      </c>
      <c r="B85" t="s">
        <v>276</v>
      </c>
      <c r="C85">
        <v>32</v>
      </c>
      <c r="D85" t="s">
        <v>299</v>
      </c>
      <c r="E85">
        <v>1</v>
      </c>
      <c r="F85" t="s">
        <v>391</v>
      </c>
      <c r="G85">
        <v>27</v>
      </c>
      <c r="K85" t="s">
        <v>19</v>
      </c>
      <c r="Q85" s="11"/>
    </row>
    <row r="86" spans="1:17" x14ac:dyDescent="0.3">
      <c r="A86" s="9" t="s">
        <v>231</v>
      </c>
      <c r="B86" t="s">
        <v>276</v>
      </c>
      <c r="C86">
        <v>33</v>
      </c>
      <c r="D86" t="s">
        <v>300</v>
      </c>
      <c r="E86">
        <v>1</v>
      </c>
      <c r="F86" t="s">
        <v>300</v>
      </c>
      <c r="G86">
        <v>28</v>
      </c>
      <c r="K86" t="s">
        <v>19</v>
      </c>
      <c r="Q86" s="11"/>
    </row>
    <row r="87" spans="1:17" x14ac:dyDescent="0.3">
      <c r="A87" s="9" t="s">
        <v>231</v>
      </c>
      <c r="B87" t="s">
        <v>276</v>
      </c>
      <c r="C87">
        <v>34</v>
      </c>
      <c r="D87" t="s">
        <v>301</v>
      </c>
      <c r="E87">
        <v>1</v>
      </c>
      <c r="F87" t="s">
        <v>388</v>
      </c>
      <c r="G87">
        <v>29</v>
      </c>
      <c r="K87" t="s">
        <v>19</v>
      </c>
      <c r="Q87" s="11"/>
    </row>
    <row r="88" spans="1:17" x14ac:dyDescent="0.3">
      <c r="A88" s="9" t="s">
        <v>231</v>
      </c>
      <c r="B88" t="s">
        <v>276</v>
      </c>
      <c r="C88">
        <v>37</v>
      </c>
      <c r="D88" t="s">
        <v>302</v>
      </c>
      <c r="E88">
        <v>1</v>
      </c>
      <c r="F88" t="s">
        <v>389</v>
      </c>
      <c r="G88">
        <v>32</v>
      </c>
      <c r="K88" t="s">
        <v>19</v>
      </c>
      <c r="Q88" s="11"/>
    </row>
    <row r="89" spans="1:17" x14ac:dyDescent="0.3">
      <c r="A89" s="9" t="s">
        <v>231</v>
      </c>
      <c r="B89" t="s">
        <v>276</v>
      </c>
      <c r="C89">
        <v>38</v>
      </c>
      <c r="D89" t="s">
        <v>303</v>
      </c>
      <c r="E89">
        <v>1</v>
      </c>
      <c r="F89" t="s">
        <v>390</v>
      </c>
      <c r="G89">
        <v>33</v>
      </c>
      <c r="K89" t="s">
        <v>19</v>
      </c>
      <c r="Q89" s="11"/>
    </row>
    <row r="90" spans="1:17" x14ac:dyDescent="0.3">
      <c r="A90" s="9" t="s">
        <v>231</v>
      </c>
      <c r="B90" t="s">
        <v>276</v>
      </c>
      <c r="C90">
        <v>40</v>
      </c>
      <c r="D90" t="s">
        <v>304</v>
      </c>
      <c r="E90">
        <v>1</v>
      </c>
      <c r="F90" t="s">
        <v>383</v>
      </c>
      <c r="G90">
        <v>35</v>
      </c>
      <c r="K90" t="s">
        <v>19</v>
      </c>
      <c r="Q90" s="11"/>
    </row>
    <row r="91" spans="1:17" x14ac:dyDescent="0.3">
      <c r="A91" s="9" t="s">
        <v>232</v>
      </c>
      <c r="B91" t="s">
        <v>277</v>
      </c>
      <c r="C91">
        <v>1</v>
      </c>
      <c r="D91" t="s">
        <v>384</v>
      </c>
      <c r="E91">
        <v>1</v>
      </c>
      <c r="F91" t="s">
        <v>10</v>
      </c>
      <c r="G91">
        <v>1</v>
      </c>
      <c r="K91" t="s">
        <v>19</v>
      </c>
      <c r="Q91" s="11"/>
    </row>
    <row r="92" spans="1:17" x14ac:dyDescent="0.3">
      <c r="A92" s="9" t="s">
        <v>232</v>
      </c>
      <c r="B92" t="s">
        <v>277</v>
      </c>
      <c r="C92">
        <v>2</v>
      </c>
      <c r="D92" t="s">
        <v>385</v>
      </c>
      <c r="E92">
        <v>1</v>
      </c>
      <c r="F92" t="s">
        <v>128</v>
      </c>
      <c r="G92">
        <v>2</v>
      </c>
      <c r="K92" t="s">
        <v>19</v>
      </c>
      <c r="Q92" s="11"/>
    </row>
    <row r="93" spans="1:17" x14ac:dyDescent="0.3">
      <c r="A93" s="9" t="s">
        <v>232</v>
      </c>
      <c r="B93" t="s">
        <v>277</v>
      </c>
      <c r="C93">
        <v>3</v>
      </c>
      <c r="D93" t="s">
        <v>386</v>
      </c>
      <c r="E93">
        <v>1</v>
      </c>
      <c r="F93" t="s">
        <v>11</v>
      </c>
      <c r="G93">
        <v>3</v>
      </c>
      <c r="K93" t="s">
        <v>19</v>
      </c>
      <c r="Q93" s="11"/>
    </row>
    <row r="94" spans="1:17" x14ac:dyDescent="0.3">
      <c r="A94" s="9" t="s">
        <v>232</v>
      </c>
      <c r="B94" t="s">
        <v>277</v>
      </c>
      <c r="C94">
        <v>4</v>
      </c>
      <c r="D94" t="s">
        <v>286</v>
      </c>
      <c r="E94">
        <v>1</v>
      </c>
      <c r="F94" t="s">
        <v>375</v>
      </c>
      <c r="G94">
        <v>4</v>
      </c>
      <c r="H94" t="s">
        <v>362</v>
      </c>
      <c r="I94" t="s">
        <v>310</v>
      </c>
      <c r="J94">
        <v>0</v>
      </c>
      <c r="K94" t="s">
        <v>19</v>
      </c>
      <c r="M94" t="s">
        <v>286</v>
      </c>
      <c r="N94" t="s">
        <v>238</v>
      </c>
      <c r="P94" t="s">
        <v>362</v>
      </c>
      <c r="Q94" s="11" t="s">
        <v>328</v>
      </c>
    </row>
    <row r="95" spans="1:17" x14ac:dyDescent="0.3">
      <c r="A95" s="9" t="s">
        <v>232</v>
      </c>
      <c r="B95" t="s">
        <v>277</v>
      </c>
      <c r="C95">
        <v>5</v>
      </c>
      <c r="D95" t="s">
        <v>287</v>
      </c>
      <c r="E95">
        <v>1</v>
      </c>
      <c r="F95" t="s">
        <v>376</v>
      </c>
      <c r="G95">
        <v>5</v>
      </c>
      <c r="K95" t="s">
        <v>19</v>
      </c>
      <c r="Q95" s="11"/>
    </row>
    <row r="96" spans="1:17" x14ac:dyDescent="0.3">
      <c r="A96" s="9" t="s">
        <v>232</v>
      </c>
      <c r="B96" t="s">
        <v>277</v>
      </c>
      <c r="C96">
        <v>6</v>
      </c>
      <c r="D96" t="s">
        <v>288</v>
      </c>
      <c r="E96">
        <v>1</v>
      </c>
      <c r="F96" t="s">
        <v>374</v>
      </c>
      <c r="G96">
        <v>6</v>
      </c>
      <c r="K96" t="s">
        <v>19</v>
      </c>
      <c r="Q96" s="11"/>
    </row>
    <row r="97" spans="1:17" x14ac:dyDescent="0.3">
      <c r="A97" s="9" t="s">
        <v>232</v>
      </c>
      <c r="B97" t="s">
        <v>277</v>
      </c>
      <c r="C97">
        <v>7</v>
      </c>
      <c r="D97" t="s">
        <v>10</v>
      </c>
      <c r="E97">
        <v>1</v>
      </c>
      <c r="F97" t="s">
        <v>10</v>
      </c>
      <c r="G97">
        <v>7</v>
      </c>
      <c r="K97" t="s">
        <v>19</v>
      </c>
      <c r="Q97" s="11"/>
    </row>
    <row r="98" spans="1:17" x14ac:dyDescent="0.3">
      <c r="A98" s="9" t="s">
        <v>232</v>
      </c>
      <c r="B98" t="s">
        <v>277</v>
      </c>
      <c r="C98">
        <v>8</v>
      </c>
      <c r="D98" t="s">
        <v>356</v>
      </c>
      <c r="E98">
        <v>1</v>
      </c>
      <c r="F98" t="s">
        <v>377</v>
      </c>
      <c r="G98">
        <v>8</v>
      </c>
      <c r="H98" t="s">
        <v>361</v>
      </c>
      <c r="I98" t="s">
        <v>311</v>
      </c>
      <c r="J98">
        <v>1</v>
      </c>
      <c r="K98" t="s">
        <v>19</v>
      </c>
      <c r="M98" t="s">
        <v>356</v>
      </c>
      <c r="N98" t="s">
        <v>108</v>
      </c>
      <c r="O98" t="s">
        <v>329</v>
      </c>
      <c r="P98" t="s">
        <v>361</v>
      </c>
      <c r="Q98" s="11"/>
    </row>
    <row r="99" spans="1:17" x14ac:dyDescent="0.3">
      <c r="A99" s="9" t="s">
        <v>232</v>
      </c>
      <c r="B99" t="s">
        <v>277</v>
      </c>
      <c r="C99">
        <v>14</v>
      </c>
      <c r="D99" t="s">
        <v>289</v>
      </c>
      <c r="E99">
        <v>1</v>
      </c>
      <c r="F99" t="s">
        <v>378</v>
      </c>
      <c r="G99">
        <v>9</v>
      </c>
      <c r="K99" t="s">
        <v>19</v>
      </c>
      <c r="Q99" s="11"/>
    </row>
    <row r="100" spans="1:17" x14ac:dyDescent="0.3">
      <c r="A100" s="9" t="s">
        <v>232</v>
      </c>
      <c r="B100" t="s">
        <v>277</v>
      </c>
      <c r="C100">
        <v>15</v>
      </c>
      <c r="D100" t="s">
        <v>290</v>
      </c>
      <c r="E100">
        <v>1</v>
      </c>
      <c r="F100" t="s">
        <v>290</v>
      </c>
      <c r="G100">
        <v>10</v>
      </c>
      <c r="K100" t="s">
        <v>19</v>
      </c>
      <c r="Q100" s="11"/>
    </row>
    <row r="101" spans="1:17" x14ac:dyDescent="0.3">
      <c r="A101" s="9" t="s">
        <v>232</v>
      </c>
      <c r="B101" t="s">
        <v>277</v>
      </c>
      <c r="C101">
        <v>16</v>
      </c>
      <c r="D101" t="s">
        <v>357</v>
      </c>
      <c r="E101">
        <v>1</v>
      </c>
      <c r="F101" t="s">
        <v>379</v>
      </c>
      <c r="G101">
        <v>11</v>
      </c>
      <c r="K101" t="s">
        <v>19</v>
      </c>
      <c r="Q101" s="11"/>
    </row>
    <row r="102" spans="1:17" x14ac:dyDescent="0.3">
      <c r="A102" s="9" t="s">
        <v>232</v>
      </c>
      <c r="B102" t="s">
        <v>277</v>
      </c>
      <c r="C102">
        <v>17</v>
      </c>
      <c r="D102" t="s">
        <v>358</v>
      </c>
      <c r="E102">
        <v>1</v>
      </c>
      <c r="F102" t="s">
        <v>380</v>
      </c>
      <c r="G102">
        <v>12</v>
      </c>
      <c r="K102" t="s">
        <v>19</v>
      </c>
      <c r="Q102" s="11"/>
    </row>
    <row r="103" spans="1:17" x14ac:dyDescent="0.3">
      <c r="A103" s="9" t="s">
        <v>232</v>
      </c>
      <c r="B103" t="s">
        <v>277</v>
      </c>
      <c r="C103">
        <v>18</v>
      </c>
      <c r="D103" t="s">
        <v>291</v>
      </c>
      <c r="E103">
        <v>1</v>
      </c>
      <c r="F103" t="s">
        <v>291</v>
      </c>
      <c r="G103">
        <v>13</v>
      </c>
      <c r="K103" t="s">
        <v>19</v>
      </c>
      <c r="Q103" s="11"/>
    </row>
    <row r="104" spans="1:17" x14ac:dyDescent="0.3">
      <c r="A104" s="9" t="s">
        <v>232</v>
      </c>
      <c r="B104" t="s">
        <v>277</v>
      </c>
      <c r="C104">
        <v>19</v>
      </c>
      <c r="D104" t="s">
        <v>292</v>
      </c>
      <c r="E104">
        <v>1</v>
      </c>
      <c r="F104" t="s">
        <v>292</v>
      </c>
      <c r="G104">
        <v>14</v>
      </c>
      <c r="K104" t="s">
        <v>19</v>
      </c>
      <c r="Q104" s="11"/>
    </row>
    <row r="105" spans="1:17" x14ac:dyDescent="0.3">
      <c r="A105" s="9" t="s">
        <v>232</v>
      </c>
      <c r="B105" t="s">
        <v>277</v>
      </c>
      <c r="C105">
        <v>20</v>
      </c>
      <c r="D105" t="s">
        <v>293</v>
      </c>
      <c r="E105">
        <v>1</v>
      </c>
      <c r="F105" t="s">
        <v>293</v>
      </c>
      <c r="G105">
        <v>15</v>
      </c>
      <c r="K105" t="s">
        <v>19</v>
      </c>
      <c r="Q105" s="11"/>
    </row>
    <row r="106" spans="1:17" x14ac:dyDescent="0.3">
      <c r="A106" s="9" t="s">
        <v>232</v>
      </c>
      <c r="B106" t="s">
        <v>277</v>
      </c>
      <c r="C106">
        <v>21</v>
      </c>
      <c r="D106" t="s">
        <v>294</v>
      </c>
      <c r="E106">
        <v>1</v>
      </c>
      <c r="F106" t="s">
        <v>294</v>
      </c>
      <c r="G106">
        <v>16</v>
      </c>
      <c r="K106" t="s">
        <v>19</v>
      </c>
      <c r="Q106" s="11"/>
    </row>
    <row r="107" spans="1:17" x14ac:dyDescent="0.3">
      <c r="A107" s="9" t="s">
        <v>232</v>
      </c>
      <c r="B107" t="s">
        <v>277</v>
      </c>
      <c r="C107">
        <v>22</v>
      </c>
      <c r="D107" t="s">
        <v>295</v>
      </c>
      <c r="E107">
        <v>1</v>
      </c>
      <c r="F107" t="s">
        <v>381</v>
      </c>
      <c r="G107">
        <v>17</v>
      </c>
      <c r="K107" t="s">
        <v>19</v>
      </c>
      <c r="Q107" s="11"/>
    </row>
    <row r="108" spans="1:17" x14ac:dyDescent="0.3">
      <c r="A108" s="9" t="s">
        <v>232</v>
      </c>
      <c r="B108" t="s">
        <v>277</v>
      </c>
      <c r="C108">
        <v>23</v>
      </c>
      <c r="D108" t="s">
        <v>296</v>
      </c>
      <c r="E108">
        <v>1</v>
      </c>
      <c r="F108" t="s">
        <v>382</v>
      </c>
      <c r="G108">
        <v>18</v>
      </c>
      <c r="K108" t="s">
        <v>19</v>
      </c>
      <c r="Q108" s="11"/>
    </row>
    <row r="109" spans="1:17" x14ac:dyDescent="0.3">
      <c r="A109" s="9" t="s">
        <v>232</v>
      </c>
      <c r="B109" t="s">
        <v>277</v>
      </c>
      <c r="C109">
        <v>24</v>
      </c>
      <c r="D109" t="s">
        <v>297</v>
      </c>
      <c r="E109">
        <v>1</v>
      </c>
      <c r="F109" t="s">
        <v>393</v>
      </c>
      <c r="G109">
        <v>19</v>
      </c>
      <c r="K109" t="s">
        <v>19</v>
      </c>
      <c r="Q109" s="11"/>
    </row>
    <row r="110" spans="1:17" x14ac:dyDescent="0.3">
      <c r="A110" s="9" t="s">
        <v>232</v>
      </c>
      <c r="B110" t="s">
        <v>277</v>
      </c>
      <c r="C110">
        <v>30</v>
      </c>
      <c r="D110" t="s">
        <v>387</v>
      </c>
      <c r="E110">
        <v>1</v>
      </c>
      <c r="F110" t="s">
        <v>392</v>
      </c>
      <c r="G110">
        <v>25</v>
      </c>
      <c r="K110" t="s">
        <v>19</v>
      </c>
      <c r="Q110" s="11"/>
    </row>
    <row r="111" spans="1:17" x14ac:dyDescent="0.3">
      <c r="A111" s="9" t="s">
        <v>232</v>
      </c>
      <c r="B111" t="s">
        <v>277</v>
      </c>
      <c r="C111">
        <v>31</v>
      </c>
      <c r="D111" t="s">
        <v>298</v>
      </c>
      <c r="E111">
        <v>1</v>
      </c>
      <c r="F111" t="s">
        <v>298</v>
      </c>
      <c r="G111">
        <v>26</v>
      </c>
      <c r="K111" t="s">
        <v>19</v>
      </c>
      <c r="Q111" s="11"/>
    </row>
    <row r="112" spans="1:17" x14ac:dyDescent="0.3">
      <c r="A112" s="9" t="s">
        <v>232</v>
      </c>
      <c r="B112" t="s">
        <v>277</v>
      </c>
      <c r="C112">
        <v>32</v>
      </c>
      <c r="D112" t="s">
        <v>299</v>
      </c>
      <c r="E112">
        <v>1</v>
      </c>
      <c r="F112" t="s">
        <v>391</v>
      </c>
      <c r="G112">
        <v>27</v>
      </c>
      <c r="K112" t="s">
        <v>19</v>
      </c>
      <c r="Q112" s="11"/>
    </row>
    <row r="113" spans="1:17" x14ac:dyDescent="0.3">
      <c r="A113" s="9" t="s">
        <v>232</v>
      </c>
      <c r="B113" t="s">
        <v>277</v>
      </c>
      <c r="C113">
        <v>33</v>
      </c>
      <c r="D113" t="s">
        <v>300</v>
      </c>
      <c r="E113">
        <v>1</v>
      </c>
      <c r="F113" t="s">
        <v>300</v>
      </c>
      <c r="G113">
        <v>28</v>
      </c>
      <c r="K113" t="s">
        <v>19</v>
      </c>
      <c r="Q113" s="11"/>
    </row>
    <row r="114" spans="1:17" x14ac:dyDescent="0.3">
      <c r="A114" s="9" t="s">
        <v>232</v>
      </c>
      <c r="B114" t="s">
        <v>277</v>
      </c>
      <c r="C114">
        <v>34</v>
      </c>
      <c r="D114" t="s">
        <v>301</v>
      </c>
      <c r="E114">
        <v>1</v>
      </c>
      <c r="F114" t="s">
        <v>388</v>
      </c>
      <c r="G114">
        <v>29</v>
      </c>
      <c r="K114" t="s">
        <v>19</v>
      </c>
      <c r="Q114" s="11"/>
    </row>
    <row r="115" spans="1:17" x14ac:dyDescent="0.3">
      <c r="A115" s="9" t="s">
        <v>232</v>
      </c>
      <c r="B115" t="s">
        <v>277</v>
      </c>
      <c r="C115">
        <v>37</v>
      </c>
      <c r="D115" t="s">
        <v>302</v>
      </c>
      <c r="E115">
        <v>1</v>
      </c>
      <c r="F115" t="s">
        <v>389</v>
      </c>
      <c r="G115">
        <v>32</v>
      </c>
      <c r="K115" t="s">
        <v>19</v>
      </c>
      <c r="Q115" s="11"/>
    </row>
    <row r="116" spans="1:17" x14ac:dyDescent="0.3">
      <c r="A116" s="9" t="s">
        <v>232</v>
      </c>
      <c r="B116" t="s">
        <v>277</v>
      </c>
      <c r="C116">
        <v>38</v>
      </c>
      <c r="D116" t="s">
        <v>303</v>
      </c>
      <c r="E116">
        <v>1</v>
      </c>
      <c r="F116" t="s">
        <v>390</v>
      </c>
      <c r="G116">
        <v>33</v>
      </c>
      <c r="K116" t="s">
        <v>19</v>
      </c>
      <c r="Q116" s="11"/>
    </row>
    <row r="117" spans="1:17" x14ac:dyDescent="0.3">
      <c r="A117" s="9" t="s">
        <v>232</v>
      </c>
      <c r="B117" t="s">
        <v>277</v>
      </c>
      <c r="C117">
        <v>40</v>
      </c>
      <c r="D117" t="s">
        <v>304</v>
      </c>
      <c r="E117">
        <v>1</v>
      </c>
      <c r="F117" t="s">
        <v>383</v>
      </c>
      <c r="G117">
        <v>35</v>
      </c>
      <c r="K117" t="s">
        <v>19</v>
      </c>
      <c r="Q117" s="11"/>
    </row>
    <row r="118" spans="1:17" x14ac:dyDescent="0.3">
      <c r="A118" s="9" t="s">
        <v>233</v>
      </c>
      <c r="B118" t="s">
        <v>278</v>
      </c>
      <c r="C118">
        <v>1</v>
      </c>
      <c r="D118" t="s">
        <v>384</v>
      </c>
      <c r="E118">
        <v>1</v>
      </c>
      <c r="F118" t="s">
        <v>10</v>
      </c>
      <c r="G118">
        <v>1</v>
      </c>
      <c r="K118" t="s">
        <v>19</v>
      </c>
      <c r="Q118" s="11"/>
    </row>
    <row r="119" spans="1:17" x14ac:dyDescent="0.3">
      <c r="A119" s="9" t="s">
        <v>233</v>
      </c>
      <c r="B119" t="s">
        <v>278</v>
      </c>
      <c r="C119">
        <v>2</v>
      </c>
      <c r="D119" t="s">
        <v>385</v>
      </c>
      <c r="E119">
        <v>1</v>
      </c>
      <c r="F119" t="s">
        <v>128</v>
      </c>
      <c r="G119">
        <v>2</v>
      </c>
      <c r="K119" t="s">
        <v>19</v>
      </c>
      <c r="Q119" s="11"/>
    </row>
    <row r="120" spans="1:17" x14ac:dyDescent="0.3">
      <c r="A120" s="9" t="s">
        <v>233</v>
      </c>
      <c r="B120" t="s">
        <v>278</v>
      </c>
      <c r="C120">
        <v>3</v>
      </c>
      <c r="D120" t="s">
        <v>386</v>
      </c>
      <c r="E120">
        <v>1</v>
      </c>
      <c r="F120" t="s">
        <v>11</v>
      </c>
      <c r="G120">
        <v>3</v>
      </c>
      <c r="K120" t="s">
        <v>19</v>
      </c>
      <c r="Q120" s="11"/>
    </row>
    <row r="121" spans="1:17" x14ac:dyDescent="0.3">
      <c r="A121" s="9" t="s">
        <v>233</v>
      </c>
      <c r="B121" t="s">
        <v>278</v>
      </c>
      <c r="C121">
        <v>4</v>
      </c>
      <c r="D121" t="s">
        <v>286</v>
      </c>
      <c r="E121">
        <v>1</v>
      </c>
      <c r="F121" t="s">
        <v>375</v>
      </c>
      <c r="G121">
        <v>4</v>
      </c>
      <c r="H121" t="s">
        <v>363</v>
      </c>
      <c r="I121" t="s">
        <v>312</v>
      </c>
      <c r="J121">
        <v>0</v>
      </c>
      <c r="K121" t="s">
        <v>19</v>
      </c>
      <c r="M121" t="s">
        <v>286</v>
      </c>
      <c r="N121" t="s">
        <v>238</v>
      </c>
      <c r="P121" t="s">
        <v>363</v>
      </c>
      <c r="Q121" s="11" t="s">
        <v>330</v>
      </c>
    </row>
    <row r="122" spans="1:17" x14ac:dyDescent="0.3">
      <c r="A122" s="9" t="s">
        <v>233</v>
      </c>
      <c r="B122" t="s">
        <v>278</v>
      </c>
      <c r="C122">
        <v>5</v>
      </c>
      <c r="D122" t="s">
        <v>287</v>
      </c>
      <c r="E122">
        <v>1</v>
      </c>
      <c r="F122" t="s">
        <v>376</v>
      </c>
      <c r="G122">
        <v>5</v>
      </c>
      <c r="K122" t="s">
        <v>19</v>
      </c>
      <c r="Q122" s="11"/>
    </row>
    <row r="123" spans="1:17" x14ac:dyDescent="0.3">
      <c r="A123" s="9" t="s">
        <v>233</v>
      </c>
      <c r="B123" t="s">
        <v>278</v>
      </c>
      <c r="C123">
        <v>6</v>
      </c>
      <c r="D123" t="s">
        <v>288</v>
      </c>
      <c r="E123">
        <v>1</v>
      </c>
      <c r="F123" t="s">
        <v>374</v>
      </c>
      <c r="G123">
        <v>6</v>
      </c>
      <c r="K123" t="s">
        <v>19</v>
      </c>
      <c r="Q123" s="11"/>
    </row>
    <row r="124" spans="1:17" x14ac:dyDescent="0.3">
      <c r="A124" s="9" t="s">
        <v>233</v>
      </c>
      <c r="B124" t="s">
        <v>278</v>
      </c>
      <c r="C124">
        <v>7</v>
      </c>
      <c r="D124" t="s">
        <v>10</v>
      </c>
      <c r="E124">
        <v>1</v>
      </c>
      <c r="F124" t="s">
        <v>10</v>
      </c>
      <c r="G124">
        <v>7</v>
      </c>
      <c r="K124" t="s">
        <v>19</v>
      </c>
      <c r="Q124" s="11"/>
    </row>
    <row r="125" spans="1:17" x14ac:dyDescent="0.3">
      <c r="A125" s="9" t="s">
        <v>233</v>
      </c>
      <c r="B125" t="s">
        <v>278</v>
      </c>
      <c r="C125">
        <v>8</v>
      </c>
      <c r="D125" t="s">
        <v>356</v>
      </c>
      <c r="E125">
        <v>1</v>
      </c>
      <c r="F125" t="s">
        <v>377</v>
      </c>
      <c r="G125">
        <v>8</v>
      </c>
      <c r="H125" t="s">
        <v>364</v>
      </c>
      <c r="I125" t="s">
        <v>313</v>
      </c>
      <c r="J125">
        <v>1</v>
      </c>
      <c r="K125" t="s">
        <v>19</v>
      </c>
      <c r="M125" t="s">
        <v>356</v>
      </c>
      <c r="N125" t="s">
        <v>108</v>
      </c>
      <c r="O125" t="s">
        <v>331</v>
      </c>
      <c r="P125" t="s">
        <v>364</v>
      </c>
      <c r="Q125" s="11"/>
    </row>
    <row r="126" spans="1:17" x14ac:dyDescent="0.3">
      <c r="A126" s="9" t="s">
        <v>233</v>
      </c>
      <c r="B126" t="s">
        <v>278</v>
      </c>
      <c r="C126">
        <v>14</v>
      </c>
      <c r="D126" t="s">
        <v>289</v>
      </c>
      <c r="E126">
        <v>1</v>
      </c>
      <c r="F126" t="s">
        <v>378</v>
      </c>
      <c r="G126">
        <v>9</v>
      </c>
      <c r="K126" t="s">
        <v>19</v>
      </c>
      <c r="Q126" s="11"/>
    </row>
    <row r="127" spans="1:17" x14ac:dyDescent="0.3">
      <c r="A127" s="9" t="s">
        <v>233</v>
      </c>
      <c r="B127" t="s">
        <v>278</v>
      </c>
      <c r="C127">
        <v>15</v>
      </c>
      <c r="D127" t="s">
        <v>290</v>
      </c>
      <c r="E127">
        <v>1</v>
      </c>
      <c r="F127" t="s">
        <v>290</v>
      </c>
      <c r="G127">
        <v>10</v>
      </c>
      <c r="K127" t="s">
        <v>19</v>
      </c>
      <c r="Q127" s="11"/>
    </row>
    <row r="128" spans="1:17" x14ac:dyDescent="0.3">
      <c r="A128" s="9" t="s">
        <v>233</v>
      </c>
      <c r="B128" t="s">
        <v>278</v>
      </c>
      <c r="C128">
        <v>16</v>
      </c>
      <c r="D128" t="s">
        <v>357</v>
      </c>
      <c r="E128">
        <v>1</v>
      </c>
      <c r="F128" t="s">
        <v>379</v>
      </c>
      <c r="G128">
        <v>11</v>
      </c>
      <c r="K128" t="s">
        <v>19</v>
      </c>
      <c r="Q128" s="11"/>
    </row>
    <row r="129" spans="1:17" x14ac:dyDescent="0.3">
      <c r="A129" s="9" t="s">
        <v>233</v>
      </c>
      <c r="B129" t="s">
        <v>278</v>
      </c>
      <c r="C129">
        <v>17</v>
      </c>
      <c r="D129" t="s">
        <v>358</v>
      </c>
      <c r="E129">
        <v>1</v>
      </c>
      <c r="F129" t="s">
        <v>380</v>
      </c>
      <c r="G129">
        <v>12</v>
      </c>
      <c r="K129" t="s">
        <v>19</v>
      </c>
      <c r="Q129" s="11"/>
    </row>
    <row r="130" spans="1:17" x14ac:dyDescent="0.3">
      <c r="A130" s="9" t="s">
        <v>233</v>
      </c>
      <c r="B130" t="s">
        <v>278</v>
      </c>
      <c r="C130">
        <v>18</v>
      </c>
      <c r="D130" t="s">
        <v>291</v>
      </c>
      <c r="E130">
        <v>1</v>
      </c>
      <c r="F130" t="s">
        <v>291</v>
      </c>
      <c r="G130">
        <v>13</v>
      </c>
      <c r="K130" t="s">
        <v>19</v>
      </c>
      <c r="Q130" s="11"/>
    </row>
    <row r="131" spans="1:17" x14ac:dyDescent="0.3">
      <c r="A131" s="9" t="s">
        <v>233</v>
      </c>
      <c r="B131" t="s">
        <v>278</v>
      </c>
      <c r="C131">
        <v>19</v>
      </c>
      <c r="D131" t="s">
        <v>292</v>
      </c>
      <c r="E131">
        <v>1</v>
      </c>
      <c r="F131" t="s">
        <v>292</v>
      </c>
      <c r="G131">
        <v>14</v>
      </c>
      <c r="K131" t="s">
        <v>19</v>
      </c>
      <c r="Q131" s="11"/>
    </row>
    <row r="132" spans="1:17" x14ac:dyDescent="0.3">
      <c r="A132" s="9" t="s">
        <v>233</v>
      </c>
      <c r="B132" t="s">
        <v>278</v>
      </c>
      <c r="C132">
        <v>20</v>
      </c>
      <c r="D132" t="s">
        <v>293</v>
      </c>
      <c r="E132">
        <v>1</v>
      </c>
      <c r="F132" t="s">
        <v>293</v>
      </c>
      <c r="G132">
        <v>15</v>
      </c>
      <c r="K132" t="s">
        <v>19</v>
      </c>
      <c r="Q132" s="11"/>
    </row>
    <row r="133" spans="1:17" x14ac:dyDescent="0.3">
      <c r="A133" s="9" t="s">
        <v>233</v>
      </c>
      <c r="B133" t="s">
        <v>278</v>
      </c>
      <c r="C133">
        <v>21</v>
      </c>
      <c r="D133" t="s">
        <v>294</v>
      </c>
      <c r="E133">
        <v>1</v>
      </c>
      <c r="F133" t="s">
        <v>294</v>
      </c>
      <c r="G133">
        <v>16</v>
      </c>
      <c r="K133" t="s">
        <v>19</v>
      </c>
      <c r="Q133" s="11"/>
    </row>
    <row r="134" spans="1:17" x14ac:dyDescent="0.3">
      <c r="A134" s="9" t="s">
        <v>233</v>
      </c>
      <c r="B134" t="s">
        <v>278</v>
      </c>
      <c r="C134">
        <v>22</v>
      </c>
      <c r="D134" t="s">
        <v>295</v>
      </c>
      <c r="E134">
        <v>1</v>
      </c>
      <c r="F134" t="s">
        <v>381</v>
      </c>
      <c r="G134">
        <v>17</v>
      </c>
      <c r="K134" t="s">
        <v>19</v>
      </c>
      <c r="Q134" s="11"/>
    </row>
    <row r="135" spans="1:17" x14ac:dyDescent="0.3">
      <c r="A135" s="9" t="s">
        <v>233</v>
      </c>
      <c r="B135" t="s">
        <v>278</v>
      </c>
      <c r="C135">
        <v>23</v>
      </c>
      <c r="D135" t="s">
        <v>296</v>
      </c>
      <c r="E135">
        <v>1</v>
      </c>
      <c r="F135" t="s">
        <v>382</v>
      </c>
      <c r="G135">
        <v>18</v>
      </c>
      <c r="K135" t="s">
        <v>19</v>
      </c>
      <c r="Q135" s="11"/>
    </row>
    <row r="136" spans="1:17" x14ac:dyDescent="0.3">
      <c r="A136" s="9" t="s">
        <v>233</v>
      </c>
      <c r="B136" t="s">
        <v>278</v>
      </c>
      <c r="C136">
        <v>24</v>
      </c>
      <c r="D136" t="s">
        <v>297</v>
      </c>
      <c r="E136">
        <v>1</v>
      </c>
      <c r="F136" t="s">
        <v>393</v>
      </c>
      <c r="G136">
        <v>19</v>
      </c>
      <c r="K136" t="s">
        <v>19</v>
      </c>
      <c r="Q136" s="11"/>
    </row>
    <row r="137" spans="1:17" x14ac:dyDescent="0.3">
      <c r="A137" s="9" t="s">
        <v>233</v>
      </c>
      <c r="B137" t="s">
        <v>278</v>
      </c>
      <c r="C137">
        <v>30</v>
      </c>
      <c r="D137" t="s">
        <v>387</v>
      </c>
      <c r="E137">
        <v>1</v>
      </c>
      <c r="F137" t="s">
        <v>392</v>
      </c>
      <c r="G137">
        <v>25</v>
      </c>
      <c r="K137" t="s">
        <v>19</v>
      </c>
      <c r="Q137" s="11"/>
    </row>
    <row r="138" spans="1:17" x14ac:dyDescent="0.3">
      <c r="A138" s="9" t="s">
        <v>233</v>
      </c>
      <c r="B138" t="s">
        <v>278</v>
      </c>
      <c r="C138">
        <v>31</v>
      </c>
      <c r="D138" t="s">
        <v>298</v>
      </c>
      <c r="E138">
        <v>1</v>
      </c>
      <c r="F138" t="s">
        <v>298</v>
      </c>
      <c r="G138">
        <v>26</v>
      </c>
      <c r="K138" t="s">
        <v>19</v>
      </c>
      <c r="Q138" s="11"/>
    </row>
    <row r="139" spans="1:17" x14ac:dyDescent="0.3">
      <c r="A139" s="9" t="s">
        <v>233</v>
      </c>
      <c r="B139" t="s">
        <v>278</v>
      </c>
      <c r="C139">
        <v>32</v>
      </c>
      <c r="D139" t="s">
        <v>299</v>
      </c>
      <c r="E139">
        <v>1</v>
      </c>
      <c r="F139" t="s">
        <v>391</v>
      </c>
      <c r="G139">
        <v>27</v>
      </c>
      <c r="K139" t="s">
        <v>19</v>
      </c>
      <c r="Q139" s="11"/>
    </row>
    <row r="140" spans="1:17" x14ac:dyDescent="0.3">
      <c r="A140" s="9" t="s">
        <v>233</v>
      </c>
      <c r="B140" t="s">
        <v>278</v>
      </c>
      <c r="C140">
        <v>33</v>
      </c>
      <c r="D140" t="s">
        <v>300</v>
      </c>
      <c r="E140">
        <v>1</v>
      </c>
      <c r="F140" t="s">
        <v>300</v>
      </c>
      <c r="G140">
        <v>28</v>
      </c>
      <c r="K140" t="s">
        <v>19</v>
      </c>
      <c r="Q140" s="11"/>
    </row>
    <row r="141" spans="1:17" x14ac:dyDescent="0.3">
      <c r="A141" s="9" t="s">
        <v>233</v>
      </c>
      <c r="B141" t="s">
        <v>278</v>
      </c>
      <c r="C141">
        <v>34</v>
      </c>
      <c r="D141" t="s">
        <v>301</v>
      </c>
      <c r="E141">
        <v>1</v>
      </c>
      <c r="F141" t="s">
        <v>388</v>
      </c>
      <c r="G141">
        <v>29</v>
      </c>
      <c r="K141" t="s">
        <v>19</v>
      </c>
      <c r="Q141" s="11"/>
    </row>
    <row r="142" spans="1:17" x14ac:dyDescent="0.3">
      <c r="A142" s="9" t="s">
        <v>233</v>
      </c>
      <c r="B142" t="s">
        <v>278</v>
      </c>
      <c r="C142">
        <v>37</v>
      </c>
      <c r="D142" t="s">
        <v>302</v>
      </c>
      <c r="E142">
        <v>1</v>
      </c>
      <c r="F142" t="s">
        <v>389</v>
      </c>
      <c r="G142">
        <v>32</v>
      </c>
      <c r="K142" t="s">
        <v>19</v>
      </c>
      <c r="Q142" s="11"/>
    </row>
    <row r="143" spans="1:17" x14ac:dyDescent="0.3">
      <c r="A143" s="9" t="s">
        <v>233</v>
      </c>
      <c r="B143" t="s">
        <v>278</v>
      </c>
      <c r="C143">
        <v>38</v>
      </c>
      <c r="D143" t="s">
        <v>303</v>
      </c>
      <c r="E143">
        <v>1</v>
      </c>
      <c r="F143" t="s">
        <v>390</v>
      </c>
      <c r="G143">
        <v>33</v>
      </c>
      <c r="K143" t="s">
        <v>19</v>
      </c>
      <c r="Q143" s="11"/>
    </row>
    <row r="144" spans="1:17" x14ac:dyDescent="0.3">
      <c r="A144" s="9" t="s">
        <v>233</v>
      </c>
      <c r="B144" t="s">
        <v>278</v>
      </c>
      <c r="C144">
        <v>40</v>
      </c>
      <c r="D144" t="s">
        <v>304</v>
      </c>
      <c r="E144">
        <v>1</v>
      </c>
      <c r="F144" t="s">
        <v>383</v>
      </c>
      <c r="G144">
        <v>35</v>
      </c>
      <c r="K144" t="s">
        <v>19</v>
      </c>
      <c r="Q144" s="11"/>
    </row>
    <row r="145" spans="1:17" x14ac:dyDescent="0.3">
      <c r="A145" s="9" t="s">
        <v>265</v>
      </c>
      <c r="B145" t="s">
        <v>279</v>
      </c>
      <c r="C145">
        <v>1</v>
      </c>
      <c r="D145" t="s">
        <v>384</v>
      </c>
      <c r="E145">
        <v>1</v>
      </c>
      <c r="F145" t="s">
        <v>10</v>
      </c>
      <c r="G145">
        <v>1</v>
      </c>
      <c r="K145" t="s">
        <v>19</v>
      </c>
      <c r="Q145" s="11"/>
    </row>
    <row r="146" spans="1:17" x14ac:dyDescent="0.3">
      <c r="A146" s="9" t="s">
        <v>265</v>
      </c>
      <c r="B146" t="s">
        <v>279</v>
      </c>
      <c r="C146">
        <v>2</v>
      </c>
      <c r="D146" t="s">
        <v>385</v>
      </c>
      <c r="E146">
        <v>1</v>
      </c>
      <c r="F146" t="s">
        <v>128</v>
      </c>
      <c r="G146">
        <v>2</v>
      </c>
      <c r="K146" t="s">
        <v>19</v>
      </c>
      <c r="Q146" s="11"/>
    </row>
    <row r="147" spans="1:17" x14ac:dyDescent="0.3">
      <c r="A147" s="9" t="s">
        <v>265</v>
      </c>
      <c r="B147" t="s">
        <v>279</v>
      </c>
      <c r="C147">
        <v>3</v>
      </c>
      <c r="D147" t="s">
        <v>386</v>
      </c>
      <c r="E147">
        <v>1</v>
      </c>
      <c r="F147" t="s">
        <v>11</v>
      </c>
      <c r="G147">
        <v>3</v>
      </c>
      <c r="K147" t="s">
        <v>19</v>
      </c>
      <c r="Q147" s="11"/>
    </row>
    <row r="148" spans="1:17" x14ac:dyDescent="0.3">
      <c r="A148" s="9" t="s">
        <v>265</v>
      </c>
      <c r="B148" t="s">
        <v>279</v>
      </c>
      <c r="C148">
        <v>4</v>
      </c>
      <c r="D148" t="s">
        <v>286</v>
      </c>
      <c r="E148">
        <v>1</v>
      </c>
      <c r="F148" t="s">
        <v>375</v>
      </c>
      <c r="G148">
        <v>4</v>
      </c>
      <c r="H148" t="s">
        <v>365</v>
      </c>
      <c r="I148" t="s">
        <v>314</v>
      </c>
      <c r="J148">
        <v>0</v>
      </c>
      <c r="K148" t="s">
        <v>19</v>
      </c>
      <c r="M148" t="s">
        <v>286</v>
      </c>
      <c r="N148" t="s">
        <v>238</v>
      </c>
      <c r="P148" t="s">
        <v>365</v>
      </c>
      <c r="Q148" s="11" t="s">
        <v>346</v>
      </c>
    </row>
    <row r="149" spans="1:17" x14ac:dyDescent="0.3">
      <c r="A149" s="9" t="s">
        <v>265</v>
      </c>
      <c r="B149" t="s">
        <v>279</v>
      </c>
      <c r="C149">
        <v>5</v>
      </c>
      <c r="D149" t="s">
        <v>287</v>
      </c>
      <c r="E149">
        <v>1</v>
      </c>
      <c r="F149" t="s">
        <v>376</v>
      </c>
      <c r="G149">
        <v>5</v>
      </c>
      <c r="K149" t="s">
        <v>19</v>
      </c>
      <c r="Q149" s="11"/>
    </row>
    <row r="150" spans="1:17" x14ac:dyDescent="0.3">
      <c r="A150" s="9" t="s">
        <v>265</v>
      </c>
      <c r="B150" t="s">
        <v>279</v>
      </c>
      <c r="C150">
        <v>6</v>
      </c>
      <c r="D150" t="s">
        <v>288</v>
      </c>
      <c r="E150">
        <v>1</v>
      </c>
      <c r="F150" t="s">
        <v>374</v>
      </c>
      <c r="G150">
        <v>6</v>
      </c>
      <c r="K150" t="s">
        <v>19</v>
      </c>
      <c r="Q150" s="11"/>
    </row>
    <row r="151" spans="1:17" x14ac:dyDescent="0.3">
      <c r="A151" s="9" t="s">
        <v>265</v>
      </c>
      <c r="B151" t="s">
        <v>279</v>
      </c>
      <c r="C151">
        <v>7</v>
      </c>
      <c r="D151" t="s">
        <v>10</v>
      </c>
      <c r="E151">
        <v>1</v>
      </c>
      <c r="F151" t="s">
        <v>10</v>
      </c>
      <c r="G151">
        <v>7</v>
      </c>
      <c r="K151" t="s">
        <v>19</v>
      </c>
      <c r="Q151" s="11"/>
    </row>
    <row r="152" spans="1:17" x14ac:dyDescent="0.3">
      <c r="A152" s="9" t="s">
        <v>265</v>
      </c>
      <c r="B152" t="s">
        <v>279</v>
      </c>
      <c r="C152">
        <v>8</v>
      </c>
      <c r="D152" t="s">
        <v>356</v>
      </c>
      <c r="E152">
        <v>1</v>
      </c>
      <c r="F152" t="s">
        <v>377</v>
      </c>
      <c r="G152">
        <v>8</v>
      </c>
      <c r="H152" t="s">
        <v>366</v>
      </c>
      <c r="I152" t="s">
        <v>315</v>
      </c>
      <c r="J152">
        <v>1</v>
      </c>
      <c r="K152" t="s">
        <v>19</v>
      </c>
      <c r="M152" t="s">
        <v>356</v>
      </c>
      <c r="N152" t="s">
        <v>108</v>
      </c>
      <c r="O152" t="s">
        <v>347</v>
      </c>
      <c r="P152" t="s">
        <v>366</v>
      </c>
      <c r="Q152" s="11"/>
    </row>
    <row r="153" spans="1:17" x14ac:dyDescent="0.3">
      <c r="A153" s="9" t="s">
        <v>265</v>
      </c>
      <c r="B153" t="s">
        <v>279</v>
      </c>
      <c r="C153">
        <v>14</v>
      </c>
      <c r="D153" t="s">
        <v>289</v>
      </c>
      <c r="E153">
        <v>1</v>
      </c>
      <c r="F153" t="s">
        <v>378</v>
      </c>
      <c r="G153">
        <v>9</v>
      </c>
      <c r="K153" t="s">
        <v>19</v>
      </c>
      <c r="Q153" s="11"/>
    </row>
    <row r="154" spans="1:17" x14ac:dyDescent="0.3">
      <c r="A154" s="9" t="s">
        <v>265</v>
      </c>
      <c r="B154" t="s">
        <v>279</v>
      </c>
      <c r="C154">
        <v>15</v>
      </c>
      <c r="D154" t="s">
        <v>290</v>
      </c>
      <c r="E154">
        <v>1</v>
      </c>
      <c r="F154" t="s">
        <v>290</v>
      </c>
      <c r="G154">
        <v>10</v>
      </c>
      <c r="K154" t="s">
        <v>19</v>
      </c>
      <c r="Q154" s="11"/>
    </row>
    <row r="155" spans="1:17" x14ac:dyDescent="0.3">
      <c r="A155" s="9" t="s">
        <v>265</v>
      </c>
      <c r="B155" t="s">
        <v>279</v>
      </c>
      <c r="C155">
        <v>16</v>
      </c>
      <c r="D155" t="s">
        <v>357</v>
      </c>
      <c r="E155">
        <v>1</v>
      </c>
      <c r="F155" t="s">
        <v>379</v>
      </c>
      <c r="G155">
        <v>11</v>
      </c>
      <c r="K155" t="s">
        <v>19</v>
      </c>
      <c r="Q155" s="11"/>
    </row>
    <row r="156" spans="1:17" x14ac:dyDescent="0.3">
      <c r="A156" s="9" t="s">
        <v>265</v>
      </c>
      <c r="B156" t="s">
        <v>279</v>
      </c>
      <c r="C156">
        <v>17</v>
      </c>
      <c r="D156" t="s">
        <v>358</v>
      </c>
      <c r="E156">
        <v>1</v>
      </c>
      <c r="F156" t="s">
        <v>380</v>
      </c>
      <c r="G156">
        <v>12</v>
      </c>
      <c r="K156" t="s">
        <v>19</v>
      </c>
      <c r="Q156" s="11"/>
    </row>
    <row r="157" spans="1:17" x14ac:dyDescent="0.3">
      <c r="A157" s="9" t="s">
        <v>265</v>
      </c>
      <c r="B157" t="s">
        <v>279</v>
      </c>
      <c r="C157">
        <v>18</v>
      </c>
      <c r="D157" t="s">
        <v>291</v>
      </c>
      <c r="E157">
        <v>1</v>
      </c>
      <c r="F157" t="s">
        <v>291</v>
      </c>
      <c r="G157">
        <v>13</v>
      </c>
      <c r="K157" t="s">
        <v>19</v>
      </c>
      <c r="Q157" s="11"/>
    </row>
    <row r="158" spans="1:17" x14ac:dyDescent="0.3">
      <c r="A158" s="9" t="s">
        <v>265</v>
      </c>
      <c r="B158" t="s">
        <v>279</v>
      </c>
      <c r="C158">
        <v>19</v>
      </c>
      <c r="D158" t="s">
        <v>292</v>
      </c>
      <c r="E158">
        <v>1</v>
      </c>
      <c r="F158" t="s">
        <v>292</v>
      </c>
      <c r="G158">
        <v>14</v>
      </c>
      <c r="K158" t="s">
        <v>19</v>
      </c>
      <c r="Q158" s="11"/>
    </row>
    <row r="159" spans="1:17" x14ac:dyDescent="0.3">
      <c r="A159" s="9" t="s">
        <v>265</v>
      </c>
      <c r="B159" t="s">
        <v>279</v>
      </c>
      <c r="C159">
        <v>20</v>
      </c>
      <c r="D159" t="s">
        <v>293</v>
      </c>
      <c r="E159">
        <v>1</v>
      </c>
      <c r="F159" t="s">
        <v>293</v>
      </c>
      <c r="G159">
        <v>15</v>
      </c>
      <c r="K159" t="s">
        <v>19</v>
      </c>
      <c r="Q159" s="11"/>
    </row>
    <row r="160" spans="1:17" x14ac:dyDescent="0.3">
      <c r="A160" s="9" t="s">
        <v>265</v>
      </c>
      <c r="B160" t="s">
        <v>279</v>
      </c>
      <c r="C160">
        <v>21</v>
      </c>
      <c r="D160" t="s">
        <v>294</v>
      </c>
      <c r="E160">
        <v>1</v>
      </c>
      <c r="F160" t="s">
        <v>294</v>
      </c>
      <c r="G160">
        <v>16</v>
      </c>
      <c r="K160" t="s">
        <v>19</v>
      </c>
      <c r="Q160" s="11"/>
    </row>
    <row r="161" spans="1:17" x14ac:dyDescent="0.3">
      <c r="A161" s="9" t="s">
        <v>265</v>
      </c>
      <c r="B161" t="s">
        <v>279</v>
      </c>
      <c r="C161">
        <v>22</v>
      </c>
      <c r="D161" t="s">
        <v>295</v>
      </c>
      <c r="E161">
        <v>1</v>
      </c>
      <c r="F161" t="s">
        <v>381</v>
      </c>
      <c r="G161">
        <v>17</v>
      </c>
      <c r="K161" t="s">
        <v>19</v>
      </c>
      <c r="Q161" s="11"/>
    </row>
    <row r="162" spans="1:17" x14ac:dyDescent="0.3">
      <c r="A162" s="9" t="s">
        <v>265</v>
      </c>
      <c r="B162" t="s">
        <v>279</v>
      </c>
      <c r="C162">
        <v>23</v>
      </c>
      <c r="D162" t="s">
        <v>296</v>
      </c>
      <c r="E162">
        <v>1</v>
      </c>
      <c r="F162" t="s">
        <v>382</v>
      </c>
      <c r="G162">
        <v>18</v>
      </c>
      <c r="K162" t="s">
        <v>19</v>
      </c>
      <c r="Q162" s="11"/>
    </row>
    <row r="163" spans="1:17" x14ac:dyDescent="0.3">
      <c r="A163" s="9" t="s">
        <v>265</v>
      </c>
      <c r="B163" t="s">
        <v>279</v>
      </c>
      <c r="C163">
        <v>24</v>
      </c>
      <c r="D163" t="s">
        <v>297</v>
      </c>
      <c r="E163">
        <v>1</v>
      </c>
      <c r="F163" t="s">
        <v>393</v>
      </c>
      <c r="G163">
        <v>19</v>
      </c>
      <c r="K163" t="s">
        <v>19</v>
      </c>
      <c r="Q163" s="11"/>
    </row>
    <row r="164" spans="1:17" x14ac:dyDescent="0.3">
      <c r="A164" s="9" t="s">
        <v>265</v>
      </c>
      <c r="B164" t="s">
        <v>279</v>
      </c>
      <c r="C164">
        <v>30</v>
      </c>
      <c r="D164" t="s">
        <v>387</v>
      </c>
      <c r="E164">
        <v>1</v>
      </c>
      <c r="F164" t="s">
        <v>392</v>
      </c>
      <c r="G164">
        <v>25</v>
      </c>
      <c r="K164" t="s">
        <v>19</v>
      </c>
      <c r="Q164" s="11"/>
    </row>
    <row r="165" spans="1:17" x14ac:dyDescent="0.3">
      <c r="A165" s="9" t="s">
        <v>265</v>
      </c>
      <c r="B165" t="s">
        <v>279</v>
      </c>
      <c r="C165">
        <v>31</v>
      </c>
      <c r="D165" t="s">
        <v>298</v>
      </c>
      <c r="E165">
        <v>1</v>
      </c>
      <c r="F165" t="s">
        <v>298</v>
      </c>
      <c r="G165">
        <v>26</v>
      </c>
      <c r="K165" t="s">
        <v>19</v>
      </c>
      <c r="Q165" s="11"/>
    </row>
    <row r="166" spans="1:17" x14ac:dyDescent="0.3">
      <c r="A166" s="9" t="s">
        <v>265</v>
      </c>
      <c r="B166" t="s">
        <v>279</v>
      </c>
      <c r="C166">
        <v>32</v>
      </c>
      <c r="D166" t="s">
        <v>299</v>
      </c>
      <c r="E166">
        <v>1</v>
      </c>
      <c r="F166" t="s">
        <v>391</v>
      </c>
      <c r="G166">
        <v>27</v>
      </c>
      <c r="K166" t="s">
        <v>19</v>
      </c>
      <c r="Q166" s="11"/>
    </row>
    <row r="167" spans="1:17" x14ac:dyDescent="0.3">
      <c r="A167" s="9" t="s">
        <v>265</v>
      </c>
      <c r="B167" t="s">
        <v>279</v>
      </c>
      <c r="C167">
        <v>33</v>
      </c>
      <c r="D167" t="s">
        <v>300</v>
      </c>
      <c r="E167">
        <v>1</v>
      </c>
      <c r="F167" t="s">
        <v>300</v>
      </c>
      <c r="G167">
        <v>28</v>
      </c>
      <c r="K167" t="s">
        <v>19</v>
      </c>
      <c r="Q167" s="11"/>
    </row>
    <row r="168" spans="1:17" x14ac:dyDescent="0.3">
      <c r="A168" s="9" t="s">
        <v>265</v>
      </c>
      <c r="B168" t="s">
        <v>279</v>
      </c>
      <c r="C168">
        <v>34</v>
      </c>
      <c r="D168" t="s">
        <v>301</v>
      </c>
      <c r="E168">
        <v>1</v>
      </c>
      <c r="F168" t="s">
        <v>388</v>
      </c>
      <c r="G168">
        <v>29</v>
      </c>
      <c r="K168" t="s">
        <v>19</v>
      </c>
      <c r="Q168" s="11"/>
    </row>
    <row r="169" spans="1:17" x14ac:dyDescent="0.3">
      <c r="A169" s="9" t="s">
        <v>265</v>
      </c>
      <c r="B169" t="s">
        <v>279</v>
      </c>
      <c r="C169">
        <v>37</v>
      </c>
      <c r="D169" t="s">
        <v>302</v>
      </c>
      <c r="E169">
        <v>1</v>
      </c>
      <c r="F169" t="s">
        <v>389</v>
      </c>
      <c r="G169">
        <v>32</v>
      </c>
      <c r="K169" t="s">
        <v>19</v>
      </c>
      <c r="Q169" s="11"/>
    </row>
    <row r="170" spans="1:17" x14ac:dyDescent="0.3">
      <c r="A170" s="9" t="s">
        <v>265</v>
      </c>
      <c r="B170" t="s">
        <v>279</v>
      </c>
      <c r="C170">
        <v>38</v>
      </c>
      <c r="D170" t="s">
        <v>303</v>
      </c>
      <c r="E170">
        <v>1</v>
      </c>
      <c r="F170" t="s">
        <v>390</v>
      </c>
      <c r="G170">
        <v>33</v>
      </c>
      <c r="K170" t="s">
        <v>19</v>
      </c>
      <c r="Q170" s="11"/>
    </row>
    <row r="171" spans="1:17" x14ac:dyDescent="0.3">
      <c r="A171" s="9" t="s">
        <v>265</v>
      </c>
      <c r="B171" t="s">
        <v>279</v>
      </c>
      <c r="C171">
        <v>40</v>
      </c>
      <c r="D171" t="s">
        <v>304</v>
      </c>
      <c r="E171">
        <v>1</v>
      </c>
      <c r="F171" t="s">
        <v>383</v>
      </c>
      <c r="G171">
        <v>35</v>
      </c>
      <c r="K171" t="s">
        <v>19</v>
      </c>
      <c r="Q171" s="11"/>
    </row>
    <row r="172" spans="1:17" x14ac:dyDescent="0.3">
      <c r="A172" s="9" t="s">
        <v>266</v>
      </c>
      <c r="B172" t="s">
        <v>280</v>
      </c>
      <c r="C172">
        <v>1</v>
      </c>
      <c r="D172" t="s">
        <v>384</v>
      </c>
      <c r="E172">
        <v>1</v>
      </c>
      <c r="F172" t="s">
        <v>10</v>
      </c>
      <c r="G172">
        <v>1</v>
      </c>
      <c r="K172" t="s">
        <v>19</v>
      </c>
      <c r="Q172" s="11"/>
    </row>
    <row r="173" spans="1:17" x14ac:dyDescent="0.3">
      <c r="A173" s="9" t="s">
        <v>266</v>
      </c>
      <c r="B173" t="s">
        <v>280</v>
      </c>
      <c r="C173">
        <v>2</v>
      </c>
      <c r="D173" t="s">
        <v>385</v>
      </c>
      <c r="E173">
        <v>1</v>
      </c>
      <c r="F173" t="s">
        <v>128</v>
      </c>
      <c r="G173">
        <v>2</v>
      </c>
      <c r="K173" t="s">
        <v>19</v>
      </c>
      <c r="Q173" s="11"/>
    </row>
    <row r="174" spans="1:17" x14ac:dyDescent="0.3">
      <c r="A174" s="9" t="s">
        <v>266</v>
      </c>
      <c r="B174" t="s">
        <v>280</v>
      </c>
      <c r="C174">
        <v>3</v>
      </c>
      <c r="D174" t="s">
        <v>386</v>
      </c>
      <c r="E174">
        <v>1</v>
      </c>
      <c r="F174" t="s">
        <v>11</v>
      </c>
      <c r="G174">
        <v>3</v>
      </c>
      <c r="K174" t="s">
        <v>19</v>
      </c>
      <c r="Q174" s="11"/>
    </row>
    <row r="175" spans="1:17" x14ac:dyDescent="0.3">
      <c r="A175" s="9" t="s">
        <v>266</v>
      </c>
      <c r="B175" t="s">
        <v>280</v>
      </c>
      <c r="C175">
        <v>4</v>
      </c>
      <c r="D175" t="s">
        <v>286</v>
      </c>
      <c r="E175">
        <v>1</v>
      </c>
      <c r="F175" t="s">
        <v>375</v>
      </c>
      <c r="G175">
        <v>4</v>
      </c>
      <c r="H175" t="s">
        <v>367</v>
      </c>
      <c r="I175" t="s">
        <v>316</v>
      </c>
      <c r="J175">
        <v>0</v>
      </c>
      <c r="K175" t="s">
        <v>19</v>
      </c>
      <c r="M175" t="s">
        <v>286</v>
      </c>
      <c r="N175" t="s">
        <v>238</v>
      </c>
      <c r="P175" t="s">
        <v>367</v>
      </c>
      <c r="Q175" s="11" t="s">
        <v>348</v>
      </c>
    </row>
    <row r="176" spans="1:17" x14ac:dyDescent="0.3">
      <c r="A176" s="9" t="s">
        <v>266</v>
      </c>
      <c r="B176" t="s">
        <v>280</v>
      </c>
      <c r="C176">
        <v>5</v>
      </c>
      <c r="D176" t="s">
        <v>287</v>
      </c>
      <c r="E176">
        <v>1</v>
      </c>
      <c r="F176" t="s">
        <v>376</v>
      </c>
      <c r="G176">
        <v>5</v>
      </c>
      <c r="K176" t="s">
        <v>19</v>
      </c>
      <c r="Q176" s="11"/>
    </row>
    <row r="177" spans="1:17" x14ac:dyDescent="0.3">
      <c r="A177" s="9" t="s">
        <v>266</v>
      </c>
      <c r="B177" t="s">
        <v>280</v>
      </c>
      <c r="C177">
        <v>6</v>
      </c>
      <c r="D177" t="s">
        <v>288</v>
      </c>
      <c r="E177">
        <v>1</v>
      </c>
      <c r="F177" t="s">
        <v>374</v>
      </c>
      <c r="G177">
        <v>6</v>
      </c>
      <c r="K177" t="s">
        <v>19</v>
      </c>
      <c r="Q177" s="11"/>
    </row>
    <row r="178" spans="1:17" x14ac:dyDescent="0.3">
      <c r="A178" s="9" t="s">
        <v>266</v>
      </c>
      <c r="B178" t="s">
        <v>280</v>
      </c>
      <c r="C178">
        <v>7</v>
      </c>
      <c r="D178" t="s">
        <v>10</v>
      </c>
      <c r="E178">
        <v>1</v>
      </c>
      <c r="F178" t="s">
        <v>10</v>
      </c>
      <c r="G178">
        <v>7</v>
      </c>
      <c r="K178" t="s">
        <v>19</v>
      </c>
      <c r="Q178" s="11"/>
    </row>
    <row r="179" spans="1:17" x14ac:dyDescent="0.3">
      <c r="A179" s="9" t="s">
        <v>266</v>
      </c>
      <c r="B179" t="s">
        <v>280</v>
      </c>
      <c r="C179">
        <v>8</v>
      </c>
      <c r="D179" t="s">
        <v>356</v>
      </c>
      <c r="E179">
        <v>1</v>
      </c>
      <c r="F179" t="s">
        <v>377</v>
      </c>
      <c r="G179">
        <v>8</v>
      </c>
      <c r="H179" t="s">
        <v>368</v>
      </c>
      <c r="I179" t="s">
        <v>317</v>
      </c>
      <c r="J179">
        <v>1</v>
      </c>
      <c r="K179" t="s">
        <v>19</v>
      </c>
      <c r="M179" t="s">
        <v>356</v>
      </c>
      <c r="N179" t="s">
        <v>108</v>
      </c>
      <c r="O179" t="s">
        <v>349</v>
      </c>
      <c r="P179" t="s">
        <v>368</v>
      </c>
      <c r="Q179" s="11"/>
    </row>
    <row r="180" spans="1:17" x14ac:dyDescent="0.3">
      <c r="A180" s="9" t="s">
        <v>266</v>
      </c>
      <c r="B180" t="s">
        <v>280</v>
      </c>
      <c r="C180">
        <v>14</v>
      </c>
      <c r="D180" t="s">
        <v>289</v>
      </c>
      <c r="E180">
        <v>1</v>
      </c>
      <c r="F180" t="s">
        <v>378</v>
      </c>
      <c r="G180">
        <v>9</v>
      </c>
      <c r="K180" t="s">
        <v>19</v>
      </c>
      <c r="Q180" s="11"/>
    </row>
    <row r="181" spans="1:17" x14ac:dyDescent="0.3">
      <c r="A181" s="9" t="s">
        <v>266</v>
      </c>
      <c r="B181" t="s">
        <v>280</v>
      </c>
      <c r="C181">
        <v>15</v>
      </c>
      <c r="D181" t="s">
        <v>290</v>
      </c>
      <c r="E181">
        <v>1</v>
      </c>
      <c r="F181" t="s">
        <v>290</v>
      </c>
      <c r="G181">
        <v>10</v>
      </c>
      <c r="K181" t="s">
        <v>19</v>
      </c>
      <c r="Q181" s="11"/>
    </row>
    <row r="182" spans="1:17" x14ac:dyDescent="0.3">
      <c r="A182" s="9" t="s">
        <v>266</v>
      </c>
      <c r="B182" t="s">
        <v>280</v>
      </c>
      <c r="C182">
        <v>16</v>
      </c>
      <c r="D182" t="s">
        <v>357</v>
      </c>
      <c r="E182">
        <v>1</v>
      </c>
      <c r="F182" t="s">
        <v>379</v>
      </c>
      <c r="G182">
        <v>11</v>
      </c>
      <c r="K182" t="s">
        <v>19</v>
      </c>
      <c r="Q182" s="11"/>
    </row>
    <row r="183" spans="1:17" x14ac:dyDescent="0.3">
      <c r="A183" s="9" t="s">
        <v>266</v>
      </c>
      <c r="B183" t="s">
        <v>280</v>
      </c>
      <c r="C183">
        <v>17</v>
      </c>
      <c r="D183" t="s">
        <v>358</v>
      </c>
      <c r="E183">
        <v>1</v>
      </c>
      <c r="F183" t="s">
        <v>380</v>
      </c>
      <c r="G183">
        <v>12</v>
      </c>
      <c r="K183" t="s">
        <v>19</v>
      </c>
      <c r="Q183" s="11"/>
    </row>
    <row r="184" spans="1:17" x14ac:dyDescent="0.3">
      <c r="A184" s="9" t="s">
        <v>266</v>
      </c>
      <c r="B184" t="s">
        <v>280</v>
      </c>
      <c r="C184">
        <v>18</v>
      </c>
      <c r="D184" t="s">
        <v>291</v>
      </c>
      <c r="E184">
        <v>1</v>
      </c>
      <c r="F184" t="s">
        <v>291</v>
      </c>
      <c r="G184">
        <v>13</v>
      </c>
      <c r="K184" t="s">
        <v>19</v>
      </c>
      <c r="Q184" s="11"/>
    </row>
    <row r="185" spans="1:17" x14ac:dyDescent="0.3">
      <c r="A185" s="9" t="s">
        <v>266</v>
      </c>
      <c r="B185" t="s">
        <v>280</v>
      </c>
      <c r="C185">
        <v>19</v>
      </c>
      <c r="D185" t="s">
        <v>292</v>
      </c>
      <c r="E185">
        <v>1</v>
      </c>
      <c r="F185" t="s">
        <v>292</v>
      </c>
      <c r="G185">
        <v>14</v>
      </c>
      <c r="K185" t="s">
        <v>19</v>
      </c>
      <c r="Q185" s="11"/>
    </row>
    <row r="186" spans="1:17" x14ac:dyDescent="0.3">
      <c r="A186" s="9" t="s">
        <v>266</v>
      </c>
      <c r="B186" t="s">
        <v>280</v>
      </c>
      <c r="C186">
        <v>20</v>
      </c>
      <c r="D186" t="s">
        <v>293</v>
      </c>
      <c r="E186">
        <v>1</v>
      </c>
      <c r="F186" t="s">
        <v>293</v>
      </c>
      <c r="G186">
        <v>15</v>
      </c>
      <c r="K186" t="s">
        <v>19</v>
      </c>
      <c r="Q186" s="11"/>
    </row>
    <row r="187" spans="1:17" x14ac:dyDescent="0.3">
      <c r="A187" s="9" t="s">
        <v>266</v>
      </c>
      <c r="B187" t="s">
        <v>280</v>
      </c>
      <c r="C187">
        <v>21</v>
      </c>
      <c r="D187" t="s">
        <v>294</v>
      </c>
      <c r="E187">
        <v>1</v>
      </c>
      <c r="F187" t="s">
        <v>294</v>
      </c>
      <c r="G187">
        <v>16</v>
      </c>
      <c r="K187" t="s">
        <v>19</v>
      </c>
      <c r="Q187" s="11"/>
    </row>
    <row r="188" spans="1:17" x14ac:dyDescent="0.3">
      <c r="A188" s="9" t="s">
        <v>266</v>
      </c>
      <c r="B188" t="s">
        <v>280</v>
      </c>
      <c r="C188">
        <v>22</v>
      </c>
      <c r="D188" t="s">
        <v>295</v>
      </c>
      <c r="E188">
        <v>1</v>
      </c>
      <c r="F188" t="s">
        <v>381</v>
      </c>
      <c r="G188">
        <v>17</v>
      </c>
      <c r="K188" t="s">
        <v>19</v>
      </c>
      <c r="Q188" s="11"/>
    </row>
    <row r="189" spans="1:17" x14ac:dyDescent="0.3">
      <c r="A189" s="9" t="s">
        <v>266</v>
      </c>
      <c r="B189" t="s">
        <v>280</v>
      </c>
      <c r="C189">
        <v>23</v>
      </c>
      <c r="D189" t="s">
        <v>296</v>
      </c>
      <c r="E189">
        <v>1</v>
      </c>
      <c r="F189" t="s">
        <v>382</v>
      </c>
      <c r="G189">
        <v>18</v>
      </c>
      <c r="K189" t="s">
        <v>19</v>
      </c>
      <c r="Q189" s="11"/>
    </row>
    <row r="190" spans="1:17" x14ac:dyDescent="0.3">
      <c r="A190" s="9" t="s">
        <v>266</v>
      </c>
      <c r="B190" t="s">
        <v>280</v>
      </c>
      <c r="C190">
        <v>24</v>
      </c>
      <c r="D190" t="s">
        <v>297</v>
      </c>
      <c r="E190">
        <v>1</v>
      </c>
      <c r="F190" t="s">
        <v>393</v>
      </c>
      <c r="G190">
        <v>19</v>
      </c>
      <c r="K190" t="s">
        <v>19</v>
      </c>
      <c r="Q190" s="11"/>
    </row>
    <row r="191" spans="1:17" x14ac:dyDescent="0.3">
      <c r="A191" s="9" t="s">
        <v>266</v>
      </c>
      <c r="B191" t="s">
        <v>280</v>
      </c>
      <c r="C191">
        <v>30</v>
      </c>
      <c r="D191" t="s">
        <v>387</v>
      </c>
      <c r="E191">
        <v>1</v>
      </c>
      <c r="F191" t="s">
        <v>392</v>
      </c>
      <c r="G191">
        <v>25</v>
      </c>
      <c r="K191" t="s">
        <v>19</v>
      </c>
      <c r="Q191" s="11"/>
    </row>
    <row r="192" spans="1:17" x14ac:dyDescent="0.3">
      <c r="A192" s="9" t="s">
        <v>266</v>
      </c>
      <c r="B192" t="s">
        <v>280</v>
      </c>
      <c r="C192">
        <v>31</v>
      </c>
      <c r="D192" t="s">
        <v>298</v>
      </c>
      <c r="E192">
        <v>1</v>
      </c>
      <c r="F192" t="s">
        <v>298</v>
      </c>
      <c r="G192">
        <v>26</v>
      </c>
      <c r="K192" t="s">
        <v>19</v>
      </c>
      <c r="Q192" s="11"/>
    </row>
    <row r="193" spans="1:17" x14ac:dyDescent="0.3">
      <c r="A193" s="9" t="s">
        <v>266</v>
      </c>
      <c r="B193" t="s">
        <v>280</v>
      </c>
      <c r="C193">
        <v>32</v>
      </c>
      <c r="D193" t="s">
        <v>299</v>
      </c>
      <c r="E193">
        <v>1</v>
      </c>
      <c r="F193" t="s">
        <v>391</v>
      </c>
      <c r="G193">
        <v>27</v>
      </c>
      <c r="K193" t="s">
        <v>19</v>
      </c>
      <c r="Q193" s="11"/>
    </row>
    <row r="194" spans="1:17" x14ac:dyDescent="0.3">
      <c r="A194" s="9" t="s">
        <v>266</v>
      </c>
      <c r="B194" t="s">
        <v>280</v>
      </c>
      <c r="C194">
        <v>33</v>
      </c>
      <c r="D194" t="s">
        <v>300</v>
      </c>
      <c r="E194">
        <v>1</v>
      </c>
      <c r="F194" t="s">
        <v>300</v>
      </c>
      <c r="G194">
        <v>28</v>
      </c>
      <c r="K194" t="s">
        <v>19</v>
      </c>
      <c r="Q194" s="11"/>
    </row>
    <row r="195" spans="1:17" x14ac:dyDescent="0.3">
      <c r="A195" s="9" t="s">
        <v>266</v>
      </c>
      <c r="B195" t="s">
        <v>280</v>
      </c>
      <c r="C195">
        <v>34</v>
      </c>
      <c r="D195" t="s">
        <v>301</v>
      </c>
      <c r="E195">
        <v>1</v>
      </c>
      <c r="F195" t="s">
        <v>388</v>
      </c>
      <c r="G195">
        <v>29</v>
      </c>
      <c r="K195" t="s">
        <v>19</v>
      </c>
      <c r="Q195" s="11"/>
    </row>
    <row r="196" spans="1:17" x14ac:dyDescent="0.3">
      <c r="A196" s="9" t="s">
        <v>266</v>
      </c>
      <c r="B196" t="s">
        <v>280</v>
      </c>
      <c r="C196">
        <v>37</v>
      </c>
      <c r="D196" t="s">
        <v>302</v>
      </c>
      <c r="E196">
        <v>1</v>
      </c>
      <c r="F196" t="s">
        <v>389</v>
      </c>
      <c r="G196">
        <v>32</v>
      </c>
      <c r="K196" t="s">
        <v>19</v>
      </c>
      <c r="Q196" s="11"/>
    </row>
    <row r="197" spans="1:17" x14ac:dyDescent="0.3">
      <c r="A197" s="9" t="s">
        <v>266</v>
      </c>
      <c r="B197" t="s">
        <v>280</v>
      </c>
      <c r="C197">
        <v>38</v>
      </c>
      <c r="D197" t="s">
        <v>303</v>
      </c>
      <c r="E197">
        <v>1</v>
      </c>
      <c r="F197" t="s">
        <v>390</v>
      </c>
      <c r="G197">
        <v>33</v>
      </c>
      <c r="K197" t="s">
        <v>19</v>
      </c>
      <c r="Q197" s="11"/>
    </row>
    <row r="198" spans="1:17" x14ac:dyDescent="0.3">
      <c r="A198" s="9" t="s">
        <v>266</v>
      </c>
      <c r="B198" t="s">
        <v>280</v>
      </c>
      <c r="C198">
        <v>40</v>
      </c>
      <c r="D198" t="s">
        <v>304</v>
      </c>
      <c r="E198">
        <v>1</v>
      </c>
      <c r="F198" t="s">
        <v>383</v>
      </c>
      <c r="G198">
        <v>35</v>
      </c>
      <c r="K198" t="s">
        <v>19</v>
      </c>
      <c r="Q198" s="11"/>
    </row>
    <row r="199" spans="1:17" x14ac:dyDescent="0.3">
      <c r="A199" s="9" t="s">
        <v>267</v>
      </c>
      <c r="B199" t="s">
        <v>281</v>
      </c>
      <c r="C199">
        <v>1</v>
      </c>
      <c r="D199" t="s">
        <v>384</v>
      </c>
      <c r="E199">
        <v>1</v>
      </c>
      <c r="F199" t="s">
        <v>10</v>
      </c>
      <c r="G199">
        <v>1</v>
      </c>
      <c r="K199" t="s">
        <v>19</v>
      </c>
      <c r="Q199" s="11"/>
    </row>
    <row r="200" spans="1:17" x14ac:dyDescent="0.3">
      <c r="A200" s="9" t="s">
        <v>267</v>
      </c>
      <c r="B200" t="s">
        <v>281</v>
      </c>
      <c r="C200">
        <v>2</v>
      </c>
      <c r="D200" t="s">
        <v>385</v>
      </c>
      <c r="E200">
        <v>1</v>
      </c>
      <c r="F200" t="s">
        <v>128</v>
      </c>
      <c r="G200">
        <v>2</v>
      </c>
      <c r="K200" t="s">
        <v>19</v>
      </c>
      <c r="Q200" s="11"/>
    </row>
    <row r="201" spans="1:17" x14ac:dyDescent="0.3">
      <c r="A201" s="9" t="s">
        <v>267</v>
      </c>
      <c r="B201" t="s">
        <v>281</v>
      </c>
      <c r="C201">
        <v>3</v>
      </c>
      <c r="D201" t="s">
        <v>386</v>
      </c>
      <c r="E201">
        <v>1</v>
      </c>
      <c r="F201" t="s">
        <v>11</v>
      </c>
      <c r="G201">
        <v>3</v>
      </c>
      <c r="K201" t="s">
        <v>19</v>
      </c>
      <c r="Q201" s="11"/>
    </row>
    <row r="202" spans="1:17" x14ac:dyDescent="0.3">
      <c r="A202" s="9" t="s">
        <v>267</v>
      </c>
      <c r="B202" t="s">
        <v>281</v>
      </c>
      <c r="C202">
        <v>4</v>
      </c>
      <c r="D202" t="s">
        <v>286</v>
      </c>
      <c r="E202">
        <v>1</v>
      </c>
      <c r="F202" t="s">
        <v>375</v>
      </c>
      <c r="G202">
        <v>4</v>
      </c>
      <c r="H202" t="s">
        <v>369</v>
      </c>
      <c r="I202" t="s">
        <v>318</v>
      </c>
      <c r="J202">
        <v>0</v>
      </c>
      <c r="K202" t="s">
        <v>19</v>
      </c>
      <c r="M202" t="s">
        <v>286</v>
      </c>
      <c r="N202" t="s">
        <v>238</v>
      </c>
      <c r="P202" t="s">
        <v>369</v>
      </c>
      <c r="Q202" s="11" t="s">
        <v>350</v>
      </c>
    </row>
    <row r="203" spans="1:17" x14ac:dyDescent="0.3">
      <c r="A203" s="9" t="s">
        <v>267</v>
      </c>
      <c r="B203" t="s">
        <v>281</v>
      </c>
      <c r="C203">
        <v>5</v>
      </c>
      <c r="D203" t="s">
        <v>287</v>
      </c>
      <c r="E203">
        <v>1</v>
      </c>
      <c r="F203" t="s">
        <v>376</v>
      </c>
      <c r="G203">
        <v>5</v>
      </c>
      <c r="K203" t="s">
        <v>19</v>
      </c>
      <c r="Q203" s="11"/>
    </row>
    <row r="204" spans="1:17" x14ac:dyDescent="0.3">
      <c r="A204" s="9" t="s">
        <v>267</v>
      </c>
      <c r="B204" t="s">
        <v>281</v>
      </c>
      <c r="C204">
        <v>6</v>
      </c>
      <c r="D204" t="s">
        <v>288</v>
      </c>
      <c r="E204">
        <v>1</v>
      </c>
      <c r="F204" t="s">
        <v>374</v>
      </c>
      <c r="G204">
        <v>6</v>
      </c>
      <c r="K204" t="s">
        <v>19</v>
      </c>
      <c r="Q204" s="11"/>
    </row>
    <row r="205" spans="1:17" x14ac:dyDescent="0.3">
      <c r="A205" s="9" t="s">
        <v>267</v>
      </c>
      <c r="B205" t="s">
        <v>281</v>
      </c>
      <c r="C205">
        <v>7</v>
      </c>
      <c r="D205" t="s">
        <v>10</v>
      </c>
      <c r="E205">
        <v>1</v>
      </c>
      <c r="F205" t="s">
        <v>10</v>
      </c>
      <c r="G205">
        <v>7</v>
      </c>
      <c r="K205" t="s">
        <v>19</v>
      </c>
      <c r="Q205" s="11"/>
    </row>
    <row r="206" spans="1:17" x14ac:dyDescent="0.3">
      <c r="A206" s="9" t="s">
        <v>267</v>
      </c>
      <c r="B206" t="s">
        <v>281</v>
      </c>
      <c r="C206">
        <v>8</v>
      </c>
      <c r="D206" t="s">
        <v>356</v>
      </c>
      <c r="E206">
        <v>1</v>
      </c>
      <c r="F206" t="s">
        <v>377</v>
      </c>
      <c r="G206">
        <v>8</v>
      </c>
      <c r="H206" t="s">
        <v>370</v>
      </c>
      <c r="I206" t="s">
        <v>319</v>
      </c>
      <c r="J206">
        <v>1</v>
      </c>
      <c r="K206" t="s">
        <v>19</v>
      </c>
      <c r="M206" t="s">
        <v>356</v>
      </c>
      <c r="N206" t="s">
        <v>108</v>
      </c>
      <c r="O206" t="s">
        <v>351</v>
      </c>
      <c r="P206" t="s">
        <v>370</v>
      </c>
      <c r="Q206" s="11"/>
    </row>
    <row r="207" spans="1:17" x14ac:dyDescent="0.3">
      <c r="A207" s="9" t="s">
        <v>267</v>
      </c>
      <c r="B207" t="s">
        <v>281</v>
      </c>
      <c r="C207">
        <v>14</v>
      </c>
      <c r="D207" t="s">
        <v>289</v>
      </c>
      <c r="E207">
        <v>1</v>
      </c>
      <c r="F207" t="s">
        <v>378</v>
      </c>
      <c r="G207">
        <v>9</v>
      </c>
      <c r="K207" t="s">
        <v>19</v>
      </c>
      <c r="Q207" s="11"/>
    </row>
    <row r="208" spans="1:17" x14ac:dyDescent="0.3">
      <c r="A208" s="9" t="s">
        <v>267</v>
      </c>
      <c r="B208" t="s">
        <v>281</v>
      </c>
      <c r="C208">
        <v>15</v>
      </c>
      <c r="D208" t="s">
        <v>290</v>
      </c>
      <c r="E208">
        <v>1</v>
      </c>
      <c r="F208" t="s">
        <v>290</v>
      </c>
      <c r="G208">
        <v>10</v>
      </c>
      <c r="K208" t="s">
        <v>19</v>
      </c>
      <c r="Q208" s="11"/>
    </row>
    <row r="209" spans="1:17" x14ac:dyDescent="0.3">
      <c r="A209" s="9" t="s">
        <v>267</v>
      </c>
      <c r="B209" t="s">
        <v>281</v>
      </c>
      <c r="C209">
        <v>16</v>
      </c>
      <c r="D209" t="s">
        <v>357</v>
      </c>
      <c r="E209">
        <v>1</v>
      </c>
      <c r="F209" t="s">
        <v>379</v>
      </c>
      <c r="G209">
        <v>11</v>
      </c>
      <c r="K209" t="s">
        <v>19</v>
      </c>
      <c r="Q209" s="11"/>
    </row>
    <row r="210" spans="1:17" x14ac:dyDescent="0.3">
      <c r="A210" s="9" t="s">
        <v>267</v>
      </c>
      <c r="B210" t="s">
        <v>281</v>
      </c>
      <c r="C210">
        <v>17</v>
      </c>
      <c r="D210" t="s">
        <v>358</v>
      </c>
      <c r="E210">
        <v>1</v>
      </c>
      <c r="F210" t="s">
        <v>380</v>
      </c>
      <c r="G210">
        <v>12</v>
      </c>
      <c r="K210" t="s">
        <v>19</v>
      </c>
      <c r="Q210" s="11"/>
    </row>
    <row r="211" spans="1:17" x14ac:dyDescent="0.3">
      <c r="A211" s="9" t="s">
        <v>267</v>
      </c>
      <c r="B211" t="s">
        <v>281</v>
      </c>
      <c r="C211">
        <v>18</v>
      </c>
      <c r="D211" t="s">
        <v>291</v>
      </c>
      <c r="E211">
        <v>1</v>
      </c>
      <c r="F211" t="s">
        <v>291</v>
      </c>
      <c r="G211">
        <v>13</v>
      </c>
      <c r="K211" t="s">
        <v>19</v>
      </c>
      <c r="Q211" s="11"/>
    </row>
    <row r="212" spans="1:17" x14ac:dyDescent="0.3">
      <c r="A212" s="9" t="s">
        <v>267</v>
      </c>
      <c r="B212" t="s">
        <v>281</v>
      </c>
      <c r="C212">
        <v>19</v>
      </c>
      <c r="D212" t="s">
        <v>292</v>
      </c>
      <c r="E212">
        <v>1</v>
      </c>
      <c r="F212" t="s">
        <v>292</v>
      </c>
      <c r="G212">
        <v>14</v>
      </c>
      <c r="K212" t="s">
        <v>19</v>
      </c>
      <c r="Q212" s="11"/>
    </row>
    <row r="213" spans="1:17" x14ac:dyDescent="0.3">
      <c r="A213" s="9" t="s">
        <v>267</v>
      </c>
      <c r="B213" t="s">
        <v>281</v>
      </c>
      <c r="C213">
        <v>20</v>
      </c>
      <c r="D213" t="s">
        <v>293</v>
      </c>
      <c r="E213">
        <v>1</v>
      </c>
      <c r="F213" t="s">
        <v>293</v>
      </c>
      <c r="G213">
        <v>15</v>
      </c>
      <c r="K213" t="s">
        <v>19</v>
      </c>
      <c r="Q213" s="11"/>
    </row>
    <row r="214" spans="1:17" x14ac:dyDescent="0.3">
      <c r="A214" s="9" t="s">
        <v>267</v>
      </c>
      <c r="B214" t="s">
        <v>281</v>
      </c>
      <c r="C214">
        <v>21</v>
      </c>
      <c r="D214" t="s">
        <v>294</v>
      </c>
      <c r="E214">
        <v>1</v>
      </c>
      <c r="F214" t="s">
        <v>294</v>
      </c>
      <c r="G214">
        <v>16</v>
      </c>
      <c r="K214" t="s">
        <v>19</v>
      </c>
      <c r="Q214" s="11"/>
    </row>
    <row r="215" spans="1:17" x14ac:dyDescent="0.3">
      <c r="A215" s="9" t="s">
        <v>267</v>
      </c>
      <c r="B215" t="s">
        <v>281</v>
      </c>
      <c r="C215">
        <v>22</v>
      </c>
      <c r="D215" t="s">
        <v>295</v>
      </c>
      <c r="E215">
        <v>1</v>
      </c>
      <c r="F215" t="s">
        <v>381</v>
      </c>
      <c r="G215">
        <v>17</v>
      </c>
      <c r="K215" t="s">
        <v>19</v>
      </c>
      <c r="Q215" s="11"/>
    </row>
    <row r="216" spans="1:17" x14ac:dyDescent="0.3">
      <c r="A216" s="9" t="s">
        <v>267</v>
      </c>
      <c r="B216" t="s">
        <v>281</v>
      </c>
      <c r="C216">
        <v>23</v>
      </c>
      <c r="D216" t="s">
        <v>296</v>
      </c>
      <c r="E216">
        <v>1</v>
      </c>
      <c r="F216" t="s">
        <v>382</v>
      </c>
      <c r="G216">
        <v>18</v>
      </c>
      <c r="K216" t="s">
        <v>19</v>
      </c>
      <c r="Q216" s="11"/>
    </row>
    <row r="217" spans="1:17" x14ac:dyDescent="0.3">
      <c r="A217" s="9" t="s">
        <v>267</v>
      </c>
      <c r="B217" t="s">
        <v>281</v>
      </c>
      <c r="C217">
        <v>24</v>
      </c>
      <c r="D217" t="s">
        <v>297</v>
      </c>
      <c r="E217">
        <v>1</v>
      </c>
      <c r="F217" t="s">
        <v>393</v>
      </c>
      <c r="G217">
        <v>19</v>
      </c>
      <c r="K217" t="s">
        <v>19</v>
      </c>
      <c r="Q217" s="11"/>
    </row>
    <row r="218" spans="1:17" x14ac:dyDescent="0.3">
      <c r="A218" s="9" t="s">
        <v>267</v>
      </c>
      <c r="B218" t="s">
        <v>281</v>
      </c>
      <c r="C218">
        <v>30</v>
      </c>
      <c r="D218" t="s">
        <v>387</v>
      </c>
      <c r="E218">
        <v>1</v>
      </c>
      <c r="F218" t="s">
        <v>392</v>
      </c>
      <c r="G218">
        <v>25</v>
      </c>
      <c r="K218" t="s">
        <v>19</v>
      </c>
      <c r="Q218" s="11"/>
    </row>
    <row r="219" spans="1:17" x14ac:dyDescent="0.3">
      <c r="A219" s="9" t="s">
        <v>267</v>
      </c>
      <c r="B219" t="s">
        <v>281</v>
      </c>
      <c r="C219">
        <v>31</v>
      </c>
      <c r="D219" t="s">
        <v>298</v>
      </c>
      <c r="E219">
        <v>1</v>
      </c>
      <c r="F219" t="s">
        <v>298</v>
      </c>
      <c r="G219">
        <v>26</v>
      </c>
      <c r="K219" t="s">
        <v>19</v>
      </c>
      <c r="Q219" s="11"/>
    </row>
    <row r="220" spans="1:17" x14ac:dyDescent="0.3">
      <c r="A220" s="9" t="s">
        <v>267</v>
      </c>
      <c r="B220" t="s">
        <v>281</v>
      </c>
      <c r="C220">
        <v>32</v>
      </c>
      <c r="D220" t="s">
        <v>299</v>
      </c>
      <c r="E220">
        <v>1</v>
      </c>
      <c r="F220" t="s">
        <v>391</v>
      </c>
      <c r="G220">
        <v>27</v>
      </c>
      <c r="K220" t="s">
        <v>19</v>
      </c>
      <c r="Q220" s="11"/>
    </row>
    <row r="221" spans="1:17" x14ac:dyDescent="0.3">
      <c r="A221" s="9" t="s">
        <v>267</v>
      </c>
      <c r="B221" t="s">
        <v>281</v>
      </c>
      <c r="C221">
        <v>33</v>
      </c>
      <c r="D221" t="s">
        <v>300</v>
      </c>
      <c r="E221">
        <v>1</v>
      </c>
      <c r="F221" t="s">
        <v>300</v>
      </c>
      <c r="G221">
        <v>28</v>
      </c>
      <c r="K221" t="s">
        <v>19</v>
      </c>
      <c r="Q221" s="11"/>
    </row>
    <row r="222" spans="1:17" x14ac:dyDescent="0.3">
      <c r="A222" s="9" t="s">
        <v>267</v>
      </c>
      <c r="B222" t="s">
        <v>281</v>
      </c>
      <c r="C222">
        <v>34</v>
      </c>
      <c r="D222" t="s">
        <v>301</v>
      </c>
      <c r="E222">
        <v>1</v>
      </c>
      <c r="F222" t="s">
        <v>388</v>
      </c>
      <c r="G222">
        <v>29</v>
      </c>
      <c r="K222" t="s">
        <v>19</v>
      </c>
      <c r="Q222" s="11"/>
    </row>
    <row r="223" spans="1:17" x14ac:dyDescent="0.3">
      <c r="A223" s="9" t="s">
        <v>267</v>
      </c>
      <c r="B223" t="s">
        <v>281</v>
      </c>
      <c r="C223">
        <v>37</v>
      </c>
      <c r="D223" t="s">
        <v>302</v>
      </c>
      <c r="E223">
        <v>1</v>
      </c>
      <c r="F223" t="s">
        <v>389</v>
      </c>
      <c r="G223">
        <v>32</v>
      </c>
      <c r="K223" t="s">
        <v>19</v>
      </c>
      <c r="Q223" s="11"/>
    </row>
    <row r="224" spans="1:17" x14ac:dyDescent="0.3">
      <c r="A224" s="9" t="s">
        <v>267</v>
      </c>
      <c r="B224" t="s">
        <v>281</v>
      </c>
      <c r="C224">
        <v>38</v>
      </c>
      <c r="D224" t="s">
        <v>303</v>
      </c>
      <c r="E224">
        <v>1</v>
      </c>
      <c r="F224" t="s">
        <v>390</v>
      </c>
      <c r="G224">
        <v>33</v>
      </c>
      <c r="K224" t="s">
        <v>19</v>
      </c>
      <c r="Q224" s="11"/>
    </row>
    <row r="225" spans="1:17" x14ac:dyDescent="0.3">
      <c r="A225" s="9" t="s">
        <v>267</v>
      </c>
      <c r="B225" t="s">
        <v>281</v>
      </c>
      <c r="C225">
        <v>40</v>
      </c>
      <c r="D225" t="s">
        <v>304</v>
      </c>
      <c r="E225">
        <v>1</v>
      </c>
      <c r="F225" t="s">
        <v>383</v>
      </c>
      <c r="G225">
        <v>35</v>
      </c>
      <c r="K225" t="s">
        <v>19</v>
      </c>
      <c r="Q225" s="11"/>
    </row>
    <row r="226" spans="1:17" x14ac:dyDescent="0.3">
      <c r="A226" s="9" t="s">
        <v>268</v>
      </c>
      <c r="B226" t="s">
        <v>274</v>
      </c>
      <c r="C226">
        <v>1</v>
      </c>
      <c r="D226" t="s">
        <v>2</v>
      </c>
      <c r="E226">
        <v>1</v>
      </c>
      <c r="F226" t="s">
        <v>10</v>
      </c>
      <c r="G226">
        <v>1</v>
      </c>
      <c r="K226" t="s">
        <v>19</v>
      </c>
      <c r="Q226" s="11"/>
    </row>
    <row r="227" spans="1:17" x14ac:dyDescent="0.3">
      <c r="A227" s="9" t="s">
        <v>268</v>
      </c>
      <c r="B227" t="s">
        <v>274</v>
      </c>
      <c r="C227">
        <v>2</v>
      </c>
      <c r="D227" t="s">
        <v>3</v>
      </c>
      <c r="E227">
        <v>1</v>
      </c>
      <c r="F227" t="s">
        <v>128</v>
      </c>
      <c r="G227">
        <v>2</v>
      </c>
      <c r="K227" t="s">
        <v>19</v>
      </c>
      <c r="Q227" s="11"/>
    </row>
    <row r="228" spans="1:17" x14ac:dyDescent="0.3">
      <c r="A228" s="9" t="s">
        <v>268</v>
      </c>
      <c r="B228" t="s">
        <v>274</v>
      </c>
      <c r="C228">
        <v>3</v>
      </c>
      <c r="D228" t="s">
        <v>105</v>
      </c>
      <c r="E228">
        <v>1</v>
      </c>
      <c r="F228" t="s">
        <v>11</v>
      </c>
      <c r="G228">
        <v>3</v>
      </c>
      <c r="K228" t="s">
        <v>19</v>
      </c>
      <c r="Q228" s="11"/>
    </row>
    <row r="229" spans="1:17" x14ac:dyDescent="0.3">
      <c r="A229" s="9" t="s">
        <v>268</v>
      </c>
      <c r="B229" t="s">
        <v>274</v>
      </c>
      <c r="C229">
        <v>4</v>
      </c>
      <c r="D229" t="s">
        <v>286</v>
      </c>
      <c r="E229">
        <v>1</v>
      </c>
      <c r="F229" t="s">
        <v>375</v>
      </c>
      <c r="G229">
        <v>4</v>
      </c>
      <c r="H229" t="s">
        <v>371</v>
      </c>
      <c r="I229" t="s">
        <v>320</v>
      </c>
      <c r="J229">
        <v>0</v>
      </c>
      <c r="K229" t="s">
        <v>19</v>
      </c>
      <c r="M229" t="s">
        <v>286</v>
      </c>
      <c r="N229" t="s">
        <v>238</v>
      </c>
      <c r="P229" t="s">
        <v>371</v>
      </c>
      <c r="Q229" s="11" t="s">
        <v>352</v>
      </c>
    </row>
    <row r="230" spans="1:17" x14ac:dyDescent="0.3">
      <c r="A230" s="9" t="s">
        <v>268</v>
      </c>
      <c r="B230" t="s">
        <v>274</v>
      </c>
      <c r="C230">
        <v>5</v>
      </c>
      <c r="D230" t="s">
        <v>287</v>
      </c>
      <c r="E230">
        <v>1</v>
      </c>
      <c r="F230" t="s">
        <v>376</v>
      </c>
      <c r="G230">
        <v>5</v>
      </c>
      <c r="K230" t="s">
        <v>19</v>
      </c>
      <c r="Q230" s="11"/>
    </row>
    <row r="231" spans="1:17" x14ac:dyDescent="0.3">
      <c r="A231" s="9" t="s">
        <v>268</v>
      </c>
      <c r="B231" t="s">
        <v>274</v>
      </c>
      <c r="C231">
        <v>6</v>
      </c>
      <c r="D231" t="s">
        <v>288</v>
      </c>
      <c r="E231">
        <v>1</v>
      </c>
      <c r="F231" t="s">
        <v>374</v>
      </c>
      <c r="G231">
        <v>6</v>
      </c>
      <c r="K231" t="s">
        <v>19</v>
      </c>
      <c r="Q231" s="11"/>
    </row>
    <row r="232" spans="1:17" x14ac:dyDescent="0.3">
      <c r="A232" s="9" t="s">
        <v>268</v>
      </c>
      <c r="B232" t="s">
        <v>274</v>
      </c>
      <c r="C232">
        <v>7</v>
      </c>
      <c r="D232" t="s">
        <v>10</v>
      </c>
      <c r="E232">
        <v>1</v>
      </c>
      <c r="F232" t="s">
        <v>10</v>
      </c>
      <c r="G232">
        <v>7</v>
      </c>
      <c r="K232" t="s">
        <v>19</v>
      </c>
      <c r="Q232" s="11"/>
    </row>
    <row r="233" spans="1:17" x14ac:dyDescent="0.3">
      <c r="A233" s="9" t="s">
        <v>268</v>
      </c>
      <c r="B233" t="s">
        <v>274</v>
      </c>
      <c r="C233">
        <v>8</v>
      </c>
      <c r="D233" t="s">
        <v>356</v>
      </c>
      <c r="E233">
        <v>1</v>
      </c>
      <c r="F233" t="s">
        <v>377</v>
      </c>
      <c r="G233">
        <v>8</v>
      </c>
      <c r="H233" t="s">
        <v>372</v>
      </c>
      <c r="I233" t="s">
        <v>321</v>
      </c>
      <c r="J233">
        <v>1</v>
      </c>
      <c r="K233" t="s">
        <v>19</v>
      </c>
      <c r="M233" t="s">
        <v>356</v>
      </c>
      <c r="N233" t="s">
        <v>108</v>
      </c>
      <c r="O233" t="s">
        <v>353</v>
      </c>
      <c r="P233" t="s">
        <v>372</v>
      </c>
      <c r="Q233" s="11"/>
    </row>
    <row r="234" spans="1:17" x14ac:dyDescent="0.3">
      <c r="A234" s="9" t="s">
        <v>268</v>
      </c>
      <c r="B234" t="s">
        <v>274</v>
      </c>
      <c r="C234">
        <v>14</v>
      </c>
      <c r="D234" t="s">
        <v>289</v>
      </c>
      <c r="E234">
        <v>1</v>
      </c>
      <c r="F234" t="s">
        <v>378</v>
      </c>
      <c r="G234">
        <v>9</v>
      </c>
      <c r="K234" t="s">
        <v>19</v>
      </c>
      <c r="Q234" s="11"/>
    </row>
    <row r="235" spans="1:17" x14ac:dyDescent="0.3">
      <c r="A235" s="9" t="s">
        <v>268</v>
      </c>
      <c r="B235" t="s">
        <v>274</v>
      </c>
      <c r="C235">
        <v>15</v>
      </c>
      <c r="D235" t="s">
        <v>290</v>
      </c>
      <c r="E235">
        <v>1</v>
      </c>
      <c r="F235" t="s">
        <v>290</v>
      </c>
      <c r="G235">
        <v>10</v>
      </c>
      <c r="K235" t="s">
        <v>19</v>
      </c>
      <c r="Q235" s="11"/>
    </row>
    <row r="236" spans="1:17" x14ac:dyDescent="0.3">
      <c r="A236" s="9" t="s">
        <v>268</v>
      </c>
      <c r="B236" t="s">
        <v>274</v>
      </c>
      <c r="C236">
        <v>16</v>
      </c>
      <c r="D236" t="s">
        <v>357</v>
      </c>
      <c r="E236">
        <v>1</v>
      </c>
      <c r="F236" t="s">
        <v>379</v>
      </c>
      <c r="G236">
        <v>11</v>
      </c>
      <c r="K236" t="s">
        <v>19</v>
      </c>
      <c r="Q236" s="11"/>
    </row>
    <row r="237" spans="1:17" x14ac:dyDescent="0.3">
      <c r="A237" s="9" t="s">
        <v>268</v>
      </c>
      <c r="B237" t="s">
        <v>274</v>
      </c>
      <c r="C237">
        <v>17</v>
      </c>
      <c r="D237" t="s">
        <v>358</v>
      </c>
      <c r="E237">
        <v>1</v>
      </c>
      <c r="F237" t="s">
        <v>380</v>
      </c>
      <c r="G237">
        <v>12</v>
      </c>
      <c r="K237" t="s">
        <v>19</v>
      </c>
      <c r="Q237" s="11"/>
    </row>
    <row r="238" spans="1:17" x14ac:dyDescent="0.3">
      <c r="A238" s="9" t="s">
        <v>268</v>
      </c>
      <c r="B238" t="s">
        <v>274</v>
      </c>
      <c r="C238">
        <v>18</v>
      </c>
      <c r="D238" t="s">
        <v>291</v>
      </c>
      <c r="E238">
        <v>1</v>
      </c>
      <c r="F238" t="s">
        <v>291</v>
      </c>
      <c r="G238">
        <v>13</v>
      </c>
      <c r="K238" t="s">
        <v>19</v>
      </c>
      <c r="Q238" s="11"/>
    </row>
    <row r="239" spans="1:17" x14ac:dyDescent="0.3">
      <c r="A239" s="9" t="s">
        <v>268</v>
      </c>
      <c r="B239" t="s">
        <v>274</v>
      </c>
      <c r="C239">
        <v>19</v>
      </c>
      <c r="D239" t="s">
        <v>292</v>
      </c>
      <c r="E239">
        <v>1</v>
      </c>
      <c r="F239" t="s">
        <v>292</v>
      </c>
      <c r="G239">
        <v>14</v>
      </c>
      <c r="K239" t="s">
        <v>19</v>
      </c>
      <c r="Q239" s="11"/>
    </row>
    <row r="240" spans="1:17" x14ac:dyDescent="0.3">
      <c r="A240" s="9" t="s">
        <v>268</v>
      </c>
      <c r="B240" t="s">
        <v>274</v>
      </c>
      <c r="C240">
        <v>20</v>
      </c>
      <c r="D240" t="s">
        <v>293</v>
      </c>
      <c r="E240">
        <v>1</v>
      </c>
      <c r="F240" t="s">
        <v>293</v>
      </c>
      <c r="G240">
        <v>15</v>
      </c>
      <c r="K240" t="s">
        <v>19</v>
      </c>
      <c r="Q240" s="11"/>
    </row>
    <row r="241" spans="1:17" x14ac:dyDescent="0.3">
      <c r="A241" s="9" t="s">
        <v>268</v>
      </c>
      <c r="B241" t="s">
        <v>274</v>
      </c>
      <c r="C241">
        <v>21</v>
      </c>
      <c r="D241" t="s">
        <v>294</v>
      </c>
      <c r="E241">
        <v>1</v>
      </c>
      <c r="F241" t="s">
        <v>294</v>
      </c>
      <c r="G241">
        <v>16</v>
      </c>
      <c r="K241" t="s">
        <v>19</v>
      </c>
      <c r="Q241" s="11"/>
    </row>
    <row r="242" spans="1:17" x14ac:dyDescent="0.3">
      <c r="A242" s="9" t="s">
        <v>268</v>
      </c>
      <c r="B242" t="s">
        <v>274</v>
      </c>
      <c r="C242">
        <v>22</v>
      </c>
      <c r="D242" t="s">
        <v>295</v>
      </c>
      <c r="E242">
        <v>1</v>
      </c>
      <c r="F242" t="s">
        <v>381</v>
      </c>
      <c r="G242">
        <v>17</v>
      </c>
      <c r="K242" t="s">
        <v>19</v>
      </c>
      <c r="Q242" s="11"/>
    </row>
    <row r="243" spans="1:17" x14ac:dyDescent="0.3">
      <c r="A243" s="9" t="s">
        <v>268</v>
      </c>
      <c r="B243" t="s">
        <v>274</v>
      </c>
      <c r="C243">
        <v>23</v>
      </c>
      <c r="D243" t="s">
        <v>296</v>
      </c>
      <c r="E243">
        <v>1</v>
      </c>
      <c r="F243" t="s">
        <v>382</v>
      </c>
      <c r="G243">
        <v>18</v>
      </c>
      <c r="K243" t="s">
        <v>19</v>
      </c>
      <c r="Q243" s="11"/>
    </row>
    <row r="244" spans="1:17" x14ac:dyDescent="0.3">
      <c r="A244" s="9" t="s">
        <v>268</v>
      </c>
      <c r="B244" t="s">
        <v>274</v>
      </c>
      <c r="C244">
        <v>24</v>
      </c>
      <c r="D244" t="s">
        <v>297</v>
      </c>
      <c r="E244">
        <v>1</v>
      </c>
      <c r="F244" t="s">
        <v>393</v>
      </c>
      <c r="G244">
        <v>19</v>
      </c>
      <c r="K244" t="s">
        <v>19</v>
      </c>
      <c r="Q244" s="11"/>
    </row>
    <row r="245" spans="1:17" x14ac:dyDescent="0.3">
      <c r="A245" s="9" t="s">
        <v>268</v>
      </c>
      <c r="B245" t="s">
        <v>274</v>
      </c>
      <c r="C245">
        <v>30</v>
      </c>
      <c r="D245" t="s">
        <v>387</v>
      </c>
      <c r="E245">
        <v>1</v>
      </c>
      <c r="F245" t="s">
        <v>392</v>
      </c>
      <c r="G245">
        <v>25</v>
      </c>
      <c r="K245" t="s">
        <v>19</v>
      </c>
      <c r="Q245" s="11"/>
    </row>
    <row r="246" spans="1:17" x14ac:dyDescent="0.3">
      <c r="A246" s="9" t="s">
        <v>268</v>
      </c>
      <c r="B246" t="s">
        <v>274</v>
      </c>
      <c r="C246">
        <v>31</v>
      </c>
      <c r="D246" t="s">
        <v>298</v>
      </c>
      <c r="E246">
        <v>1</v>
      </c>
      <c r="F246" t="s">
        <v>298</v>
      </c>
      <c r="G246">
        <v>26</v>
      </c>
      <c r="K246" t="s">
        <v>19</v>
      </c>
      <c r="Q246" s="11"/>
    </row>
    <row r="247" spans="1:17" x14ac:dyDescent="0.3">
      <c r="A247" s="9" t="s">
        <v>268</v>
      </c>
      <c r="B247" t="s">
        <v>274</v>
      </c>
      <c r="C247">
        <v>32</v>
      </c>
      <c r="D247" t="s">
        <v>299</v>
      </c>
      <c r="E247">
        <v>1</v>
      </c>
      <c r="F247" t="s">
        <v>391</v>
      </c>
      <c r="G247">
        <v>27</v>
      </c>
      <c r="K247" t="s">
        <v>19</v>
      </c>
      <c r="Q247" s="11"/>
    </row>
    <row r="248" spans="1:17" x14ac:dyDescent="0.3">
      <c r="A248" s="9" t="s">
        <v>268</v>
      </c>
      <c r="B248" t="s">
        <v>274</v>
      </c>
      <c r="C248">
        <v>33</v>
      </c>
      <c r="D248" t="s">
        <v>300</v>
      </c>
      <c r="E248">
        <v>1</v>
      </c>
      <c r="F248" t="s">
        <v>300</v>
      </c>
      <c r="G248">
        <v>28</v>
      </c>
      <c r="K248" t="s">
        <v>19</v>
      </c>
      <c r="Q248" s="11"/>
    </row>
    <row r="249" spans="1:17" x14ac:dyDescent="0.3">
      <c r="A249" s="9" t="s">
        <v>268</v>
      </c>
      <c r="B249" t="s">
        <v>274</v>
      </c>
      <c r="C249">
        <v>34</v>
      </c>
      <c r="D249" t="s">
        <v>301</v>
      </c>
      <c r="E249">
        <v>1</v>
      </c>
      <c r="F249" t="s">
        <v>388</v>
      </c>
      <c r="G249">
        <v>29</v>
      </c>
      <c r="K249" t="s">
        <v>19</v>
      </c>
      <c r="Q249" s="11"/>
    </row>
    <row r="250" spans="1:17" x14ac:dyDescent="0.3">
      <c r="A250" s="9" t="s">
        <v>268</v>
      </c>
      <c r="B250" t="s">
        <v>274</v>
      </c>
      <c r="C250">
        <v>37</v>
      </c>
      <c r="D250" t="s">
        <v>302</v>
      </c>
      <c r="E250">
        <v>1</v>
      </c>
      <c r="F250" t="s">
        <v>389</v>
      </c>
      <c r="G250">
        <v>32</v>
      </c>
      <c r="K250" t="s">
        <v>19</v>
      </c>
      <c r="Q250" s="11"/>
    </row>
    <row r="251" spans="1:17" x14ac:dyDescent="0.3">
      <c r="A251" s="9" t="s">
        <v>268</v>
      </c>
      <c r="B251" t="s">
        <v>274</v>
      </c>
      <c r="C251">
        <v>38</v>
      </c>
      <c r="D251" t="s">
        <v>303</v>
      </c>
      <c r="E251">
        <v>1</v>
      </c>
      <c r="F251" t="s">
        <v>390</v>
      </c>
      <c r="G251">
        <v>33</v>
      </c>
      <c r="K251" t="s">
        <v>19</v>
      </c>
      <c r="Q251" s="11"/>
    </row>
    <row r="252" spans="1:17" x14ac:dyDescent="0.3">
      <c r="A252" s="9" t="s">
        <v>268</v>
      </c>
      <c r="B252" t="s">
        <v>274</v>
      </c>
      <c r="C252">
        <v>40</v>
      </c>
      <c r="D252" t="s">
        <v>304</v>
      </c>
      <c r="E252">
        <v>1</v>
      </c>
      <c r="F252" t="s">
        <v>383</v>
      </c>
      <c r="G252">
        <v>35</v>
      </c>
      <c r="K252" t="s">
        <v>19</v>
      </c>
      <c r="Q252" s="11"/>
    </row>
    <row r="253" spans="1:17" x14ac:dyDescent="0.3">
      <c r="A253" s="9" t="s">
        <v>269</v>
      </c>
      <c r="B253" t="s">
        <v>275</v>
      </c>
      <c r="C253">
        <v>1</v>
      </c>
      <c r="D253" t="s">
        <v>2</v>
      </c>
      <c r="E253">
        <v>1</v>
      </c>
      <c r="F253" t="s">
        <v>10</v>
      </c>
      <c r="G253">
        <v>1</v>
      </c>
      <c r="K253" t="s">
        <v>19</v>
      </c>
      <c r="Q253" s="11"/>
    </row>
    <row r="254" spans="1:17" x14ac:dyDescent="0.3">
      <c r="A254" s="9" t="s">
        <v>269</v>
      </c>
      <c r="B254" t="s">
        <v>275</v>
      </c>
      <c r="C254">
        <v>2</v>
      </c>
      <c r="D254" t="s">
        <v>3</v>
      </c>
      <c r="E254">
        <v>1</v>
      </c>
      <c r="F254" t="s">
        <v>128</v>
      </c>
      <c r="G254">
        <v>2</v>
      </c>
      <c r="K254" t="s">
        <v>19</v>
      </c>
      <c r="Q254" s="11"/>
    </row>
    <row r="255" spans="1:17" x14ac:dyDescent="0.3">
      <c r="A255" s="9" t="s">
        <v>269</v>
      </c>
      <c r="B255" t="s">
        <v>275</v>
      </c>
      <c r="C255">
        <v>3</v>
      </c>
      <c r="D255" t="s">
        <v>105</v>
      </c>
      <c r="E255">
        <v>1</v>
      </c>
      <c r="F255" t="s">
        <v>11</v>
      </c>
      <c r="G255">
        <v>3</v>
      </c>
      <c r="K255" t="s">
        <v>19</v>
      </c>
      <c r="Q255" s="11"/>
    </row>
    <row r="256" spans="1:17" x14ac:dyDescent="0.3">
      <c r="A256" s="9" t="s">
        <v>269</v>
      </c>
      <c r="B256" t="s">
        <v>275</v>
      </c>
      <c r="C256">
        <v>4</v>
      </c>
      <c r="D256" t="s">
        <v>286</v>
      </c>
      <c r="E256">
        <v>1</v>
      </c>
      <c r="F256" t="s">
        <v>375</v>
      </c>
      <c r="G256">
        <v>4</v>
      </c>
      <c r="H256" t="s">
        <v>373</v>
      </c>
      <c r="I256" t="s">
        <v>322</v>
      </c>
      <c r="J256">
        <v>0</v>
      </c>
      <c r="K256" t="s">
        <v>19</v>
      </c>
      <c r="M256" t="s">
        <v>286</v>
      </c>
      <c r="N256" t="s">
        <v>238</v>
      </c>
      <c r="P256" t="s">
        <v>373</v>
      </c>
      <c r="Q256" s="11" t="s">
        <v>354</v>
      </c>
    </row>
    <row r="257" spans="1:17" x14ac:dyDescent="0.3">
      <c r="A257" s="9" t="s">
        <v>269</v>
      </c>
      <c r="B257" t="s">
        <v>275</v>
      </c>
      <c r="C257">
        <v>5</v>
      </c>
      <c r="D257" t="s">
        <v>287</v>
      </c>
      <c r="E257">
        <v>1</v>
      </c>
      <c r="F257" t="s">
        <v>376</v>
      </c>
      <c r="G257">
        <v>5</v>
      </c>
      <c r="K257" t="s">
        <v>19</v>
      </c>
      <c r="Q257" s="11"/>
    </row>
    <row r="258" spans="1:17" x14ac:dyDescent="0.3">
      <c r="A258" s="9" t="s">
        <v>269</v>
      </c>
      <c r="B258" t="s">
        <v>275</v>
      </c>
      <c r="C258">
        <v>6</v>
      </c>
      <c r="D258" t="s">
        <v>288</v>
      </c>
      <c r="E258">
        <v>1</v>
      </c>
      <c r="F258" t="s">
        <v>374</v>
      </c>
      <c r="G258">
        <v>6</v>
      </c>
      <c r="K258" t="s">
        <v>19</v>
      </c>
      <c r="Q258" s="11"/>
    </row>
    <row r="259" spans="1:17" x14ac:dyDescent="0.3">
      <c r="A259" s="9" t="s">
        <v>269</v>
      </c>
      <c r="B259" t="s">
        <v>275</v>
      </c>
      <c r="C259">
        <v>7</v>
      </c>
      <c r="D259" t="s">
        <v>10</v>
      </c>
      <c r="E259">
        <v>1</v>
      </c>
      <c r="F259" t="s">
        <v>10</v>
      </c>
      <c r="G259">
        <v>7</v>
      </c>
      <c r="K259" t="s">
        <v>19</v>
      </c>
      <c r="Q259" s="11"/>
    </row>
    <row r="260" spans="1:17" x14ac:dyDescent="0.3">
      <c r="A260" s="9" t="s">
        <v>269</v>
      </c>
      <c r="B260" t="s">
        <v>275</v>
      </c>
      <c r="C260">
        <v>8</v>
      </c>
      <c r="D260" t="s">
        <v>356</v>
      </c>
      <c r="E260">
        <v>1</v>
      </c>
      <c r="F260" t="s">
        <v>377</v>
      </c>
      <c r="G260">
        <v>8</v>
      </c>
      <c r="H260" t="s">
        <v>408</v>
      </c>
      <c r="I260" t="s">
        <v>323</v>
      </c>
      <c r="J260">
        <v>1</v>
      </c>
      <c r="K260" t="s">
        <v>19</v>
      </c>
      <c r="M260" t="s">
        <v>356</v>
      </c>
      <c r="N260" t="s">
        <v>108</v>
      </c>
      <c r="O260" t="s">
        <v>355</v>
      </c>
      <c r="P260" t="s">
        <v>408</v>
      </c>
      <c r="Q260" s="11"/>
    </row>
    <row r="261" spans="1:17" x14ac:dyDescent="0.3">
      <c r="A261" s="9" t="s">
        <v>269</v>
      </c>
      <c r="B261" t="s">
        <v>275</v>
      </c>
      <c r="C261">
        <v>14</v>
      </c>
      <c r="D261" t="s">
        <v>289</v>
      </c>
      <c r="E261">
        <v>1</v>
      </c>
      <c r="F261" t="s">
        <v>378</v>
      </c>
      <c r="G261">
        <v>9</v>
      </c>
      <c r="K261" t="s">
        <v>19</v>
      </c>
      <c r="Q261" s="11"/>
    </row>
    <row r="262" spans="1:17" x14ac:dyDescent="0.3">
      <c r="A262" s="9" t="s">
        <v>269</v>
      </c>
      <c r="B262" t="s">
        <v>275</v>
      </c>
      <c r="C262">
        <v>15</v>
      </c>
      <c r="D262" t="s">
        <v>290</v>
      </c>
      <c r="E262">
        <v>1</v>
      </c>
      <c r="F262" t="s">
        <v>290</v>
      </c>
      <c r="G262">
        <v>10</v>
      </c>
      <c r="K262" t="s">
        <v>19</v>
      </c>
      <c r="Q262" s="11"/>
    </row>
    <row r="263" spans="1:17" x14ac:dyDescent="0.3">
      <c r="A263" s="9" t="s">
        <v>269</v>
      </c>
      <c r="B263" t="s">
        <v>275</v>
      </c>
      <c r="C263">
        <v>16</v>
      </c>
      <c r="D263" t="s">
        <v>357</v>
      </c>
      <c r="E263">
        <v>1</v>
      </c>
      <c r="F263" t="s">
        <v>379</v>
      </c>
      <c r="G263">
        <v>11</v>
      </c>
      <c r="K263" t="s">
        <v>19</v>
      </c>
      <c r="Q263" s="11"/>
    </row>
    <row r="264" spans="1:17" x14ac:dyDescent="0.3">
      <c r="A264" s="9" t="s">
        <v>269</v>
      </c>
      <c r="B264" t="s">
        <v>275</v>
      </c>
      <c r="C264">
        <v>17</v>
      </c>
      <c r="D264" t="s">
        <v>358</v>
      </c>
      <c r="E264">
        <v>1</v>
      </c>
      <c r="F264" t="s">
        <v>380</v>
      </c>
      <c r="G264">
        <v>12</v>
      </c>
      <c r="K264" t="s">
        <v>19</v>
      </c>
      <c r="Q264" s="11"/>
    </row>
    <row r="265" spans="1:17" x14ac:dyDescent="0.3">
      <c r="A265" s="9" t="s">
        <v>269</v>
      </c>
      <c r="B265" t="s">
        <v>275</v>
      </c>
      <c r="C265">
        <v>18</v>
      </c>
      <c r="D265" t="s">
        <v>291</v>
      </c>
      <c r="E265">
        <v>1</v>
      </c>
      <c r="F265" t="s">
        <v>291</v>
      </c>
      <c r="G265">
        <v>13</v>
      </c>
      <c r="K265" t="s">
        <v>19</v>
      </c>
      <c r="Q265" s="11"/>
    </row>
    <row r="266" spans="1:17" x14ac:dyDescent="0.3">
      <c r="A266" s="9" t="s">
        <v>269</v>
      </c>
      <c r="B266" t="s">
        <v>275</v>
      </c>
      <c r="C266">
        <v>19</v>
      </c>
      <c r="D266" t="s">
        <v>292</v>
      </c>
      <c r="E266">
        <v>1</v>
      </c>
      <c r="F266" t="s">
        <v>292</v>
      </c>
      <c r="G266">
        <v>14</v>
      </c>
      <c r="K266" t="s">
        <v>19</v>
      </c>
      <c r="Q266" s="11"/>
    </row>
    <row r="267" spans="1:17" x14ac:dyDescent="0.3">
      <c r="A267" s="9" t="s">
        <v>269</v>
      </c>
      <c r="B267" t="s">
        <v>275</v>
      </c>
      <c r="C267">
        <v>20</v>
      </c>
      <c r="D267" t="s">
        <v>293</v>
      </c>
      <c r="E267">
        <v>1</v>
      </c>
      <c r="F267" t="s">
        <v>402</v>
      </c>
      <c r="G267">
        <v>15</v>
      </c>
      <c r="K267" t="s">
        <v>19</v>
      </c>
      <c r="Q267" s="11"/>
    </row>
    <row r="268" spans="1:17" x14ac:dyDescent="0.3">
      <c r="A268" s="9" t="s">
        <v>269</v>
      </c>
      <c r="B268" t="s">
        <v>275</v>
      </c>
      <c r="C268">
        <v>21</v>
      </c>
      <c r="D268" t="s">
        <v>294</v>
      </c>
      <c r="E268">
        <v>1</v>
      </c>
      <c r="F268" t="s">
        <v>294</v>
      </c>
      <c r="G268">
        <v>16</v>
      </c>
      <c r="K268" t="s">
        <v>19</v>
      </c>
      <c r="Q268" s="11"/>
    </row>
    <row r="269" spans="1:17" x14ac:dyDescent="0.3">
      <c r="A269" s="9" t="s">
        <v>269</v>
      </c>
      <c r="B269" t="s">
        <v>275</v>
      </c>
      <c r="C269">
        <v>22</v>
      </c>
      <c r="D269" t="s">
        <v>295</v>
      </c>
      <c r="E269">
        <v>1</v>
      </c>
      <c r="F269" t="s">
        <v>381</v>
      </c>
      <c r="G269">
        <v>17</v>
      </c>
      <c r="K269" t="s">
        <v>19</v>
      </c>
      <c r="Q269" s="11"/>
    </row>
    <row r="270" spans="1:17" x14ac:dyDescent="0.3">
      <c r="A270" s="9" t="s">
        <v>269</v>
      </c>
      <c r="B270" t="s">
        <v>275</v>
      </c>
      <c r="C270">
        <v>23</v>
      </c>
      <c r="D270" t="s">
        <v>296</v>
      </c>
      <c r="E270">
        <v>1</v>
      </c>
      <c r="F270" t="s">
        <v>382</v>
      </c>
      <c r="G270">
        <v>18</v>
      </c>
      <c r="K270" t="s">
        <v>19</v>
      </c>
      <c r="Q270" s="11"/>
    </row>
    <row r="271" spans="1:17" x14ac:dyDescent="0.3">
      <c r="A271" s="9" t="s">
        <v>269</v>
      </c>
      <c r="B271" t="s">
        <v>275</v>
      </c>
      <c r="C271">
        <v>24</v>
      </c>
      <c r="D271" t="s">
        <v>297</v>
      </c>
      <c r="E271">
        <v>1</v>
      </c>
      <c r="F271" t="s">
        <v>393</v>
      </c>
      <c r="G271">
        <v>19</v>
      </c>
      <c r="K271" t="s">
        <v>19</v>
      </c>
      <c r="Q271" s="11"/>
    </row>
    <row r="272" spans="1:17" x14ac:dyDescent="0.3">
      <c r="A272" s="9" t="s">
        <v>269</v>
      </c>
      <c r="B272" t="s">
        <v>275</v>
      </c>
      <c r="C272">
        <v>30</v>
      </c>
      <c r="D272" t="s">
        <v>387</v>
      </c>
      <c r="E272">
        <v>1</v>
      </c>
      <c r="F272" t="s">
        <v>392</v>
      </c>
      <c r="G272">
        <v>25</v>
      </c>
      <c r="K272" t="s">
        <v>19</v>
      </c>
      <c r="Q272" s="11"/>
    </row>
    <row r="273" spans="1:17" x14ac:dyDescent="0.3">
      <c r="A273" s="9" t="s">
        <v>269</v>
      </c>
      <c r="B273" t="s">
        <v>275</v>
      </c>
      <c r="C273">
        <v>31</v>
      </c>
      <c r="D273" t="s">
        <v>298</v>
      </c>
      <c r="E273">
        <v>1</v>
      </c>
      <c r="F273" t="s">
        <v>298</v>
      </c>
      <c r="G273">
        <v>26</v>
      </c>
      <c r="K273" t="s">
        <v>19</v>
      </c>
      <c r="Q273" s="11"/>
    </row>
    <row r="274" spans="1:17" x14ac:dyDescent="0.3">
      <c r="A274" s="9" t="s">
        <v>269</v>
      </c>
      <c r="B274" t="s">
        <v>275</v>
      </c>
      <c r="C274">
        <v>32</v>
      </c>
      <c r="D274" t="s">
        <v>299</v>
      </c>
      <c r="E274">
        <v>1</v>
      </c>
      <c r="F274" t="s">
        <v>391</v>
      </c>
      <c r="G274">
        <v>27</v>
      </c>
      <c r="K274" t="s">
        <v>19</v>
      </c>
      <c r="Q274" s="11"/>
    </row>
    <row r="275" spans="1:17" x14ac:dyDescent="0.3">
      <c r="A275" s="9" t="s">
        <v>269</v>
      </c>
      <c r="B275" t="s">
        <v>275</v>
      </c>
      <c r="C275">
        <v>33</v>
      </c>
      <c r="D275" t="s">
        <v>300</v>
      </c>
      <c r="E275">
        <v>1</v>
      </c>
      <c r="F275" t="s">
        <v>300</v>
      </c>
      <c r="G275">
        <v>28</v>
      </c>
      <c r="K275" t="s">
        <v>19</v>
      </c>
      <c r="Q275" s="11"/>
    </row>
    <row r="276" spans="1:17" x14ac:dyDescent="0.3">
      <c r="A276" s="9" t="s">
        <v>269</v>
      </c>
      <c r="B276" t="s">
        <v>275</v>
      </c>
      <c r="C276">
        <v>34</v>
      </c>
      <c r="D276" t="s">
        <v>301</v>
      </c>
      <c r="E276">
        <v>1</v>
      </c>
      <c r="F276" t="s">
        <v>388</v>
      </c>
      <c r="G276">
        <v>29</v>
      </c>
      <c r="K276" t="s">
        <v>19</v>
      </c>
      <c r="Q276" s="11"/>
    </row>
    <row r="277" spans="1:17" x14ac:dyDescent="0.3">
      <c r="A277" s="9" t="s">
        <v>269</v>
      </c>
      <c r="B277" t="s">
        <v>275</v>
      </c>
      <c r="C277">
        <v>37</v>
      </c>
      <c r="D277" t="s">
        <v>302</v>
      </c>
      <c r="E277">
        <v>1</v>
      </c>
      <c r="F277" t="s">
        <v>389</v>
      </c>
      <c r="G277">
        <v>32</v>
      </c>
      <c r="K277" t="s">
        <v>19</v>
      </c>
      <c r="Q277" s="11"/>
    </row>
    <row r="278" spans="1:17" x14ac:dyDescent="0.3">
      <c r="A278" s="9" t="s">
        <v>269</v>
      </c>
      <c r="B278" t="s">
        <v>275</v>
      </c>
      <c r="C278">
        <v>38</v>
      </c>
      <c r="D278" t="s">
        <v>303</v>
      </c>
      <c r="E278">
        <v>1</v>
      </c>
      <c r="F278" t="s">
        <v>390</v>
      </c>
      <c r="G278">
        <v>33</v>
      </c>
      <c r="K278" t="s">
        <v>19</v>
      </c>
      <c r="Q278" s="11"/>
    </row>
    <row r="279" spans="1:17" x14ac:dyDescent="0.3">
      <c r="A279" s="9" t="s">
        <v>269</v>
      </c>
      <c r="B279" t="s">
        <v>275</v>
      </c>
      <c r="C279">
        <v>40</v>
      </c>
      <c r="D279" t="s">
        <v>304</v>
      </c>
      <c r="E279">
        <v>1</v>
      </c>
      <c r="F279" t="s">
        <v>383</v>
      </c>
      <c r="G279">
        <v>35</v>
      </c>
      <c r="K279" t="s">
        <v>19</v>
      </c>
      <c r="Q279" s="11"/>
    </row>
    <row r="280" spans="1:17" x14ac:dyDescent="0.3">
      <c r="A280" s="9" t="s">
        <v>271</v>
      </c>
      <c r="B280" t="s">
        <v>273</v>
      </c>
      <c r="C280">
        <v>1</v>
      </c>
      <c r="D280" t="s">
        <v>2</v>
      </c>
      <c r="E280">
        <v>1</v>
      </c>
      <c r="F280" t="s">
        <v>10</v>
      </c>
      <c r="G280">
        <v>1</v>
      </c>
      <c r="K280" t="s">
        <v>19</v>
      </c>
      <c r="Q280" s="11"/>
    </row>
    <row r="281" spans="1:17" x14ac:dyDescent="0.3">
      <c r="A281" s="9" t="s">
        <v>271</v>
      </c>
      <c r="B281" t="s">
        <v>273</v>
      </c>
      <c r="C281">
        <v>2</v>
      </c>
      <c r="D281" t="s">
        <v>3</v>
      </c>
      <c r="E281">
        <v>1</v>
      </c>
      <c r="F281" t="s">
        <v>128</v>
      </c>
      <c r="G281">
        <v>2</v>
      </c>
      <c r="K281" t="s">
        <v>19</v>
      </c>
      <c r="Q281" s="11"/>
    </row>
    <row r="282" spans="1:17" x14ac:dyDescent="0.3">
      <c r="A282" s="9" t="s">
        <v>271</v>
      </c>
      <c r="B282" t="s">
        <v>273</v>
      </c>
      <c r="C282">
        <v>3</v>
      </c>
      <c r="D282" t="s">
        <v>105</v>
      </c>
      <c r="E282">
        <v>1</v>
      </c>
      <c r="F282" t="s">
        <v>11</v>
      </c>
      <c r="G282">
        <v>3</v>
      </c>
      <c r="K282" t="s">
        <v>19</v>
      </c>
      <c r="Q282" s="11"/>
    </row>
    <row r="283" spans="1:17" x14ac:dyDescent="0.3">
      <c r="A283" s="9" t="s">
        <v>271</v>
      </c>
      <c r="B283" t="s">
        <v>273</v>
      </c>
      <c r="C283">
        <v>4</v>
      </c>
      <c r="D283" t="s">
        <v>398</v>
      </c>
      <c r="E283">
        <v>1</v>
      </c>
      <c r="F283" t="s">
        <v>401</v>
      </c>
      <c r="G283">
        <v>4</v>
      </c>
      <c r="H283" t="s">
        <v>403</v>
      </c>
      <c r="I283" t="s">
        <v>405</v>
      </c>
      <c r="J283">
        <v>0</v>
      </c>
      <c r="K283" t="s">
        <v>19</v>
      </c>
      <c r="M283" t="s">
        <v>398</v>
      </c>
      <c r="N283" t="s">
        <v>238</v>
      </c>
      <c r="P283" t="s">
        <v>403</v>
      </c>
      <c r="Q283" s="11" t="s">
        <v>406</v>
      </c>
    </row>
    <row r="284" spans="1:17" x14ac:dyDescent="0.3">
      <c r="A284" s="9" t="s">
        <v>271</v>
      </c>
      <c r="B284" t="s">
        <v>273</v>
      </c>
      <c r="C284">
        <v>5</v>
      </c>
      <c r="D284" t="s">
        <v>399</v>
      </c>
      <c r="E284">
        <v>1</v>
      </c>
      <c r="F284" t="s">
        <v>377</v>
      </c>
      <c r="G284">
        <v>5</v>
      </c>
      <c r="H284" t="s">
        <v>404</v>
      </c>
      <c r="I284" t="s">
        <v>400</v>
      </c>
      <c r="J284">
        <v>1</v>
      </c>
      <c r="K284" t="s">
        <v>19</v>
      </c>
      <c r="M284" t="s">
        <v>399</v>
      </c>
      <c r="N284" t="s">
        <v>108</v>
      </c>
      <c r="O284" t="s">
        <v>407</v>
      </c>
      <c r="P284" t="s">
        <v>404</v>
      </c>
      <c r="Q284" s="11"/>
    </row>
    <row r="285" spans="1:17" x14ac:dyDescent="0.3">
      <c r="A285" s="9" t="s">
        <v>271</v>
      </c>
      <c r="B285" t="s">
        <v>273</v>
      </c>
      <c r="C285">
        <v>6</v>
      </c>
      <c r="D285" t="s">
        <v>289</v>
      </c>
      <c r="E285">
        <v>1</v>
      </c>
      <c r="F285" t="s">
        <v>378</v>
      </c>
      <c r="G285">
        <v>6</v>
      </c>
      <c r="K285" t="s">
        <v>19</v>
      </c>
      <c r="Q285" s="11"/>
    </row>
    <row r="286" spans="1:17" x14ac:dyDescent="0.3">
      <c r="A286" s="9" t="s">
        <v>271</v>
      </c>
      <c r="B286" t="s">
        <v>273</v>
      </c>
      <c r="C286">
        <v>7</v>
      </c>
      <c r="D286" t="s">
        <v>290</v>
      </c>
      <c r="E286">
        <v>1</v>
      </c>
      <c r="F286" t="s">
        <v>290</v>
      </c>
      <c r="G286">
        <v>7</v>
      </c>
      <c r="K286" t="s">
        <v>19</v>
      </c>
      <c r="Q286" s="11"/>
    </row>
    <row r="287" spans="1:17" x14ac:dyDescent="0.3">
      <c r="A287" s="9" t="s">
        <v>271</v>
      </c>
      <c r="B287" t="s">
        <v>273</v>
      </c>
      <c r="C287">
        <v>8</v>
      </c>
      <c r="D287" t="s">
        <v>357</v>
      </c>
      <c r="E287">
        <v>1</v>
      </c>
      <c r="F287" t="s">
        <v>379</v>
      </c>
      <c r="G287">
        <v>8</v>
      </c>
      <c r="K287" t="s">
        <v>19</v>
      </c>
      <c r="Q287" s="11"/>
    </row>
    <row r="288" spans="1:17" x14ac:dyDescent="0.3">
      <c r="A288" s="9" t="s">
        <v>271</v>
      </c>
      <c r="B288" t="s">
        <v>273</v>
      </c>
      <c r="C288">
        <v>9</v>
      </c>
      <c r="D288" t="s">
        <v>358</v>
      </c>
      <c r="E288">
        <v>1</v>
      </c>
      <c r="F288" t="s">
        <v>380</v>
      </c>
      <c r="G288">
        <v>9</v>
      </c>
      <c r="K288" t="s">
        <v>19</v>
      </c>
      <c r="Q288" s="11"/>
    </row>
    <row r="289" spans="1:17" x14ac:dyDescent="0.3">
      <c r="A289" s="9" t="s">
        <v>271</v>
      </c>
      <c r="B289" t="s">
        <v>273</v>
      </c>
      <c r="C289">
        <v>10</v>
      </c>
      <c r="D289" t="s">
        <v>291</v>
      </c>
      <c r="E289">
        <v>1</v>
      </c>
      <c r="F289" t="s">
        <v>291</v>
      </c>
      <c r="G289">
        <v>10</v>
      </c>
      <c r="K289" t="s">
        <v>19</v>
      </c>
      <c r="Q289" s="11"/>
    </row>
    <row r="290" spans="1:17" x14ac:dyDescent="0.3">
      <c r="A290" s="9" t="s">
        <v>271</v>
      </c>
      <c r="B290" t="s">
        <v>273</v>
      </c>
      <c r="C290">
        <v>11</v>
      </c>
      <c r="D290" t="s">
        <v>292</v>
      </c>
      <c r="E290">
        <v>1</v>
      </c>
      <c r="F290" t="s">
        <v>292</v>
      </c>
      <c r="G290">
        <v>11</v>
      </c>
      <c r="K290" t="s">
        <v>19</v>
      </c>
      <c r="Q290" s="11"/>
    </row>
    <row r="291" spans="1:17" x14ac:dyDescent="0.3">
      <c r="A291" s="9" t="s">
        <v>271</v>
      </c>
      <c r="B291" t="s">
        <v>273</v>
      </c>
      <c r="C291">
        <v>12</v>
      </c>
      <c r="D291" t="s">
        <v>293</v>
      </c>
      <c r="E291">
        <v>1</v>
      </c>
      <c r="F291" t="s">
        <v>129</v>
      </c>
      <c r="G291">
        <v>12</v>
      </c>
      <c r="K291" t="s">
        <v>19</v>
      </c>
      <c r="Q291" s="11"/>
    </row>
    <row r="292" spans="1:17" x14ac:dyDescent="0.3">
      <c r="A292" s="9" t="s">
        <v>271</v>
      </c>
      <c r="B292" t="s">
        <v>273</v>
      </c>
      <c r="C292">
        <v>13</v>
      </c>
      <c r="D292" t="s">
        <v>294</v>
      </c>
      <c r="E292">
        <v>1</v>
      </c>
      <c r="F292" t="s">
        <v>294</v>
      </c>
      <c r="G292">
        <v>13</v>
      </c>
      <c r="K292" t="s">
        <v>19</v>
      </c>
      <c r="Q292" s="11"/>
    </row>
    <row r="293" spans="1:17" x14ac:dyDescent="0.3">
      <c r="A293" s="9" t="s">
        <v>271</v>
      </c>
      <c r="B293" t="s">
        <v>273</v>
      </c>
      <c r="C293">
        <v>14</v>
      </c>
      <c r="D293" t="s">
        <v>295</v>
      </c>
      <c r="E293">
        <v>1</v>
      </c>
      <c r="F293" t="s">
        <v>381</v>
      </c>
      <c r="G293">
        <v>14</v>
      </c>
      <c r="K293" t="s">
        <v>19</v>
      </c>
      <c r="Q293" s="11"/>
    </row>
    <row r="294" spans="1:17" x14ac:dyDescent="0.3">
      <c r="A294" s="9" t="s">
        <v>409</v>
      </c>
      <c r="B294" t="s">
        <v>411</v>
      </c>
      <c r="C294">
        <v>1</v>
      </c>
      <c r="D294" t="s">
        <v>2</v>
      </c>
      <c r="E294">
        <v>1</v>
      </c>
      <c r="F294" t="s">
        <v>10</v>
      </c>
      <c r="G294">
        <v>1</v>
      </c>
      <c r="K294" t="s">
        <v>103</v>
      </c>
      <c r="Q294" s="11"/>
    </row>
    <row r="295" spans="1:17" x14ac:dyDescent="0.3">
      <c r="A295" s="9" t="s">
        <v>409</v>
      </c>
      <c r="B295" t="s">
        <v>411</v>
      </c>
      <c r="C295">
        <v>2</v>
      </c>
      <c r="D295" t="s">
        <v>3</v>
      </c>
      <c r="E295">
        <v>1</v>
      </c>
      <c r="F295" t="s">
        <v>128</v>
      </c>
      <c r="G295">
        <v>2</v>
      </c>
      <c r="K295" t="s">
        <v>103</v>
      </c>
      <c r="Q295" s="11"/>
    </row>
    <row r="296" spans="1:17" x14ac:dyDescent="0.3">
      <c r="A296" s="9" t="s">
        <v>409</v>
      </c>
      <c r="B296" t="s">
        <v>411</v>
      </c>
      <c r="C296">
        <v>3</v>
      </c>
      <c r="D296" t="s">
        <v>105</v>
      </c>
      <c r="E296">
        <v>1</v>
      </c>
      <c r="F296" t="s">
        <v>11</v>
      </c>
      <c r="G296">
        <v>3</v>
      </c>
      <c r="H296" t="s">
        <v>423</v>
      </c>
      <c r="I296" t="s">
        <v>414</v>
      </c>
      <c r="J296">
        <v>1</v>
      </c>
      <c r="K296" t="s">
        <v>103</v>
      </c>
      <c r="M296" t="s">
        <v>105</v>
      </c>
      <c r="N296" t="s">
        <v>238</v>
      </c>
      <c r="O296" t="s">
        <v>415</v>
      </c>
      <c r="P296" t="s">
        <v>423</v>
      </c>
      <c r="Q296" s="11"/>
    </row>
    <row r="297" spans="1:17" x14ac:dyDescent="0.3">
      <c r="A297" s="9" t="s">
        <v>409</v>
      </c>
      <c r="B297" t="s">
        <v>411</v>
      </c>
      <c r="C297">
        <v>4</v>
      </c>
      <c r="D297" t="s">
        <v>282</v>
      </c>
      <c r="E297">
        <v>1</v>
      </c>
      <c r="F297" t="s">
        <v>412</v>
      </c>
      <c r="G297">
        <v>4</v>
      </c>
      <c r="K297" t="s">
        <v>103</v>
      </c>
      <c r="Q297" s="11"/>
    </row>
    <row r="298" spans="1:17" x14ac:dyDescent="0.3">
      <c r="A298" s="9" t="s">
        <v>409</v>
      </c>
      <c r="B298" t="s">
        <v>411</v>
      </c>
      <c r="C298">
        <v>5</v>
      </c>
      <c r="D298" t="s">
        <v>410</v>
      </c>
      <c r="E298">
        <v>1</v>
      </c>
      <c r="F298" t="s">
        <v>413</v>
      </c>
      <c r="G298">
        <v>5</v>
      </c>
      <c r="K298" t="s">
        <v>103</v>
      </c>
      <c r="Q298" s="11"/>
    </row>
    <row r="299" spans="1:17" x14ac:dyDescent="0.3">
      <c r="A299" s="9" t="s">
        <v>417</v>
      </c>
      <c r="B299" t="s">
        <v>418</v>
      </c>
      <c r="C299">
        <v>1</v>
      </c>
      <c r="D299" t="s">
        <v>2</v>
      </c>
      <c r="E299">
        <v>1</v>
      </c>
      <c r="F299" t="s">
        <v>10</v>
      </c>
      <c r="G299">
        <v>1</v>
      </c>
      <c r="K299" t="s">
        <v>103</v>
      </c>
      <c r="Q299" s="11"/>
    </row>
    <row r="300" spans="1:17" x14ac:dyDescent="0.3">
      <c r="A300" s="9" t="s">
        <v>417</v>
      </c>
      <c r="B300" t="s">
        <v>418</v>
      </c>
      <c r="C300">
        <v>2</v>
      </c>
      <c r="D300" t="s">
        <v>3</v>
      </c>
      <c r="E300">
        <v>1</v>
      </c>
      <c r="F300" t="s">
        <v>128</v>
      </c>
      <c r="G300">
        <v>2</v>
      </c>
      <c r="K300" t="s">
        <v>103</v>
      </c>
      <c r="Q300" s="11"/>
    </row>
    <row r="301" spans="1:17" x14ac:dyDescent="0.3">
      <c r="A301" s="9" t="s">
        <v>417</v>
      </c>
      <c r="B301" t="s">
        <v>418</v>
      </c>
      <c r="C301">
        <v>3</v>
      </c>
      <c r="D301" t="s">
        <v>105</v>
      </c>
      <c r="E301">
        <v>1</v>
      </c>
      <c r="F301" t="s">
        <v>11</v>
      </c>
      <c r="G301">
        <v>3</v>
      </c>
      <c r="H301" t="s">
        <v>422</v>
      </c>
      <c r="I301" t="s">
        <v>419</v>
      </c>
      <c r="J301">
        <v>1</v>
      </c>
      <c r="K301" t="s">
        <v>103</v>
      </c>
      <c r="M301" t="s">
        <v>105</v>
      </c>
      <c r="N301" t="s">
        <v>238</v>
      </c>
      <c r="O301" t="s">
        <v>421</v>
      </c>
      <c r="P301" t="s">
        <v>422</v>
      </c>
      <c r="Q301" s="11"/>
    </row>
    <row r="302" spans="1:17" x14ac:dyDescent="0.3">
      <c r="A302" s="9" t="s">
        <v>417</v>
      </c>
      <c r="B302" t="s">
        <v>418</v>
      </c>
      <c r="C302">
        <v>4</v>
      </c>
      <c r="D302" t="s">
        <v>282</v>
      </c>
      <c r="E302">
        <v>1</v>
      </c>
      <c r="F302" t="s">
        <v>412</v>
      </c>
      <c r="G302">
        <v>4</v>
      </c>
      <c r="K302" t="s">
        <v>103</v>
      </c>
      <c r="Q302" s="11"/>
    </row>
    <row r="303" spans="1:17" x14ac:dyDescent="0.3">
      <c r="A303" s="9" t="s">
        <v>417</v>
      </c>
      <c r="B303" t="s">
        <v>418</v>
      </c>
      <c r="C303">
        <v>5</v>
      </c>
      <c r="D303" t="s">
        <v>410</v>
      </c>
      <c r="E303">
        <v>1</v>
      </c>
      <c r="F303" t="s">
        <v>413</v>
      </c>
      <c r="G303">
        <v>5</v>
      </c>
      <c r="K303" t="s">
        <v>103</v>
      </c>
      <c r="Q303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4"/>
  <sheetViews>
    <sheetView showGridLines="0" workbookViewId="0">
      <pane ySplit="3" topLeftCell="A25" activePane="bottomLeft" state="frozen"/>
      <selection pane="bottomLeft" activeCell="B40" sqref="B40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107</v>
      </c>
      <c r="B4" s="19" t="s">
        <v>131</v>
      </c>
      <c r="C4" s="20" t="s">
        <v>124</v>
      </c>
    </row>
    <row r="5" spans="1:3" x14ac:dyDescent="0.3">
      <c r="A5" s="1" t="s">
        <v>248</v>
      </c>
      <c r="B5" s="19" t="s">
        <v>157</v>
      </c>
      <c r="C5" s="20" t="s">
        <v>155</v>
      </c>
    </row>
    <row r="6" spans="1:3" x14ac:dyDescent="0.3">
      <c r="A6" s="1" t="s">
        <v>250</v>
      </c>
      <c r="B6" s="19" t="s">
        <v>172</v>
      </c>
      <c r="C6" s="20" t="s">
        <v>170</v>
      </c>
    </row>
    <row r="7" spans="1:3" x14ac:dyDescent="0.3">
      <c r="A7" s="1" t="s">
        <v>251</v>
      </c>
      <c r="B7" s="19" t="s">
        <v>178</v>
      </c>
      <c r="C7" s="20" t="s">
        <v>176</v>
      </c>
    </row>
    <row r="8" spans="1:3" x14ac:dyDescent="0.3">
      <c r="A8" s="1" t="s">
        <v>252</v>
      </c>
      <c r="B8" s="19" t="s">
        <v>169</v>
      </c>
      <c r="C8" s="20" t="s">
        <v>167</v>
      </c>
    </row>
    <row r="9" spans="1:3" x14ac:dyDescent="0.3">
      <c r="A9" s="1" t="s">
        <v>253</v>
      </c>
      <c r="B9" s="19" t="s">
        <v>165</v>
      </c>
      <c r="C9" s="20" t="s">
        <v>163</v>
      </c>
    </row>
    <row r="10" spans="1:3" x14ac:dyDescent="0.3">
      <c r="A10" s="1" t="s">
        <v>254</v>
      </c>
      <c r="B10" s="19" t="s">
        <v>181</v>
      </c>
      <c r="C10" s="20" t="s">
        <v>179</v>
      </c>
    </row>
    <row r="11" spans="1:3" x14ac:dyDescent="0.3">
      <c r="A11" s="1" t="s">
        <v>255</v>
      </c>
      <c r="B11" s="19" t="s">
        <v>184</v>
      </c>
      <c r="C11" s="20" t="s">
        <v>182</v>
      </c>
    </row>
    <row r="12" spans="1:3" x14ac:dyDescent="0.3">
      <c r="A12" s="1" t="s">
        <v>256</v>
      </c>
      <c r="B12" s="19" t="s">
        <v>187</v>
      </c>
      <c r="C12" s="20" t="s">
        <v>121</v>
      </c>
    </row>
    <row r="13" spans="1:3" x14ac:dyDescent="0.3">
      <c r="A13" s="1" t="s">
        <v>249</v>
      </c>
      <c r="B13" s="19" t="s">
        <v>190</v>
      </c>
      <c r="C13" s="20" t="s">
        <v>189</v>
      </c>
    </row>
    <row r="14" spans="1:3" x14ac:dyDescent="0.3">
      <c r="A14" s="1" t="s">
        <v>257</v>
      </c>
      <c r="B14" s="19" t="s">
        <v>191</v>
      </c>
      <c r="C14" s="20" t="s">
        <v>170</v>
      </c>
    </row>
    <row r="15" spans="1:3" x14ac:dyDescent="0.3">
      <c r="A15" s="1" t="s">
        <v>258</v>
      </c>
      <c r="B15" s="19" t="s">
        <v>198</v>
      </c>
      <c r="C15" s="20" t="s">
        <v>196</v>
      </c>
    </row>
    <row r="16" spans="1:3" x14ac:dyDescent="0.3">
      <c r="A16" s="1" t="s">
        <v>259</v>
      </c>
      <c r="B16" s="19" t="s">
        <v>200</v>
      </c>
      <c r="C16" s="20" t="s">
        <v>199</v>
      </c>
    </row>
    <row r="17" spans="1:3" x14ac:dyDescent="0.3">
      <c r="A17" s="1" t="s">
        <v>260</v>
      </c>
      <c r="B17" s="19" t="s">
        <v>203</v>
      </c>
      <c r="C17" s="20" t="s">
        <v>201</v>
      </c>
    </row>
    <row r="18" spans="1:3" x14ac:dyDescent="0.3">
      <c r="A18" s="1" t="s">
        <v>261</v>
      </c>
      <c r="B18" s="19" t="s">
        <v>206</v>
      </c>
      <c r="C18" s="20" t="s">
        <v>204</v>
      </c>
    </row>
    <row r="19" spans="1:3" x14ac:dyDescent="0.3">
      <c r="A19" s="1" t="s">
        <v>262</v>
      </c>
      <c r="B19" s="19" t="s">
        <v>209</v>
      </c>
      <c r="C19" s="20" t="s">
        <v>207</v>
      </c>
    </row>
    <row r="20" spans="1:3" x14ac:dyDescent="0.3">
      <c r="A20" s="1" t="s">
        <v>263</v>
      </c>
      <c r="B20" s="19" t="s">
        <v>212</v>
      </c>
      <c r="C20" s="20" t="s">
        <v>210</v>
      </c>
    </row>
    <row r="21" spans="1:3" x14ac:dyDescent="0.3">
      <c r="A21" s="1" t="s">
        <v>264</v>
      </c>
      <c r="B21" s="19" t="s">
        <v>227</v>
      </c>
      <c r="C21" s="20" t="s">
        <v>121</v>
      </c>
    </row>
    <row r="22" spans="1:3" x14ac:dyDescent="0.3">
      <c r="A22" s="1" t="s">
        <v>305</v>
      </c>
      <c r="B22" s="19" t="s">
        <v>283</v>
      </c>
      <c r="C22" s="20" t="s">
        <v>105</v>
      </c>
    </row>
    <row r="23" spans="1:3" x14ac:dyDescent="0.3">
      <c r="A23" s="1" t="s">
        <v>306</v>
      </c>
      <c r="B23" s="19" t="s">
        <v>284</v>
      </c>
      <c r="C23" s="20" t="s">
        <v>105</v>
      </c>
    </row>
    <row r="24" spans="1:3" x14ac:dyDescent="0.3">
      <c r="A24" s="1" t="s">
        <v>307</v>
      </c>
      <c r="B24" s="19" t="s">
        <v>285</v>
      </c>
      <c r="C24" s="20" t="s">
        <v>105</v>
      </c>
    </row>
    <row r="25" spans="1:3" x14ac:dyDescent="0.3">
      <c r="A25" s="1" t="s">
        <v>308</v>
      </c>
      <c r="B25" s="19" t="s">
        <v>359</v>
      </c>
      <c r="C25" s="20" t="s">
        <v>286</v>
      </c>
    </row>
    <row r="26" spans="1:3" x14ac:dyDescent="0.3">
      <c r="A26" s="1" t="s">
        <v>309</v>
      </c>
      <c r="B26" s="19" t="s">
        <v>360</v>
      </c>
      <c r="C26" s="20" t="s">
        <v>356</v>
      </c>
    </row>
    <row r="27" spans="1:3" x14ac:dyDescent="0.3">
      <c r="A27" s="1" t="s">
        <v>310</v>
      </c>
      <c r="B27" s="19" t="s">
        <v>362</v>
      </c>
      <c r="C27" s="20" t="s">
        <v>286</v>
      </c>
    </row>
    <row r="28" spans="1:3" x14ac:dyDescent="0.3">
      <c r="A28" s="1" t="s">
        <v>311</v>
      </c>
      <c r="B28" s="19" t="s">
        <v>361</v>
      </c>
      <c r="C28" s="20" t="s">
        <v>356</v>
      </c>
    </row>
    <row r="29" spans="1:3" x14ac:dyDescent="0.3">
      <c r="A29" s="1" t="s">
        <v>312</v>
      </c>
      <c r="B29" s="19" t="s">
        <v>363</v>
      </c>
      <c r="C29" s="20" t="s">
        <v>286</v>
      </c>
    </row>
    <row r="30" spans="1:3" x14ac:dyDescent="0.3">
      <c r="A30" s="1" t="s">
        <v>313</v>
      </c>
      <c r="B30" s="19" t="s">
        <v>364</v>
      </c>
      <c r="C30" s="20" t="s">
        <v>356</v>
      </c>
    </row>
    <row r="31" spans="1:3" x14ac:dyDescent="0.3">
      <c r="A31" s="1" t="s">
        <v>314</v>
      </c>
      <c r="B31" s="19" t="s">
        <v>365</v>
      </c>
      <c r="C31" s="20" t="s">
        <v>286</v>
      </c>
    </row>
    <row r="32" spans="1:3" x14ac:dyDescent="0.3">
      <c r="A32" s="1" t="s">
        <v>315</v>
      </c>
      <c r="B32" s="19" t="s">
        <v>366</v>
      </c>
      <c r="C32" s="20" t="s">
        <v>356</v>
      </c>
    </row>
    <row r="33" spans="1:3" x14ac:dyDescent="0.3">
      <c r="A33" s="1" t="s">
        <v>316</v>
      </c>
      <c r="B33" s="19" t="s">
        <v>367</v>
      </c>
      <c r="C33" s="20" t="s">
        <v>286</v>
      </c>
    </row>
    <row r="34" spans="1:3" x14ac:dyDescent="0.3">
      <c r="A34" s="1" t="s">
        <v>317</v>
      </c>
      <c r="B34" s="19" t="s">
        <v>368</v>
      </c>
      <c r="C34" s="20" t="s">
        <v>356</v>
      </c>
    </row>
    <row r="35" spans="1:3" x14ac:dyDescent="0.3">
      <c r="A35" s="1" t="s">
        <v>318</v>
      </c>
      <c r="B35" s="19" t="s">
        <v>369</v>
      </c>
      <c r="C35" s="20" t="s">
        <v>286</v>
      </c>
    </row>
    <row r="36" spans="1:3" x14ac:dyDescent="0.3">
      <c r="A36" s="1" t="s">
        <v>319</v>
      </c>
      <c r="B36" s="19" t="s">
        <v>370</v>
      </c>
      <c r="C36" s="20" t="s">
        <v>356</v>
      </c>
    </row>
    <row r="37" spans="1:3" x14ac:dyDescent="0.3">
      <c r="A37" s="1" t="s">
        <v>320</v>
      </c>
      <c r="B37" s="19" t="s">
        <v>371</v>
      </c>
      <c r="C37" s="20" t="s">
        <v>286</v>
      </c>
    </row>
    <row r="38" spans="1:3" x14ac:dyDescent="0.3">
      <c r="A38" s="1" t="s">
        <v>321</v>
      </c>
      <c r="B38" s="19" t="s">
        <v>372</v>
      </c>
      <c r="C38" s="20" t="s">
        <v>356</v>
      </c>
    </row>
    <row r="39" spans="1:3" x14ac:dyDescent="0.3">
      <c r="A39" s="1" t="s">
        <v>322</v>
      </c>
      <c r="B39" s="19" t="s">
        <v>373</v>
      </c>
      <c r="C39" s="20" t="s">
        <v>286</v>
      </c>
    </row>
    <row r="40" spans="1:3" x14ac:dyDescent="0.3">
      <c r="A40" s="1" t="s">
        <v>323</v>
      </c>
      <c r="B40" s="19" t="s">
        <v>408</v>
      </c>
      <c r="C40" s="20" t="s">
        <v>356</v>
      </c>
    </row>
    <row r="41" spans="1:3" x14ac:dyDescent="0.3">
      <c r="A41" s="1" t="s">
        <v>405</v>
      </c>
      <c r="B41" s="19" t="s">
        <v>403</v>
      </c>
      <c r="C41" s="20" t="s">
        <v>398</v>
      </c>
    </row>
    <row r="42" spans="1:3" x14ac:dyDescent="0.3">
      <c r="A42" s="1" t="s">
        <v>400</v>
      </c>
      <c r="B42" s="19" t="s">
        <v>404</v>
      </c>
      <c r="C42" s="20" t="s">
        <v>399</v>
      </c>
    </row>
    <row r="43" spans="1:3" x14ac:dyDescent="0.3">
      <c r="A43" s="1" t="s">
        <v>414</v>
      </c>
      <c r="B43" s="19" t="s">
        <v>423</v>
      </c>
      <c r="C43" s="20" t="s">
        <v>105</v>
      </c>
    </row>
    <row r="44" spans="1:3" x14ac:dyDescent="0.3">
      <c r="A44" s="1" t="s">
        <v>419</v>
      </c>
      <c r="B44" s="19" t="s">
        <v>422</v>
      </c>
      <c r="C44" s="20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30</v>
      </c>
      <c r="B8" t="s">
        <v>15</v>
      </c>
      <c r="C8" t="s">
        <v>49</v>
      </c>
      <c r="D8" t="s">
        <v>18</v>
      </c>
    </row>
    <row r="9" spans="1:13" x14ac:dyDescent="0.3">
      <c r="A9" t="s">
        <v>50</v>
      </c>
      <c r="B9" t="s">
        <v>51</v>
      </c>
      <c r="C9" t="s">
        <v>52</v>
      </c>
      <c r="D9" t="s">
        <v>19</v>
      </c>
      <c r="J9" t="s">
        <v>28</v>
      </c>
      <c r="K9" s="24" t="s">
        <v>80</v>
      </c>
      <c r="L9" s="24" t="s">
        <v>62</v>
      </c>
      <c r="M9" s="24" t="s">
        <v>79</v>
      </c>
    </row>
    <row r="10" spans="1:13" x14ac:dyDescent="0.3">
      <c r="A10" t="s">
        <v>53</v>
      </c>
      <c r="B10" t="s">
        <v>54</v>
      </c>
      <c r="C10" t="s">
        <v>52</v>
      </c>
      <c r="D10" t="s">
        <v>19</v>
      </c>
      <c r="J10" t="s">
        <v>29</v>
      </c>
      <c r="K10" s="24" t="s">
        <v>82</v>
      </c>
      <c r="L10" s="24" t="s">
        <v>62</v>
      </c>
      <c r="M10" s="24" t="s">
        <v>81</v>
      </c>
    </row>
    <row r="11" spans="1:13" x14ac:dyDescent="0.3">
      <c r="A11" t="s">
        <v>55</v>
      </c>
      <c r="B11" t="s">
        <v>56</v>
      </c>
      <c r="C11" t="s">
        <v>52</v>
      </c>
      <c r="D11" t="s">
        <v>19</v>
      </c>
      <c r="J11" t="s">
        <v>31</v>
      </c>
      <c r="K11" s="24" t="s">
        <v>86</v>
      </c>
      <c r="L11" s="24" t="s">
        <v>56</v>
      </c>
      <c r="M11" s="24" t="s">
        <v>89</v>
      </c>
    </row>
    <row r="12" spans="1:13" x14ac:dyDescent="0.3">
      <c r="A12" t="s">
        <v>57</v>
      </c>
      <c r="B12" t="s">
        <v>58</v>
      </c>
      <c r="C12" t="s">
        <v>52</v>
      </c>
      <c r="D12" t="s">
        <v>19</v>
      </c>
      <c r="J12" t="s">
        <v>32</v>
      </c>
      <c r="K12" s="24" t="s">
        <v>86</v>
      </c>
      <c r="L12" s="24" t="s">
        <v>102</v>
      </c>
      <c r="M12" s="24" t="s">
        <v>90</v>
      </c>
    </row>
    <row r="13" spans="1:13" x14ac:dyDescent="0.3">
      <c r="A13" t="s">
        <v>59</v>
      </c>
      <c r="B13" t="s">
        <v>60</v>
      </c>
      <c r="C13" t="s">
        <v>52</v>
      </c>
      <c r="D13" t="s">
        <v>19</v>
      </c>
      <c r="J13" t="s">
        <v>33</v>
      </c>
      <c r="K13" s="24" t="s">
        <v>71</v>
      </c>
      <c r="L13" s="24" t="s">
        <v>101</v>
      </c>
      <c r="M13" s="24" t="s">
        <v>73</v>
      </c>
    </row>
    <row r="14" spans="1:13" x14ac:dyDescent="0.3">
      <c r="A14" t="s">
        <v>61</v>
      </c>
      <c r="B14" t="s">
        <v>62</v>
      </c>
      <c r="C14" t="s">
        <v>63</v>
      </c>
      <c r="D14" t="s">
        <v>19</v>
      </c>
      <c r="J14" t="s">
        <v>34</v>
      </c>
      <c r="K14" s="24" t="s">
        <v>71</v>
      </c>
      <c r="L14" s="24" t="s">
        <v>102</v>
      </c>
      <c r="M14" s="24" t="s">
        <v>74</v>
      </c>
    </row>
    <row r="15" spans="1:13" x14ac:dyDescent="0.3">
      <c r="A15" t="s">
        <v>64</v>
      </c>
      <c r="B15" t="s">
        <v>62</v>
      </c>
      <c r="C15" t="s">
        <v>65</v>
      </c>
      <c r="D15" t="s">
        <v>19</v>
      </c>
      <c r="J15" t="s">
        <v>35</v>
      </c>
      <c r="K15" s="24" t="s">
        <v>71</v>
      </c>
      <c r="L15" s="24" t="s">
        <v>56</v>
      </c>
      <c r="M15" s="24" t="s">
        <v>75</v>
      </c>
    </row>
    <row r="16" spans="1:13" x14ac:dyDescent="0.3">
      <c r="A16" t="s">
        <v>66</v>
      </c>
      <c r="B16" t="s">
        <v>62</v>
      </c>
      <c r="C16" t="s">
        <v>67</v>
      </c>
      <c r="D16" t="s">
        <v>19</v>
      </c>
      <c r="J16" t="s">
        <v>36</v>
      </c>
      <c r="K16" s="24" t="s">
        <v>86</v>
      </c>
      <c r="L16" s="24" t="s">
        <v>101</v>
      </c>
      <c r="M16" s="24" t="s">
        <v>88</v>
      </c>
    </row>
    <row r="17" spans="1:13" x14ac:dyDescent="0.3">
      <c r="A17" t="s">
        <v>68</v>
      </c>
      <c r="B17" t="s">
        <v>62</v>
      </c>
      <c r="C17" t="s">
        <v>69</v>
      </c>
      <c r="D17" t="s">
        <v>19</v>
      </c>
      <c r="J17" t="s">
        <v>37</v>
      </c>
      <c r="K17" s="24" t="s">
        <v>86</v>
      </c>
      <c r="L17" s="24" t="s">
        <v>62</v>
      </c>
      <c r="M17" s="24" t="s">
        <v>85</v>
      </c>
    </row>
    <row r="18" spans="1:13" x14ac:dyDescent="0.3">
      <c r="A18" t="s">
        <v>70</v>
      </c>
      <c r="B18" t="s">
        <v>62</v>
      </c>
      <c r="C18" t="s">
        <v>71</v>
      </c>
      <c r="D18" t="s">
        <v>19</v>
      </c>
      <c r="J18" t="s">
        <v>38</v>
      </c>
      <c r="K18" s="24" t="s">
        <v>71</v>
      </c>
      <c r="L18" s="24" t="s">
        <v>62</v>
      </c>
      <c r="M18" s="24" t="s">
        <v>70</v>
      </c>
    </row>
    <row r="19" spans="1:13" x14ac:dyDescent="0.3">
      <c r="A19" t="s">
        <v>72</v>
      </c>
      <c r="B19" t="s">
        <v>51</v>
      </c>
      <c r="C19" t="s">
        <v>71</v>
      </c>
      <c r="D19" t="s">
        <v>19</v>
      </c>
      <c r="J19" t="s">
        <v>39</v>
      </c>
      <c r="K19" s="24" t="s">
        <v>93</v>
      </c>
      <c r="L19" s="24" t="s">
        <v>62</v>
      </c>
      <c r="M19" s="24" t="s">
        <v>92</v>
      </c>
    </row>
    <row r="20" spans="1:13" x14ac:dyDescent="0.3">
      <c r="A20" t="s">
        <v>73</v>
      </c>
      <c r="B20" t="s">
        <v>54</v>
      </c>
      <c r="C20" t="s">
        <v>71</v>
      </c>
      <c r="D20" t="s">
        <v>19</v>
      </c>
      <c r="J20" t="s">
        <v>40</v>
      </c>
      <c r="K20" s="24" t="s">
        <v>52</v>
      </c>
      <c r="L20" s="24" t="s">
        <v>51</v>
      </c>
      <c r="M20" s="24" t="s">
        <v>50</v>
      </c>
    </row>
    <row r="21" spans="1:13" x14ac:dyDescent="0.3">
      <c r="A21" t="s">
        <v>74</v>
      </c>
      <c r="B21" t="s">
        <v>56</v>
      </c>
      <c r="C21" t="s">
        <v>71</v>
      </c>
      <c r="D21" t="s">
        <v>19</v>
      </c>
      <c r="J21" t="s">
        <v>41</v>
      </c>
      <c r="K21" s="24" t="s">
        <v>52</v>
      </c>
      <c r="L21" s="24" t="s">
        <v>60</v>
      </c>
      <c r="M21" s="24" t="s">
        <v>59</v>
      </c>
    </row>
    <row r="22" spans="1:13" x14ac:dyDescent="0.3">
      <c r="A22" t="s">
        <v>75</v>
      </c>
      <c r="B22" t="s">
        <v>58</v>
      </c>
      <c r="C22" t="s">
        <v>71</v>
      </c>
      <c r="D22" t="s">
        <v>19</v>
      </c>
      <c r="J22" t="s">
        <v>42</v>
      </c>
      <c r="K22" s="24" t="s">
        <v>52</v>
      </c>
      <c r="L22" s="24" t="s">
        <v>101</v>
      </c>
      <c r="M22" s="24" t="s">
        <v>53</v>
      </c>
    </row>
    <row r="23" spans="1:13" x14ac:dyDescent="0.3">
      <c r="A23" t="s">
        <v>76</v>
      </c>
      <c r="B23" t="s">
        <v>60</v>
      </c>
      <c r="C23" t="s">
        <v>71</v>
      </c>
      <c r="D23" t="s">
        <v>19</v>
      </c>
      <c r="J23" t="s">
        <v>43</v>
      </c>
      <c r="K23" s="24" t="s">
        <v>69</v>
      </c>
      <c r="L23" s="24" t="s">
        <v>62</v>
      </c>
      <c r="M23" s="24" t="s">
        <v>68</v>
      </c>
    </row>
    <row r="24" spans="1:13" x14ac:dyDescent="0.3">
      <c r="A24" t="s">
        <v>77</v>
      </c>
      <c r="B24" t="s">
        <v>62</v>
      </c>
      <c r="C24" t="s">
        <v>78</v>
      </c>
      <c r="D24" t="s">
        <v>19</v>
      </c>
      <c r="J24" t="s">
        <v>44</v>
      </c>
      <c r="K24" s="24" t="s">
        <v>95</v>
      </c>
      <c r="L24" s="24" t="s">
        <v>62</v>
      </c>
      <c r="M24" s="24" t="s">
        <v>94</v>
      </c>
    </row>
    <row r="25" spans="1:13" x14ac:dyDescent="0.3">
      <c r="A25" t="s">
        <v>79</v>
      </c>
      <c r="B25" t="s">
        <v>62</v>
      </c>
      <c r="C25" t="s">
        <v>80</v>
      </c>
      <c r="D25" t="s">
        <v>19</v>
      </c>
      <c r="J25" t="s">
        <v>45</v>
      </c>
      <c r="K25" s="24" t="s">
        <v>52</v>
      </c>
      <c r="L25" s="24" t="s">
        <v>56</v>
      </c>
      <c r="M25" s="24" t="s">
        <v>55</v>
      </c>
    </row>
    <row r="26" spans="1:13" x14ac:dyDescent="0.3">
      <c r="A26" t="s">
        <v>81</v>
      </c>
      <c r="B26" t="s">
        <v>62</v>
      </c>
      <c r="C26" t="s">
        <v>82</v>
      </c>
      <c r="D26" t="s">
        <v>19</v>
      </c>
      <c r="J26" t="s">
        <v>46</v>
      </c>
      <c r="K26" s="24" t="s">
        <v>52</v>
      </c>
      <c r="L26" s="24" t="s">
        <v>58</v>
      </c>
      <c r="M26" s="24" t="s">
        <v>57</v>
      </c>
    </row>
    <row r="27" spans="1:13" x14ac:dyDescent="0.3">
      <c r="A27" t="s">
        <v>83</v>
      </c>
      <c r="B27" t="s">
        <v>62</v>
      </c>
      <c r="C27" t="s">
        <v>84</v>
      </c>
      <c r="D27" t="s">
        <v>19</v>
      </c>
      <c r="J27" t="s">
        <v>47</v>
      </c>
      <c r="K27" s="24" t="s">
        <v>86</v>
      </c>
      <c r="L27" s="24" t="s">
        <v>51</v>
      </c>
      <c r="M27" s="24" t="s">
        <v>87</v>
      </c>
    </row>
    <row r="28" spans="1:13" x14ac:dyDescent="0.3">
      <c r="A28" t="s">
        <v>85</v>
      </c>
      <c r="B28" t="s">
        <v>62</v>
      </c>
      <c r="C28" t="s">
        <v>86</v>
      </c>
      <c r="D28" t="s">
        <v>19</v>
      </c>
      <c r="J28" t="s">
        <v>48</v>
      </c>
      <c r="K28" s="24" t="s">
        <v>86</v>
      </c>
      <c r="L28" s="24" t="s">
        <v>60</v>
      </c>
      <c r="M28" s="24" t="s">
        <v>91</v>
      </c>
    </row>
    <row r="29" spans="1:13" x14ac:dyDescent="0.3">
      <c r="A29" t="s">
        <v>87</v>
      </c>
      <c r="B29" t="s">
        <v>51</v>
      </c>
      <c r="C29" t="s">
        <v>86</v>
      </c>
      <c r="D29" t="s">
        <v>19</v>
      </c>
    </row>
    <row r="30" spans="1:13" x14ac:dyDescent="0.3">
      <c r="A30" t="s">
        <v>88</v>
      </c>
      <c r="B30" t="s">
        <v>54</v>
      </c>
      <c r="C30" t="s">
        <v>86</v>
      </c>
      <c r="D30" t="s">
        <v>19</v>
      </c>
    </row>
    <row r="31" spans="1:13" x14ac:dyDescent="0.3">
      <c r="A31" t="s">
        <v>89</v>
      </c>
      <c r="B31" t="s">
        <v>56</v>
      </c>
      <c r="C31" t="s">
        <v>86</v>
      </c>
      <c r="D31" t="s">
        <v>19</v>
      </c>
    </row>
    <row r="32" spans="1:13" x14ac:dyDescent="0.3">
      <c r="A32" t="s">
        <v>90</v>
      </c>
      <c r="B32" t="s">
        <v>58</v>
      </c>
      <c r="C32" t="s">
        <v>86</v>
      </c>
      <c r="D32" t="s">
        <v>19</v>
      </c>
    </row>
    <row r="33" spans="1:4" x14ac:dyDescent="0.3">
      <c r="A33" t="s">
        <v>91</v>
      </c>
      <c r="B33" t="s">
        <v>60</v>
      </c>
      <c r="C33" t="s">
        <v>86</v>
      </c>
      <c r="D33" t="s">
        <v>19</v>
      </c>
    </row>
    <row r="34" spans="1:4" x14ac:dyDescent="0.3">
      <c r="A34" t="s">
        <v>92</v>
      </c>
      <c r="B34" t="s">
        <v>62</v>
      </c>
      <c r="C34" t="s">
        <v>93</v>
      </c>
      <c r="D34" t="s">
        <v>19</v>
      </c>
    </row>
    <row r="35" spans="1:4" x14ac:dyDescent="0.3">
      <c r="A35" t="s">
        <v>94</v>
      </c>
      <c r="B35" t="s">
        <v>62</v>
      </c>
      <c r="C35" t="s">
        <v>95</v>
      </c>
      <c r="D35" t="s">
        <v>19</v>
      </c>
    </row>
    <row r="36" spans="1:4" x14ac:dyDescent="0.3">
      <c r="A36" t="s">
        <v>96</v>
      </c>
      <c r="B36" t="s">
        <v>56</v>
      </c>
      <c r="C36" t="s">
        <v>15</v>
      </c>
      <c r="D36" t="s">
        <v>27</v>
      </c>
    </row>
    <row r="37" spans="1:4" x14ac:dyDescent="0.3">
      <c r="A37" t="s">
        <v>97</v>
      </c>
      <c r="B37" t="s">
        <v>56</v>
      </c>
      <c r="C37" t="s">
        <v>15</v>
      </c>
      <c r="D37" t="s">
        <v>27</v>
      </c>
    </row>
    <row r="38" spans="1:4" x14ac:dyDescent="0.3">
      <c r="A38" t="s">
        <v>98</v>
      </c>
      <c r="B38" t="s">
        <v>56</v>
      </c>
      <c r="C38" t="s">
        <v>15</v>
      </c>
      <c r="D38" t="s">
        <v>27</v>
      </c>
    </row>
    <row r="39" spans="1:4" x14ac:dyDescent="0.3">
      <c r="A39" t="s">
        <v>25</v>
      </c>
      <c r="B39" t="s">
        <v>62</v>
      </c>
      <c r="C39" t="s">
        <v>15</v>
      </c>
      <c r="D39" t="s">
        <v>27</v>
      </c>
    </row>
    <row r="40" spans="1:4" x14ac:dyDescent="0.3">
      <c r="A40" t="s">
        <v>99</v>
      </c>
      <c r="B40" t="s">
        <v>54</v>
      </c>
      <c r="C40" t="s">
        <v>15</v>
      </c>
      <c r="D40" t="s">
        <v>27</v>
      </c>
    </row>
    <row r="41" spans="1:4" x14ac:dyDescent="0.3">
      <c r="A41" t="s">
        <v>100</v>
      </c>
      <c r="B41" t="s">
        <v>60</v>
      </c>
      <c r="C41" t="s">
        <v>15</v>
      </c>
      <c r="D41" t="s">
        <v>27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20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 t="s">
        <v>26</v>
      </c>
      <c r="B2" t="s">
        <v>113</v>
      </c>
      <c r="C2" t="s">
        <v>103</v>
      </c>
      <c r="E2" t="s">
        <v>146</v>
      </c>
    </row>
    <row r="3" spans="1:5" x14ac:dyDescent="0.3">
      <c r="A3" t="s">
        <v>104</v>
      </c>
      <c r="B3" t="s">
        <v>114</v>
      </c>
      <c r="C3" t="s">
        <v>103</v>
      </c>
      <c r="E3" t="s">
        <v>237</v>
      </c>
    </row>
    <row r="4" spans="1:5" x14ac:dyDescent="0.3">
      <c r="A4" t="s">
        <v>151</v>
      </c>
      <c r="B4" t="s">
        <v>147</v>
      </c>
      <c r="C4" t="s">
        <v>19</v>
      </c>
      <c r="E4" t="s">
        <v>148</v>
      </c>
    </row>
    <row r="5" spans="1:5" x14ac:dyDescent="0.3">
      <c r="A5" t="s">
        <v>152</v>
      </c>
      <c r="B5" t="s">
        <v>149</v>
      </c>
      <c r="C5" t="s">
        <v>103</v>
      </c>
      <c r="E5" t="s">
        <v>150</v>
      </c>
    </row>
    <row r="6" spans="1:5" x14ac:dyDescent="0.3">
      <c r="A6" t="s">
        <v>228</v>
      </c>
      <c r="B6" t="s">
        <v>234</v>
      </c>
      <c r="C6" t="s">
        <v>103</v>
      </c>
      <c r="E6" t="s">
        <v>332</v>
      </c>
    </row>
    <row r="7" spans="1:5" x14ac:dyDescent="0.3">
      <c r="A7" t="s">
        <v>229</v>
      </c>
      <c r="B7" t="s">
        <v>235</v>
      </c>
      <c r="C7" t="s">
        <v>103</v>
      </c>
      <c r="E7" t="s">
        <v>333</v>
      </c>
    </row>
    <row r="8" spans="1:5" x14ac:dyDescent="0.3">
      <c r="A8" t="s">
        <v>230</v>
      </c>
      <c r="B8" t="s">
        <v>236</v>
      </c>
      <c r="C8" t="s">
        <v>103</v>
      </c>
      <c r="E8" t="s">
        <v>334</v>
      </c>
    </row>
    <row r="9" spans="1:5" x14ac:dyDescent="0.3">
      <c r="A9" t="s">
        <v>231</v>
      </c>
      <c r="B9" t="s">
        <v>276</v>
      </c>
      <c r="C9" t="s">
        <v>19</v>
      </c>
      <c r="E9" t="s">
        <v>335</v>
      </c>
    </row>
    <row r="10" spans="1:5" x14ac:dyDescent="0.3">
      <c r="A10" t="s">
        <v>232</v>
      </c>
      <c r="B10" t="s">
        <v>277</v>
      </c>
      <c r="C10" t="s">
        <v>19</v>
      </c>
      <c r="E10" t="s">
        <v>336</v>
      </c>
    </row>
    <row r="11" spans="1:5" x14ac:dyDescent="0.3">
      <c r="A11" t="s">
        <v>233</v>
      </c>
      <c r="B11" t="s">
        <v>278</v>
      </c>
      <c r="C11" t="s">
        <v>19</v>
      </c>
      <c r="E11" t="s">
        <v>337</v>
      </c>
    </row>
    <row r="12" spans="1:5" x14ac:dyDescent="0.3">
      <c r="A12" t="s">
        <v>265</v>
      </c>
      <c r="B12" t="s">
        <v>279</v>
      </c>
      <c r="C12" t="s">
        <v>19</v>
      </c>
      <c r="E12" t="s">
        <v>338</v>
      </c>
    </row>
    <row r="13" spans="1:5" x14ac:dyDescent="0.3">
      <c r="A13" t="s">
        <v>266</v>
      </c>
      <c r="B13" t="s">
        <v>280</v>
      </c>
      <c r="C13" t="s">
        <v>19</v>
      </c>
      <c r="E13" t="s">
        <v>339</v>
      </c>
    </row>
    <row r="14" spans="1:5" x14ac:dyDescent="0.3">
      <c r="A14" t="s">
        <v>267</v>
      </c>
      <c r="B14" t="s">
        <v>281</v>
      </c>
      <c r="C14" t="s">
        <v>19</v>
      </c>
      <c r="E14" t="s">
        <v>340</v>
      </c>
    </row>
    <row r="15" spans="1:5" x14ac:dyDescent="0.3">
      <c r="A15" t="s">
        <v>268</v>
      </c>
      <c r="B15" t="s">
        <v>274</v>
      </c>
      <c r="C15" t="s">
        <v>19</v>
      </c>
      <c r="E15" t="s">
        <v>341</v>
      </c>
    </row>
    <row r="16" spans="1:5" x14ac:dyDescent="0.3">
      <c r="A16" t="s">
        <v>269</v>
      </c>
      <c r="B16" t="s">
        <v>275</v>
      </c>
      <c r="C16" t="s">
        <v>19</v>
      </c>
      <c r="E16" t="s">
        <v>342</v>
      </c>
    </row>
    <row r="17" spans="1:5" x14ac:dyDescent="0.3">
      <c r="A17" t="s">
        <v>270</v>
      </c>
      <c r="B17" t="s">
        <v>272</v>
      </c>
      <c r="C17" t="s">
        <v>103</v>
      </c>
      <c r="E17" t="s">
        <v>343</v>
      </c>
    </row>
    <row r="18" spans="1:5" x14ac:dyDescent="0.3">
      <c r="A18" t="s">
        <v>271</v>
      </c>
      <c r="B18" t="s">
        <v>273</v>
      </c>
      <c r="C18" t="s">
        <v>19</v>
      </c>
      <c r="E18" t="s">
        <v>344</v>
      </c>
    </row>
    <row r="19" spans="1:5" x14ac:dyDescent="0.3">
      <c r="A19" t="s">
        <v>409</v>
      </c>
      <c r="B19" t="s">
        <v>411</v>
      </c>
      <c r="C19" t="s">
        <v>103</v>
      </c>
      <c r="E19" t="s">
        <v>416</v>
      </c>
    </row>
    <row r="20" spans="1:5" x14ac:dyDescent="0.3">
      <c r="A20" t="s">
        <v>417</v>
      </c>
      <c r="B20" t="s">
        <v>418</v>
      </c>
      <c r="C20" t="s">
        <v>103</v>
      </c>
      <c r="E20" t="s">
        <v>420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17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9.5546875" bestFit="1" customWidth="1"/>
    <col min="5" max="5" width="12.77734375" bestFit="1" customWidth="1"/>
    <col min="6" max="6" width="32.88671875" bestFit="1" customWidth="1"/>
    <col min="7" max="7" width="16.77734375" bestFit="1" customWidth="1"/>
    <col min="8" max="8" width="46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t="s">
        <v>104</v>
      </c>
      <c r="B2" t="s">
        <v>114</v>
      </c>
      <c r="C2">
        <v>1</v>
      </c>
      <c r="D2" t="s">
        <v>116</v>
      </c>
    </row>
    <row r="3" spans="1:10" x14ac:dyDescent="0.3">
      <c r="A3" t="s">
        <v>104</v>
      </c>
      <c r="B3" t="s">
        <v>114</v>
      </c>
      <c r="C3">
        <v>2</v>
      </c>
      <c r="D3" t="s">
        <v>117</v>
      </c>
    </row>
    <row r="4" spans="1:10" x14ac:dyDescent="0.3">
      <c r="A4" t="s">
        <v>104</v>
      </c>
      <c r="B4" t="s">
        <v>114</v>
      </c>
      <c r="C4">
        <v>3</v>
      </c>
      <c r="D4" t="s">
        <v>118</v>
      </c>
    </row>
    <row r="5" spans="1:10" x14ac:dyDescent="0.3">
      <c r="A5" t="s">
        <v>104</v>
      </c>
      <c r="B5" t="s">
        <v>114</v>
      </c>
      <c r="C5">
        <v>4</v>
      </c>
      <c r="D5" t="s">
        <v>2</v>
      </c>
      <c r="E5">
        <v>1</v>
      </c>
      <c r="F5" t="s">
        <v>10</v>
      </c>
      <c r="G5">
        <v>3</v>
      </c>
    </row>
    <row r="6" spans="1:10" x14ac:dyDescent="0.3">
      <c r="A6" t="s">
        <v>104</v>
      </c>
      <c r="B6" t="s">
        <v>114</v>
      </c>
      <c r="C6">
        <v>5</v>
      </c>
      <c r="D6" t="s">
        <v>3</v>
      </c>
      <c r="E6">
        <v>1</v>
      </c>
      <c r="F6" t="s">
        <v>128</v>
      </c>
      <c r="G6">
        <v>4</v>
      </c>
    </row>
    <row r="7" spans="1:10" x14ac:dyDescent="0.3">
      <c r="A7" t="s">
        <v>104</v>
      </c>
      <c r="B7" t="s">
        <v>114</v>
      </c>
      <c r="C7">
        <v>6</v>
      </c>
      <c r="D7" t="s">
        <v>105</v>
      </c>
      <c r="E7">
        <v>1</v>
      </c>
      <c r="F7" t="s">
        <v>11</v>
      </c>
      <c r="G7">
        <v>5</v>
      </c>
    </row>
    <row r="8" spans="1:10" x14ac:dyDescent="0.3">
      <c r="A8" t="s">
        <v>104</v>
      </c>
      <c r="B8" t="s">
        <v>114</v>
      </c>
      <c r="C8">
        <v>7</v>
      </c>
      <c r="D8" t="s">
        <v>106</v>
      </c>
    </row>
    <row r="9" spans="1:10" x14ac:dyDescent="0.3">
      <c r="A9" t="s">
        <v>104</v>
      </c>
      <c r="B9" t="s">
        <v>114</v>
      </c>
      <c r="C9">
        <v>8</v>
      </c>
      <c r="D9" t="s">
        <v>119</v>
      </c>
    </row>
    <row r="10" spans="1:10" x14ac:dyDescent="0.3">
      <c r="A10" t="s">
        <v>104</v>
      </c>
      <c r="B10" t="s">
        <v>114</v>
      </c>
      <c r="C10">
        <v>9</v>
      </c>
      <c r="D10" t="s">
        <v>120</v>
      </c>
    </row>
    <row r="11" spans="1:10" x14ac:dyDescent="0.3">
      <c r="A11" t="s">
        <v>104</v>
      </c>
      <c r="B11" t="s">
        <v>114</v>
      </c>
      <c r="C11">
        <v>10</v>
      </c>
      <c r="D11" t="s">
        <v>121</v>
      </c>
      <c r="E11">
        <v>1</v>
      </c>
      <c r="F11" t="s">
        <v>129</v>
      </c>
      <c r="G11">
        <v>6</v>
      </c>
    </row>
    <row r="12" spans="1:10" x14ac:dyDescent="0.3">
      <c r="A12" t="s">
        <v>104</v>
      </c>
      <c r="B12" t="s">
        <v>114</v>
      </c>
      <c r="C12">
        <v>11</v>
      </c>
      <c r="D12" t="s">
        <v>123</v>
      </c>
    </row>
    <row r="13" spans="1:10" x14ac:dyDescent="0.3">
      <c r="A13" t="s">
        <v>104</v>
      </c>
      <c r="B13" t="s">
        <v>114</v>
      </c>
      <c r="C13">
        <v>12</v>
      </c>
      <c r="D13" t="s">
        <v>124</v>
      </c>
      <c r="E13">
        <v>1</v>
      </c>
      <c r="F13" t="s">
        <v>124</v>
      </c>
      <c r="G13">
        <v>1</v>
      </c>
      <c r="H13" t="s">
        <v>131</v>
      </c>
      <c r="I13" t="s">
        <v>107</v>
      </c>
      <c r="J13">
        <v>1</v>
      </c>
    </row>
    <row r="14" spans="1:10" x14ac:dyDescent="0.3">
      <c r="A14" t="s">
        <v>104</v>
      </c>
      <c r="B14" t="s">
        <v>114</v>
      </c>
      <c r="C14">
        <v>13</v>
      </c>
      <c r="D14" t="s">
        <v>115</v>
      </c>
      <c r="E14">
        <v>1</v>
      </c>
      <c r="F14" t="s">
        <v>130</v>
      </c>
      <c r="G14">
        <v>2</v>
      </c>
    </row>
    <row r="15" spans="1:10" x14ac:dyDescent="0.3">
      <c r="A15" t="s">
        <v>104</v>
      </c>
      <c r="B15" t="s">
        <v>114</v>
      </c>
      <c r="C15">
        <v>14</v>
      </c>
      <c r="D15" t="s">
        <v>125</v>
      </c>
    </row>
    <row r="16" spans="1:10" x14ac:dyDescent="0.3">
      <c r="A16" t="s">
        <v>104</v>
      </c>
      <c r="B16" t="s">
        <v>114</v>
      </c>
      <c r="C16">
        <v>15</v>
      </c>
      <c r="D16" t="s">
        <v>126</v>
      </c>
    </row>
    <row r="17" spans="1:10" x14ac:dyDescent="0.3">
      <c r="A17" t="s">
        <v>104</v>
      </c>
      <c r="B17" t="s">
        <v>114</v>
      </c>
      <c r="C17">
        <v>16</v>
      </c>
      <c r="D17" t="s">
        <v>127</v>
      </c>
    </row>
    <row r="18" spans="1:10" x14ac:dyDescent="0.3">
      <c r="A18" t="s">
        <v>104</v>
      </c>
      <c r="B18" t="s">
        <v>114</v>
      </c>
      <c r="C18">
        <v>17</v>
      </c>
      <c r="D18" t="s">
        <v>122</v>
      </c>
    </row>
    <row r="19" spans="1:10" x14ac:dyDescent="0.3">
      <c r="A19" t="s">
        <v>151</v>
      </c>
      <c r="B19" t="s">
        <v>147</v>
      </c>
      <c r="C19">
        <v>1</v>
      </c>
      <c r="D19" t="s">
        <v>153</v>
      </c>
    </row>
    <row r="20" spans="1:10" x14ac:dyDescent="0.3">
      <c r="A20" t="s">
        <v>151</v>
      </c>
      <c r="B20" t="s">
        <v>147</v>
      </c>
      <c r="C20">
        <v>2</v>
      </c>
      <c r="D20" t="s">
        <v>154</v>
      </c>
    </row>
    <row r="21" spans="1:10" x14ac:dyDescent="0.3">
      <c r="A21" t="s">
        <v>151</v>
      </c>
      <c r="B21" t="s">
        <v>147</v>
      </c>
      <c r="C21">
        <v>3</v>
      </c>
      <c r="D21" t="s">
        <v>155</v>
      </c>
      <c r="E21">
        <v>1</v>
      </c>
      <c r="F21" t="s">
        <v>156</v>
      </c>
      <c r="G21">
        <v>1</v>
      </c>
      <c r="H21" t="s">
        <v>157</v>
      </c>
      <c r="I21" t="s">
        <v>248</v>
      </c>
      <c r="J21">
        <v>0</v>
      </c>
    </row>
    <row r="22" spans="1:10" x14ac:dyDescent="0.3">
      <c r="A22" t="s">
        <v>151</v>
      </c>
      <c r="B22" t="s">
        <v>147</v>
      </c>
      <c r="C22">
        <v>4</v>
      </c>
      <c r="D22" t="s">
        <v>158</v>
      </c>
    </row>
    <row r="23" spans="1:10" x14ac:dyDescent="0.3">
      <c r="A23" t="s">
        <v>151</v>
      </c>
      <c r="B23" t="s">
        <v>147</v>
      </c>
      <c r="C23">
        <v>5</v>
      </c>
      <c r="D23" t="s">
        <v>159</v>
      </c>
      <c r="E23">
        <v>1</v>
      </c>
      <c r="F23" t="s">
        <v>160</v>
      </c>
      <c r="G23">
        <v>8</v>
      </c>
    </row>
    <row r="24" spans="1:10" x14ac:dyDescent="0.3">
      <c r="A24" t="s">
        <v>151</v>
      </c>
      <c r="B24" t="s">
        <v>147</v>
      </c>
      <c r="C24">
        <v>6</v>
      </c>
      <c r="D24" t="s">
        <v>127</v>
      </c>
    </row>
    <row r="25" spans="1:10" x14ac:dyDescent="0.3">
      <c r="A25" t="s">
        <v>151</v>
      </c>
      <c r="B25" t="s">
        <v>147</v>
      </c>
      <c r="C25">
        <v>7</v>
      </c>
      <c r="D25" t="s">
        <v>161</v>
      </c>
    </row>
    <row r="26" spans="1:10" x14ac:dyDescent="0.3">
      <c r="A26" t="s">
        <v>151</v>
      </c>
      <c r="B26" t="s">
        <v>147</v>
      </c>
      <c r="C26">
        <v>8</v>
      </c>
      <c r="D26" t="s">
        <v>126</v>
      </c>
    </row>
    <row r="27" spans="1:10" x14ac:dyDescent="0.3">
      <c r="A27" t="s">
        <v>151</v>
      </c>
      <c r="B27" t="s">
        <v>147</v>
      </c>
      <c r="C27">
        <v>9</v>
      </c>
      <c r="D27" t="s">
        <v>125</v>
      </c>
    </row>
    <row r="28" spans="1:10" x14ac:dyDescent="0.3">
      <c r="A28" t="s">
        <v>151</v>
      </c>
      <c r="B28" t="s">
        <v>147</v>
      </c>
      <c r="C28">
        <v>10</v>
      </c>
      <c r="D28" t="s">
        <v>162</v>
      </c>
    </row>
    <row r="29" spans="1:10" x14ac:dyDescent="0.3">
      <c r="A29" t="s">
        <v>151</v>
      </c>
      <c r="B29" t="s">
        <v>147</v>
      </c>
      <c r="C29">
        <v>11</v>
      </c>
      <c r="D29" t="s">
        <v>163</v>
      </c>
      <c r="E29">
        <v>1</v>
      </c>
      <c r="F29" t="s">
        <v>164</v>
      </c>
      <c r="G29">
        <v>2</v>
      </c>
      <c r="H29" t="s">
        <v>165</v>
      </c>
      <c r="I29" t="s">
        <v>253</v>
      </c>
      <c r="J29">
        <v>4</v>
      </c>
    </row>
    <row r="30" spans="1:10" x14ac:dyDescent="0.3">
      <c r="A30" t="s">
        <v>151</v>
      </c>
      <c r="B30" t="s">
        <v>147</v>
      </c>
      <c r="C30">
        <v>12</v>
      </c>
      <c r="D30" t="s">
        <v>166</v>
      </c>
    </row>
    <row r="31" spans="1:10" x14ac:dyDescent="0.3">
      <c r="A31" t="s">
        <v>151</v>
      </c>
      <c r="B31" t="s">
        <v>147</v>
      </c>
      <c r="C31">
        <v>13</v>
      </c>
      <c r="D31" t="s">
        <v>167</v>
      </c>
      <c r="E31">
        <v>1</v>
      </c>
      <c r="F31" t="s">
        <v>168</v>
      </c>
      <c r="G31">
        <v>6</v>
      </c>
      <c r="H31" t="s">
        <v>169</v>
      </c>
      <c r="I31" t="s">
        <v>252</v>
      </c>
      <c r="J31">
        <v>3</v>
      </c>
    </row>
    <row r="32" spans="1:10" x14ac:dyDescent="0.3">
      <c r="A32" t="s">
        <v>151</v>
      </c>
      <c r="B32" t="s">
        <v>147</v>
      </c>
      <c r="C32">
        <v>14</v>
      </c>
      <c r="D32" t="s">
        <v>170</v>
      </c>
      <c r="E32">
        <v>1</v>
      </c>
      <c r="F32" t="s">
        <v>171</v>
      </c>
      <c r="G32">
        <v>7</v>
      </c>
      <c r="H32" t="s">
        <v>172</v>
      </c>
      <c r="I32" t="s">
        <v>250</v>
      </c>
      <c r="J32">
        <v>1</v>
      </c>
    </row>
    <row r="33" spans="1:10" x14ac:dyDescent="0.3">
      <c r="A33" t="s">
        <v>151</v>
      </c>
      <c r="B33" t="s">
        <v>147</v>
      </c>
      <c r="C33">
        <v>15</v>
      </c>
      <c r="D33" t="s">
        <v>173</v>
      </c>
    </row>
    <row r="34" spans="1:10" x14ac:dyDescent="0.3">
      <c r="A34" t="s">
        <v>151</v>
      </c>
      <c r="B34" t="s">
        <v>147</v>
      </c>
      <c r="C34">
        <v>16</v>
      </c>
      <c r="D34" t="s">
        <v>174</v>
      </c>
      <c r="E34">
        <v>1</v>
      </c>
      <c r="F34" t="s">
        <v>175</v>
      </c>
    </row>
    <row r="35" spans="1:10" x14ac:dyDescent="0.3">
      <c r="A35" t="s">
        <v>151</v>
      </c>
      <c r="B35" t="s">
        <v>147</v>
      </c>
      <c r="C35">
        <v>17</v>
      </c>
      <c r="D35" t="s">
        <v>176</v>
      </c>
      <c r="E35">
        <v>1</v>
      </c>
      <c r="F35" t="s">
        <v>177</v>
      </c>
      <c r="G35">
        <v>3</v>
      </c>
      <c r="H35" t="s">
        <v>178</v>
      </c>
      <c r="I35" t="s">
        <v>251</v>
      </c>
      <c r="J35">
        <v>2</v>
      </c>
    </row>
    <row r="36" spans="1:10" x14ac:dyDescent="0.3">
      <c r="A36" t="s">
        <v>151</v>
      </c>
      <c r="B36" t="s">
        <v>147</v>
      </c>
      <c r="C36">
        <v>18</v>
      </c>
      <c r="D36" t="s">
        <v>179</v>
      </c>
      <c r="E36">
        <v>1</v>
      </c>
      <c r="F36" t="s">
        <v>180</v>
      </c>
      <c r="G36">
        <v>4</v>
      </c>
      <c r="H36" t="s">
        <v>181</v>
      </c>
      <c r="I36" t="s">
        <v>254</v>
      </c>
      <c r="J36">
        <v>5</v>
      </c>
    </row>
    <row r="37" spans="1:10" x14ac:dyDescent="0.3">
      <c r="A37" t="s">
        <v>151</v>
      </c>
      <c r="B37" t="s">
        <v>147</v>
      </c>
      <c r="C37">
        <v>19</v>
      </c>
      <c r="D37" t="s">
        <v>182</v>
      </c>
      <c r="E37">
        <v>1</v>
      </c>
      <c r="F37" t="s">
        <v>183</v>
      </c>
      <c r="G37">
        <v>5</v>
      </c>
      <c r="H37" t="s">
        <v>184</v>
      </c>
      <c r="I37" t="s">
        <v>255</v>
      </c>
      <c r="J37">
        <v>6</v>
      </c>
    </row>
    <row r="38" spans="1:10" x14ac:dyDescent="0.3">
      <c r="A38" t="s">
        <v>151</v>
      </c>
      <c r="B38" t="s">
        <v>147</v>
      </c>
      <c r="C38">
        <v>20</v>
      </c>
      <c r="D38" t="s">
        <v>185</v>
      </c>
    </row>
    <row r="39" spans="1:10" x14ac:dyDescent="0.3">
      <c r="A39" t="s">
        <v>151</v>
      </c>
      <c r="B39" t="s">
        <v>147</v>
      </c>
      <c r="C39">
        <v>21</v>
      </c>
      <c r="D39" t="s">
        <v>186</v>
      </c>
    </row>
    <row r="40" spans="1:10" x14ac:dyDescent="0.3">
      <c r="A40" t="s">
        <v>151</v>
      </c>
      <c r="B40" t="s">
        <v>147</v>
      </c>
      <c r="C40">
        <v>22</v>
      </c>
      <c r="D40" t="s">
        <v>2</v>
      </c>
      <c r="E40">
        <v>1</v>
      </c>
      <c r="F40" t="s">
        <v>10</v>
      </c>
      <c r="G40">
        <v>11</v>
      </c>
    </row>
    <row r="41" spans="1:10" x14ac:dyDescent="0.3">
      <c r="A41" t="s">
        <v>151</v>
      </c>
      <c r="B41" t="s">
        <v>147</v>
      </c>
      <c r="C41">
        <v>23</v>
      </c>
      <c r="D41" t="s">
        <v>3</v>
      </c>
      <c r="E41">
        <v>1</v>
      </c>
      <c r="F41" t="s">
        <v>128</v>
      </c>
      <c r="G41">
        <v>10</v>
      </c>
    </row>
    <row r="42" spans="1:10" x14ac:dyDescent="0.3">
      <c r="A42" t="s">
        <v>151</v>
      </c>
      <c r="B42" t="s">
        <v>147</v>
      </c>
      <c r="C42">
        <v>24</v>
      </c>
      <c r="D42" t="s">
        <v>105</v>
      </c>
      <c r="E42">
        <v>1</v>
      </c>
      <c r="F42" t="s">
        <v>11</v>
      </c>
      <c r="G42">
        <v>9</v>
      </c>
    </row>
    <row r="43" spans="1:10" x14ac:dyDescent="0.3">
      <c r="A43" t="s">
        <v>151</v>
      </c>
      <c r="B43" t="s">
        <v>147</v>
      </c>
      <c r="C43">
        <v>25</v>
      </c>
      <c r="D43" t="s">
        <v>121</v>
      </c>
      <c r="E43">
        <v>1</v>
      </c>
      <c r="F43" t="s">
        <v>129</v>
      </c>
      <c r="G43">
        <v>12</v>
      </c>
      <c r="H43" t="s">
        <v>187</v>
      </c>
      <c r="I43" t="s">
        <v>256</v>
      </c>
      <c r="J43">
        <v>7</v>
      </c>
    </row>
    <row r="44" spans="1:10" x14ac:dyDescent="0.3">
      <c r="A44" t="s">
        <v>151</v>
      </c>
      <c r="B44" t="s">
        <v>149</v>
      </c>
      <c r="C44">
        <v>1</v>
      </c>
      <c r="D44" t="s">
        <v>188</v>
      </c>
    </row>
    <row r="45" spans="1:10" x14ac:dyDescent="0.3">
      <c r="A45" t="s">
        <v>152</v>
      </c>
      <c r="B45" t="s">
        <v>149</v>
      </c>
      <c r="C45">
        <v>2</v>
      </c>
      <c r="D45" t="s">
        <v>189</v>
      </c>
      <c r="E45">
        <v>1</v>
      </c>
      <c r="F45" t="s">
        <v>160</v>
      </c>
      <c r="G45">
        <v>2</v>
      </c>
      <c r="H45" t="s">
        <v>190</v>
      </c>
      <c r="I45" t="s">
        <v>249</v>
      </c>
      <c r="J45">
        <v>0</v>
      </c>
    </row>
    <row r="46" spans="1:10" x14ac:dyDescent="0.3">
      <c r="A46" t="s">
        <v>152</v>
      </c>
      <c r="B46" t="s">
        <v>149</v>
      </c>
      <c r="C46">
        <v>3</v>
      </c>
      <c r="D46" t="s">
        <v>170</v>
      </c>
      <c r="E46">
        <v>1</v>
      </c>
      <c r="F46" t="s">
        <v>171</v>
      </c>
      <c r="G46">
        <v>1</v>
      </c>
      <c r="H46" t="s">
        <v>191</v>
      </c>
      <c r="I46" t="s">
        <v>257</v>
      </c>
      <c r="J46">
        <v>1</v>
      </c>
    </row>
    <row r="47" spans="1:10" x14ac:dyDescent="0.3">
      <c r="A47" t="s">
        <v>152</v>
      </c>
      <c r="B47" t="s">
        <v>149</v>
      </c>
      <c r="C47">
        <v>4</v>
      </c>
      <c r="D47" t="s">
        <v>192</v>
      </c>
      <c r="E47">
        <v>1</v>
      </c>
      <c r="F47" t="s">
        <v>193</v>
      </c>
      <c r="G47">
        <v>14</v>
      </c>
    </row>
    <row r="48" spans="1:10" x14ac:dyDescent="0.3">
      <c r="A48" t="s">
        <v>152</v>
      </c>
      <c r="B48" t="s">
        <v>149</v>
      </c>
      <c r="C48">
        <v>5</v>
      </c>
      <c r="D48" t="s">
        <v>194</v>
      </c>
      <c r="E48">
        <v>1</v>
      </c>
      <c r="F48" t="s">
        <v>195</v>
      </c>
      <c r="G48">
        <v>10</v>
      </c>
    </row>
    <row r="49" spans="1:10" x14ac:dyDescent="0.3">
      <c r="A49" t="s">
        <v>152</v>
      </c>
      <c r="B49" t="s">
        <v>149</v>
      </c>
      <c r="C49">
        <v>6</v>
      </c>
      <c r="D49" t="s">
        <v>196</v>
      </c>
      <c r="E49">
        <v>1</v>
      </c>
      <c r="F49" t="s">
        <v>197</v>
      </c>
      <c r="G49">
        <v>7</v>
      </c>
      <c r="H49" t="s">
        <v>198</v>
      </c>
      <c r="I49" t="s">
        <v>258</v>
      </c>
      <c r="J49">
        <v>2</v>
      </c>
    </row>
    <row r="50" spans="1:10" x14ac:dyDescent="0.3">
      <c r="A50" t="s">
        <v>152</v>
      </c>
      <c r="B50" t="s">
        <v>149</v>
      </c>
      <c r="C50">
        <v>7</v>
      </c>
      <c r="D50" t="s">
        <v>199</v>
      </c>
      <c r="E50">
        <v>1</v>
      </c>
      <c r="F50" t="s">
        <v>168</v>
      </c>
      <c r="G50">
        <v>8</v>
      </c>
      <c r="H50" t="s">
        <v>200</v>
      </c>
      <c r="I50" t="s">
        <v>259</v>
      </c>
      <c r="J50">
        <v>3</v>
      </c>
    </row>
    <row r="51" spans="1:10" x14ac:dyDescent="0.3">
      <c r="A51" t="s">
        <v>152</v>
      </c>
      <c r="B51" t="s">
        <v>149</v>
      </c>
      <c r="C51">
        <v>8</v>
      </c>
      <c r="D51" t="s">
        <v>201</v>
      </c>
      <c r="E51">
        <v>1</v>
      </c>
      <c r="F51" t="s">
        <v>202</v>
      </c>
      <c r="G51">
        <v>9</v>
      </c>
      <c r="H51" t="s">
        <v>203</v>
      </c>
      <c r="I51" t="s">
        <v>260</v>
      </c>
      <c r="J51">
        <v>4</v>
      </c>
    </row>
    <row r="52" spans="1:10" x14ac:dyDescent="0.3">
      <c r="A52" t="s">
        <v>152</v>
      </c>
      <c r="B52" t="s">
        <v>149</v>
      </c>
      <c r="C52">
        <v>9</v>
      </c>
      <c r="D52" t="s">
        <v>204</v>
      </c>
      <c r="E52">
        <v>1</v>
      </c>
      <c r="F52" t="s">
        <v>205</v>
      </c>
      <c r="G52">
        <v>12</v>
      </c>
      <c r="H52" t="s">
        <v>206</v>
      </c>
      <c r="I52" t="s">
        <v>261</v>
      </c>
      <c r="J52">
        <v>5</v>
      </c>
    </row>
    <row r="53" spans="1:10" x14ac:dyDescent="0.3">
      <c r="A53" t="s">
        <v>152</v>
      </c>
      <c r="B53" t="s">
        <v>149</v>
      </c>
      <c r="C53">
        <v>10</v>
      </c>
      <c r="D53" t="s">
        <v>207</v>
      </c>
      <c r="E53">
        <v>1</v>
      </c>
      <c r="F53" t="s">
        <v>208</v>
      </c>
      <c r="G53">
        <v>13</v>
      </c>
      <c r="H53" t="s">
        <v>209</v>
      </c>
      <c r="I53" t="s">
        <v>262</v>
      </c>
      <c r="J53">
        <v>6</v>
      </c>
    </row>
    <row r="54" spans="1:10" x14ac:dyDescent="0.3">
      <c r="A54" t="s">
        <v>152</v>
      </c>
      <c r="B54" t="s">
        <v>149</v>
      </c>
      <c r="C54">
        <v>11</v>
      </c>
      <c r="D54" t="s">
        <v>210</v>
      </c>
      <c r="E54">
        <v>1</v>
      </c>
      <c r="F54" t="s">
        <v>211</v>
      </c>
      <c r="G54">
        <v>11</v>
      </c>
      <c r="H54" t="s">
        <v>212</v>
      </c>
      <c r="I54" t="s">
        <v>263</v>
      </c>
      <c r="J54">
        <v>7</v>
      </c>
    </row>
    <row r="55" spans="1:10" x14ac:dyDescent="0.3">
      <c r="A55" t="s">
        <v>152</v>
      </c>
      <c r="B55" t="s">
        <v>149</v>
      </c>
      <c r="C55">
        <v>12</v>
      </c>
      <c r="D55" t="s">
        <v>213</v>
      </c>
      <c r="E55">
        <v>1</v>
      </c>
      <c r="F55" t="s">
        <v>214</v>
      </c>
      <c r="G55">
        <v>16</v>
      </c>
    </row>
    <row r="56" spans="1:10" x14ac:dyDescent="0.3">
      <c r="A56" t="s">
        <v>152</v>
      </c>
      <c r="B56" t="s">
        <v>149</v>
      </c>
      <c r="C56">
        <v>13</v>
      </c>
      <c r="D56" t="s">
        <v>215</v>
      </c>
      <c r="E56">
        <v>1</v>
      </c>
      <c r="F56" t="s">
        <v>216</v>
      </c>
      <c r="G56">
        <v>15</v>
      </c>
    </row>
    <row r="57" spans="1:10" x14ac:dyDescent="0.3">
      <c r="A57" t="s">
        <v>152</v>
      </c>
      <c r="B57" t="s">
        <v>149</v>
      </c>
      <c r="C57">
        <v>14</v>
      </c>
      <c r="D57" t="s">
        <v>217</v>
      </c>
      <c r="E57">
        <v>1</v>
      </c>
      <c r="F57" t="s">
        <v>218</v>
      </c>
      <c r="G57">
        <v>17</v>
      </c>
    </row>
    <row r="58" spans="1:10" x14ac:dyDescent="0.3">
      <c r="A58" t="s">
        <v>152</v>
      </c>
      <c r="B58" t="s">
        <v>149</v>
      </c>
      <c r="C58">
        <v>15</v>
      </c>
      <c r="D58" t="s">
        <v>219</v>
      </c>
      <c r="E58">
        <v>1</v>
      </c>
      <c r="F58" t="s">
        <v>220</v>
      </c>
      <c r="G58">
        <v>18</v>
      </c>
    </row>
    <row r="59" spans="1:10" x14ac:dyDescent="0.3">
      <c r="A59" t="s">
        <v>152</v>
      </c>
      <c r="B59" t="s">
        <v>149</v>
      </c>
      <c r="C59">
        <v>16</v>
      </c>
      <c r="D59" t="s">
        <v>221</v>
      </c>
      <c r="E59">
        <v>1</v>
      </c>
      <c r="F59" t="s">
        <v>222</v>
      </c>
      <c r="G59">
        <v>19</v>
      </c>
    </row>
    <row r="60" spans="1:10" x14ac:dyDescent="0.3">
      <c r="A60" t="s">
        <v>152</v>
      </c>
      <c r="B60" t="s">
        <v>149</v>
      </c>
      <c r="C60">
        <v>17</v>
      </c>
      <c r="D60" t="s">
        <v>223</v>
      </c>
      <c r="E60">
        <v>1</v>
      </c>
      <c r="F60" t="s">
        <v>224</v>
      </c>
      <c r="G60">
        <v>20</v>
      </c>
    </row>
    <row r="61" spans="1:10" x14ac:dyDescent="0.3">
      <c r="A61" t="s">
        <v>152</v>
      </c>
      <c r="B61" t="s">
        <v>149</v>
      </c>
      <c r="C61">
        <v>18</v>
      </c>
      <c r="D61" t="s">
        <v>225</v>
      </c>
      <c r="E61">
        <v>1</v>
      </c>
      <c r="F61" t="s">
        <v>226</v>
      </c>
      <c r="G61">
        <v>21</v>
      </c>
    </row>
    <row r="62" spans="1:10" x14ac:dyDescent="0.3">
      <c r="A62" t="s">
        <v>152</v>
      </c>
      <c r="B62" t="s">
        <v>149</v>
      </c>
      <c r="C62">
        <v>19</v>
      </c>
      <c r="D62" t="s">
        <v>2</v>
      </c>
      <c r="E62">
        <v>1</v>
      </c>
      <c r="F62" t="s">
        <v>10</v>
      </c>
      <c r="G62">
        <v>5</v>
      </c>
    </row>
    <row r="63" spans="1:10" x14ac:dyDescent="0.3">
      <c r="A63" t="s">
        <v>152</v>
      </c>
      <c r="B63" t="s">
        <v>149</v>
      </c>
      <c r="C63">
        <v>20</v>
      </c>
      <c r="D63" t="s">
        <v>3</v>
      </c>
      <c r="E63">
        <v>1</v>
      </c>
      <c r="F63" t="s">
        <v>128</v>
      </c>
      <c r="G63">
        <v>4</v>
      </c>
    </row>
    <row r="64" spans="1:10" x14ac:dyDescent="0.3">
      <c r="A64" t="s">
        <v>152</v>
      </c>
      <c r="B64" t="s">
        <v>149</v>
      </c>
      <c r="C64">
        <v>21</v>
      </c>
      <c r="D64" t="s">
        <v>105</v>
      </c>
      <c r="E64">
        <v>1</v>
      </c>
      <c r="F64" t="s">
        <v>11</v>
      </c>
      <c r="G64">
        <v>3</v>
      </c>
    </row>
    <row r="65" spans="1:10" x14ac:dyDescent="0.3">
      <c r="A65" t="s">
        <v>152</v>
      </c>
      <c r="B65" t="s">
        <v>149</v>
      </c>
      <c r="C65">
        <v>22</v>
      </c>
      <c r="D65" t="s">
        <v>121</v>
      </c>
      <c r="E65">
        <v>1</v>
      </c>
      <c r="F65" t="s">
        <v>129</v>
      </c>
      <c r="G65">
        <v>6</v>
      </c>
      <c r="H65" t="s">
        <v>227</v>
      </c>
      <c r="I65" t="s">
        <v>264</v>
      </c>
      <c r="J65">
        <v>8</v>
      </c>
    </row>
    <row r="66" spans="1:10" x14ac:dyDescent="0.3">
      <c r="A66" t="s">
        <v>228</v>
      </c>
      <c r="B66" t="s">
        <v>234</v>
      </c>
      <c r="C66">
        <v>1</v>
      </c>
      <c r="D66" t="s">
        <v>2</v>
      </c>
      <c r="E66">
        <v>1</v>
      </c>
      <c r="F66" t="s">
        <v>10</v>
      </c>
      <c r="G66">
        <v>1</v>
      </c>
    </row>
    <row r="67" spans="1:10" x14ac:dyDescent="0.3">
      <c r="A67" t="s">
        <v>228</v>
      </c>
      <c r="B67" t="s">
        <v>234</v>
      </c>
      <c r="C67">
        <v>2</v>
      </c>
      <c r="D67" t="s">
        <v>3</v>
      </c>
      <c r="E67">
        <v>1</v>
      </c>
      <c r="F67" t="s">
        <v>128</v>
      </c>
      <c r="G67">
        <v>2</v>
      </c>
    </row>
    <row r="68" spans="1:10" x14ac:dyDescent="0.3">
      <c r="A68" t="s">
        <v>228</v>
      </c>
      <c r="B68" t="s">
        <v>234</v>
      </c>
      <c r="C68">
        <v>3</v>
      </c>
      <c r="D68" t="s">
        <v>105</v>
      </c>
      <c r="E68">
        <v>1</v>
      </c>
      <c r="F68" t="s">
        <v>11</v>
      </c>
      <c r="G68">
        <v>3</v>
      </c>
      <c r="H68" t="s">
        <v>283</v>
      </c>
      <c r="I68" t="s">
        <v>305</v>
      </c>
      <c r="J68">
        <v>1</v>
      </c>
    </row>
    <row r="69" spans="1:10" x14ac:dyDescent="0.3">
      <c r="A69" t="s">
        <v>228</v>
      </c>
      <c r="B69" t="s">
        <v>234</v>
      </c>
      <c r="C69">
        <v>4</v>
      </c>
      <c r="D69" t="s">
        <v>282</v>
      </c>
      <c r="E69">
        <v>1</v>
      </c>
      <c r="F69" t="s">
        <v>130</v>
      </c>
      <c r="G69">
        <v>4</v>
      </c>
    </row>
    <row r="70" spans="1:10" x14ac:dyDescent="0.3">
      <c r="A70" t="s">
        <v>229</v>
      </c>
      <c r="B70" t="s">
        <v>235</v>
      </c>
      <c r="C70">
        <v>1</v>
      </c>
      <c r="D70" t="s">
        <v>2</v>
      </c>
      <c r="E70">
        <v>1</v>
      </c>
      <c r="F70" t="s">
        <v>10</v>
      </c>
      <c r="G70">
        <v>1</v>
      </c>
    </row>
    <row r="71" spans="1:10" x14ac:dyDescent="0.3">
      <c r="A71" t="s">
        <v>229</v>
      </c>
      <c r="B71" t="s">
        <v>235</v>
      </c>
      <c r="C71">
        <v>2</v>
      </c>
      <c r="D71" t="s">
        <v>3</v>
      </c>
      <c r="E71">
        <v>1</v>
      </c>
      <c r="F71" t="s">
        <v>128</v>
      </c>
      <c r="G71">
        <v>2</v>
      </c>
    </row>
    <row r="72" spans="1:10" x14ac:dyDescent="0.3">
      <c r="A72" t="s">
        <v>229</v>
      </c>
      <c r="B72" t="s">
        <v>235</v>
      </c>
      <c r="C72">
        <v>3</v>
      </c>
      <c r="D72" t="s">
        <v>105</v>
      </c>
      <c r="E72">
        <v>1</v>
      </c>
      <c r="F72" t="s">
        <v>11</v>
      </c>
      <c r="G72">
        <v>3</v>
      </c>
      <c r="H72" t="s">
        <v>284</v>
      </c>
      <c r="I72" t="s">
        <v>306</v>
      </c>
      <c r="J72">
        <v>1</v>
      </c>
    </row>
    <row r="73" spans="1:10" x14ac:dyDescent="0.3">
      <c r="A73" t="s">
        <v>229</v>
      </c>
      <c r="B73" t="s">
        <v>235</v>
      </c>
      <c r="C73">
        <v>4</v>
      </c>
      <c r="D73" t="s">
        <v>282</v>
      </c>
      <c r="E73">
        <v>1</v>
      </c>
      <c r="F73" t="s">
        <v>130</v>
      </c>
      <c r="G73">
        <v>4</v>
      </c>
    </row>
    <row r="74" spans="1:10" x14ac:dyDescent="0.3">
      <c r="A74" t="s">
        <v>230</v>
      </c>
      <c r="B74" t="s">
        <v>236</v>
      </c>
      <c r="C74">
        <v>1</v>
      </c>
      <c r="D74" t="s">
        <v>2</v>
      </c>
      <c r="E74">
        <v>1</v>
      </c>
      <c r="F74" t="s">
        <v>10</v>
      </c>
      <c r="G74">
        <v>1</v>
      </c>
    </row>
    <row r="75" spans="1:10" x14ac:dyDescent="0.3">
      <c r="A75" t="s">
        <v>230</v>
      </c>
      <c r="B75" t="s">
        <v>236</v>
      </c>
      <c r="C75">
        <v>2</v>
      </c>
      <c r="D75" t="s">
        <v>3</v>
      </c>
      <c r="E75">
        <v>1</v>
      </c>
      <c r="F75" t="s">
        <v>128</v>
      </c>
      <c r="G75">
        <v>2</v>
      </c>
    </row>
    <row r="76" spans="1:10" x14ac:dyDescent="0.3">
      <c r="A76" t="s">
        <v>230</v>
      </c>
      <c r="B76" t="s">
        <v>236</v>
      </c>
      <c r="C76">
        <v>3</v>
      </c>
      <c r="D76" t="s">
        <v>105</v>
      </c>
      <c r="E76">
        <v>1</v>
      </c>
      <c r="F76" t="s">
        <v>11</v>
      </c>
      <c r="G76">
        <v>3</v>
      </c>
      <c r="H76" t="s">
        <v>285</v>
      </c>
      <c r="I76" t="s">
        <v>307</v>
      </c>
      <c r="J76">
        <v>1</v>
      </c>
    </row>
    <row r="77" spans="1:10" x14ac:dyDescent="0.3">
      <c r="A77" t="s">
        <v>230</v>
      </c>
      <c r="B77" t="s">
        <v>236</v>
      </c>
      <c r="C77">
        <v>4</v>
      </c>
      <c r="D77" t="s">
        <v>282</v>
      </c>
      <c r="E77">
        <v>1</v>
      </c>
      <c r="F77" t="s">
        <v>130</v>
      </c>
      <c r="G77">
        <v>4</v>
      </c>
    </row>
    <row r="78" spans="1:10" x14ac:dyDescent="0.3">
      <c r="A78" t="s">
        <v>231</v>
      </c>
      <c r="B78" t="s">
        <v>276</v>
      </c>
      <c r="C78">
        <v>1</v>
      </c>
      <c r="D78" t="s">
        <v>384</v>
      </c>
      <c r="E78">
        <v>1</v>
      </c>
      <c r="F78" t="s">
        <v>10</v>
      </c>
      <c r="G78">
        <v>1</v>
      </c>
    </row>
    <row r="79" spans="1:10" x14ac:dyDescent="0.3">
      <c r="A79" t="s">
        <v>231</v>
      </c>
      <c r="B79" t="s">
        <v>276</v>
      </c>
      <c r="C79">
        <v>2</v>
      </c>
      <c r="D79" t="s">
        <v>385</v>
      </c>
      <c r="E79">
        <v>1</v>
      </c>
      <c r="F79" t="s">
        <v>128</v>
      </c>
      <c r="G79">
        <v>2</v>
      </c>
    </row>
    <row r="80" spans="1:10" x14ac:dyDescent="0.3">
      <c r="A80" t="s">
        <v>231</v>
      </c>
      <c r="B80" t="s">
        <v>276</v>
      </c>
      <c r="C80">
        <v>3</v>
      </c>
      <c r="D80" t="s">
        <v>386</v>
      </c>
      <c r="E80">
        <v>1</v>
      </c>
      <c r="F80" t="s">
        <v>11</v>
      </c>
      <c r="G80">
        <v>3</v>
      </c>
    </row>
    <row r="81" spans="1:10" x14ac:dyDescent="0.3">
      <c r="A81" t="s">
        <v>231</v>
      </c>
      <c r="B81" t="s">
        <v>276</v>
      </c>
      <c r="C81">
        <v>4</v>
      </c>
      <c r="D81" t="s">
        <v>286</v>
      </c>
      <c r="E81">
        <v>1</v>
      </c>
      <c r="F81" t="s">
        <v>375</v>
      </c>
      <c r="G81">
        <v>4</v>
      </c>
      <c r="H81" t="s">
        <v>359</v>
      </c>
      <c r="I81" t="s">
        <v>308</v>
      </c>
      <c r="J81">
        <v>0</v>
      </c>
    </row>
    <row r="82" spans="1:10" x14ac:dyDescent="0.3">
      <c r="A82" t="s">
        <v>231</v>
      </c>
      <c r="B82" t="s">
        <v>276</v>
      </c>
      <c r="C82">
        <v>5</v>
      </c>
      <c r="D82" t="s">
        <v>287</v>
      </c>
      <c r="E82">
        <v>1</v>
      </c>
      <c r="F82" t="s">
        <v>376</v>
      </c>
      <c r="G82">
        <v>5</v>
      </c>
    </row>
    <row r="83" spans="1:10" x14ac:dyDescent="0.3">
      <c r="A83" t="s">
        <v>231</v>
      </c>
      <c r="B83" t="s">
        <v>276</v>
      </c>
      <c r="C83">
        <v>6</v>
      </c>
      <c r="D83" t="s">
        <v>288</v>
      </c>
      <c r="E83">
        <v>1</v>
      </c>
      <c r="F83" t="s">
        <v>374</v>
      </c>
      <c r="G83">
        <v>6</v>
      </c>
    </row>
    <row r="84" spans="1:10" x14ac:dyDescent="0.3">
      <c r="A84" t="s">
        <v>231</v>
      </c>
      <c r="B84" t="s">
        <v>276</v>
      </c>
      <c r="C84">
        <v>7</v>
      </c>
      <c r="D84" t="s">
        <v>10</v>
      </c>
      <c r="E84">
        <v>1</v>
      </c>
      <c r="F84" t="s">
        <v>10</v>
      </c>
      <c r="G84">
        <v>7</v>
      </c>
    </row>
    <row r="85" spans="1:10" x14ac:dyDescent="0.3">
      <c r="A85" t="s">
        <v>231</v>
      </c>
      <c r="B85" t="s">
        <v>276</v>
      </c>
      <c r="C85">
        <v>8</v>
      </c>
      <c r="D85" t="s">
        <v>356</v>
      </c>
      <c r="E85">
        <v>1</v>
      </c>
      <c r="F85" t="s">
        <v>377</v>
      </c>
      <c r="G85">
        <v>8</v>
      </c>
      <c r="H85" t="s">
        <v>360</v>
      </c>
      <c r="I85" t="s">
        <v>309</v>
      </c>
      <c r="J85">
        <v>1</v>
      </c>
    </row>
    <row r="86" spans="1:10" x14ac:dyDescent="0.3">
      <c r="A86" t="s">
        <v>231</v>
      </c>
      <c r="B86" t="s">
        <v>276</v>
      </c>
      <c r="C86">
        <v>14</v>
      </c>
      <c r="D86" t="s">
        <v>289</v>
      </c>
      <c r="E86">
        <v>1</v>
      </c>
      <c r="F86" t="s">
        <v>378</v>
      </c>
      <c r="G86">
        <v>9</v>
      </c>
    </row>
    <row r="87" spans="1:10" x14ac:dyDescent="0.3">
      <c r="A87" t="s">
        <v>231</v>
      </c>
      <c r="B87" t="s">
        <v>276</v>
      </c>
      <c r="C87">
        <v>15</v>
      </c>
      <c r="D87" t="s">
        <v>290</v>
      </c>
      <c r="E87">
        <v>1</v>
      </c>
      <c r="F87" t="s">
        <v>290</v>
      </c>
      <c r="G87">
        <v>10</v>
      </c>
    </row>
    <row r="88" spans="1:10" x14ac:dyDescent="0.3">
      <c r="A88" t="s">
        <v>231</v>
      </c>
      <c r="B88" t="s">
        <v>276</v>
      </c>
      <c r="C88">
        <v>16</v>
      </c>
      <c r="D88" t="s">
        <v>357</v>
      </c>
      <c r="E88">
        <v>1</v>
      </c>
      <c r="F88" t="s">
        <v>379</v>
      </c>
      <c r="G88">
        <v>11</v>
      </c>
    </row>
    <row r="89" spans="1:10" x14ac:dyDescent="0.3">
      <c r="A89" t="s">
        <v>231</v>
      </c>
      <c r="B89" t="s">
        <v>276</v>
      </c>
      <c r="C89">
        <v>17</v>
      </c>
      <c r="D89" t="s">
        <v>358</v>
      </c>
      <c r="E89">
        <v>1</v>
      </c>
      <c r="F89" t="s">
        <v>380</v>
      </c>
      <c r="G89">
        <v>12</v>
      </c>
    </row>
    <row r="90" spans="1:10" x14ac:dyDescent="0.3">
      <c r="A90" t="s">
        <v>231</v>
      </c>
      <c r="B90" t="s">
        <v>276</v>
      </c>
      <c r="C90">
        <v>18</v>
      </c>
      <c r="D90" t="s">
        <v>291</v>
      </c>
      <c r="E90">
        <v>1</v>
      </c>
      <c r="F90" t="s">
        <v>291</v>
      </c>
      <c r="G90">
        <v>13</v>
      </c>
    </row>
    <row r="91" spans="1:10" x14ac:dyDescent="0.3">
      <c r="A91" t="s">
        <v>231</v>
      </c>
      <c r="B91" t="s">
        <v>276</v>
      </c>
      <c r="C91">
        <v>19</v>
      </c>
      <c r="D91" t="s">
        <v>292</v>
      </c>
      <c r="E91">
        <v>1</v>
      </c>
      <c r="F91" t="s">
        <v>292</v>
      </c>
      <c r="G91">
        <v>14</v>
      </c>
    </row>
    <row r="92" spans="1:10" x14ac:dyDescent="0.3">
      <c r="A92" t="s">
        <v>231</v>
      </c>
      <c r="B92" t="s">
        <v>276</v>
      </c>
      <c r="C92">
        <v>20</v>
      </c>
      <c r="D92" t="s">
        <v>293</v>
      </c>
      <c r="E92">
        <v>1</v>
      </c>
      <c r="F92" t="s">
        <v>293</v>
      </c>
      <c r="G92">
        <v>15</v>
      </c>
    </row>
    <row r="93" spans="1:10" x14ac:dyDescent="0.3">
      <c r="A93" t="s">
        <v>231</v>
      </c>
      <c r="B93" t="s">
        <v>276</v>
      </c>
      <c r="C93">
        <v>21</v>
      </c>
      <c r="D93" t="s">
        <v>294</v>
      </c>
      <c r="E93">
        <v>1</v>
      </c>
      <c r="F93" t="s">
        <v>294</v>
      </c>
      <c r="G93">
        <v>16</v>
      </c>
    </row>
    <row r="94" spans="1:10" x14ac:dyDescent="0.3">
      <c r="A94" t="s">
        <v>231</v>
      </c>
      <c r="B94" t="s">
        <v>276</v>
      </c>
      <c r="C94">
        <v>22</v>
      </c>
      <c r="D94" t="s">
        <v>295</v>
      </c>
      <c r="E94">
        <v>1</v>
      </c>
      <c r="F94" t="s">
        <v>381</v>
      </c>
      <c r="G94">
        <v>17</v>
      </c>
    </row>
    <row r="95" spans="1:10" x14ac:dyDescent="0.3">
      <c r="A95" t="s">
        <v>231</v>
      </c>
      <c r="B95" t="s">
        <v>276</v>
      </c>
      <c r="C95">
        <v>23</v>
      </c>
      <c r="D95" t="s">
        <v>296</v>
      </c>
      <c r="E95">
        <v>1</v>
      </c>
      <c r="F95" t="s">
        <v>382</v>
      </c>
      <c r="G95">
        <v>18</v>
      </c>
    </row>
    <row r="96" spans="1:10" x14ac:dyDescent="0.3">
      <c r="A96" t="s">
        <v>231</v>
      </c>
      <c r="B96" t="s">
        <v>276</v>
      </c>
      <c r="C96">
        <v>24</v>
      </c>
      <c r="D96" t="s">
        <v>297</v>
      </c>
      <c r="E96">
        <v>1</v>
      </c>
      <c r="F96" t="s">
        <v>393</v>
      </c>
      <c r="G96">
        <v>19</v>
      </c>
    </row>
    <row r="97" spans="1:10" x14ac:dyDescent="0.3">
      <c r="A97" t="s">
        <v>231</v>
      </c>
      <c r="B97" t="s">
        <v>276</v>
      </c>
      <c r="C97">
        <v>30</v>
      </c>
      <c r="D97" t="s">
        <v>387</v>
      </c>
      <c r="E97">
        <v>1</v>
      </c>
      <c r="F97" t="s">
        <v>392</v>
      </c>
      <c r="G97">
        <v>25</v>
      </c>
    </row>
    <row r="98" spans="1:10" x14ac:dyDescent="0.3">
      <c r="A98" t="s">
        <v>231</v>
      </c>
      <c r="B98" t="s">
        <v>276</v>
      </c>
      <c r="C98">
        <v>31</v>
      </c>
      <c r="D98" t="s">
        <v>298</v>
      </c>
      <c r="E98">
        <v>1</v>
      </c>
      <c r="F98" t="s">
        <v>298</v>
      </c>
      <c r="G98">
        <v>26</v>
      </c>
    </row>
    <row r="99" spans="1:10" x14ac:dyDescent="0.3">
      <c r="A99" t="s">
        <v>231</v>
      </c>
      <c r="B99" t="s">
        <v>276</v>
      </c>
      <c r="C99">
        <v>32</v>
      </c>
      <c r="D99" t="s">
        <v>299</v>
      </c>
      <c r="E99">
        <v>1</v>
      </c>
      <c r="F99" t="s">
        <v>391</v>
      </c>
      <c r="G99">
        <v>27</v>
      </c>
    </row>
    <row r="100" spans="1:10" x14ac:dyDescent="0.3">
      <c r="A100" t="s">
        <v>231</v>
      </c>
      <c r="B100" t="s">
        <v>276</v>
      </c>
      <c r="C100">
        <v>33</v>
      </c>
      <c r="D100" t="s">
        <v>300</v>
      </c>
      <c r="E100">
        <v>1</v>
      </c>
      <c r="F100" t="s">
        <v>300</v>
      </c>
      <c r="G100">
        <v>28</v>
      </c>
    </row>
    <row r="101" spans="1:10" x14ac:dyDescent="0.3">
      <c r="A101" t="s">
        <v>231</v>
      </c>
      <c r="B101" t="s">
        <v>276</v>
      </c>
      <c r="C101">
        <v>34</v>
      </c>
      <c r="D101" t="s">
        <v>301</v>
      </c>
      <c r="E101">
        <v>1</v>
      </c>
      <c r="F101" t="s">
        <v>388</v>
      </c>
      <c r="G101">
        <v>29</v>
      </c>
    </row>
    <row r="102" spans="1:10" x14ac:dyDescent="0.3">
      <c r="A102" t="s">
        <v>231</v>
      </c>
      <c r="B102" t="s">
        <v>276</v>
      </c>
      <c r="C102">
        <v>37</v>
      </c>
      <c r="D102" t="s">
        <v>302</v>
      </c>
      <c r="E102">
        <v>1</v>
      </c>
      <c r="F102" t="s">
        <v>389</v>
      </c>
      <c r="G102">
        <v>32</v>
      </c>
    </row>
    <row r="103" spans="1:10" x14ac:dyDescent="0.3">
      <c r="A103" t="s">
        <v>231</v>
      </c>
      <c r="B103" t="s">
        <v>276</v>
      </c>
      <c r="C103">
        <v>38</v>
      </c>
      <c r="D103" t="s">
        <v>303</v>
      </c>
      <c r="E103">
        <v>1</v>
      </c>
      <c r="F103" t="s">
        <v>390</v>
      </c>
      <c r="G103">
        <v>33</v>
      </c>
    </row>
    <row r="104" spans="1:10" x14ac:dyDescent="0.3">
      <c r="A104" t="s">
        <v>231</v>
      </c>
      <c r="B104" t="s">
        <v>276</v>
      </c>
      <c r="C104">
        <v>40</v>
      </c>
      <c r="D104" t="s">
        <v>304</v>
      </c>
      <c r="E104">
        <v>1</v>
      </c>
      <c r="F104" t="s">
        <v>383</v>
      </c>
      <c r="G104">
        <v>35</v>
      </c>
    </row>
    <row r="105" spans="1:10" x14ac:dyDescent="0.3">
      <c r="A105" t="s">
        <v>232</v>
      </c>
      <c r="B105" t="s">
        <v>277</v>
      </c>
      <c r="C105">
        <v>1</v>
      </c>
      <c r="D105" t="s">
        <v>384</v>
      </c>
      <c r="E105">
        <v>1</v>
      </c>
      <c r="F105" t="s">
        <v>10</v>
      </c>
      <c r="G105">
        <v>1</v>
      </c>
    </row>
    <row r="106" spans="1:10" x14ac:dyDescent="0.3">
      <c r="A106" t="s">
        <v>232</v>
      </c>
      <c r="B106" t="s">
        <v>277</v>
      </c>
      <c r="C106">
        <v>2</v>
      </c>
      <c r="D106" t="s">
        <v>385</v>
      </c>
      <c r="E106">
        <v>1</v>
      </c>
      <c r="F106" t="s">
        <v>128</v>
      </c>
      <c r="G106">
        <v>2</v>
      </c>
    </row>
    <row r="107" spans="1:10" x14ac:dyDescent="0.3">
      <c r="A107" t="s">
        <v>232</v>
      </c>
      <c r="B107" t="s">
        <v>277</v>
      </c>
      <c r="C107">
        <v>3</v>
      </c>
      <c r="D107" t="s">
        <v>386</v>
      </c>
      <c r="E107">
        <v>1</v>
      </c>
      <c r="F107" t="s">
        <v>11</v>
      </c>
      <c r="G107">
        <v>3</v>
      </c>
    </row>
    <row r="108" spans="1:10" x14ac:dyDescent="0.3">
      <c r="A108" t="s">
        <v>232</v>
      </c>
      <c r="B108" t="s">
        <v>277</v>
      </c>
      <c r="C108">
        <v>4</v>
      </c>
      <c r="D108" t="s">
        <v>286</v>
      </c>
      <c r="E108">
        <v>1</v>
      </c>
      <c r="F108" t="s">
        <v>375</v>
      </c>
      <c r="G108">
        <v>4</v>
      </c>
      <c r="H108" t="s">
        <v>362</v>
      </c>
      <c r="I108" t="s">
        <v>310</v>
      </c>
      <c r="J108">
        <v>0</v>
      </c>
    </row>
    <row r="109" spans="1:10" x14ac:dyDescent="0.3">
      <c r="A109" t="s">
        <v>232</v>
      </c>
      <c r="B109" t="s">
        <v>277</v>
      </c>
      <c r="C109">
        <v>5</v>
      </c>
      <c r="D109" t="s">
        <v>287</v>
      </c>
      <c r="E109">
        <v>1</v>
      </c>
      <c r="F109" t="s">
        <v>376</v>
      </c>
      <c r="G109">
        <v>5</v>
      </c>
    </row>
    <row r="110" spans="1:10" x14ac:dyDescent="0.3">
      <c r="A110" t="s">
        <v>232</v>
      </c>
      <c r="B110" t="s">
        <v>277</v>
      </c>
      <c r="C110">
        <v>6</v>
      </c>
      <c r="D110" t="s">
        <v>288</v>
      </c>
      <c r="E110">
        <v>1</v>
      </c>
      <c r="F110" t="s">
        <v>374</v>
      </c>
      <c r="G110">
        <v>6</v>
      </c>
    </row>
    <row r="111" spans="1:10" x14ac:dyDescent="0.3">
      <c r="A111" t="s">
        <v>232</v>
      </c>
      <c r="B111" t="s">
        <v>277</v>
      </c>
      <c r="C111">
        <v>7</v>
      </c>
      <c r="D111" t="s">
        <v>10</v>
      </c>
      <c r="E111">
        <v>1</v>
      </c>
      <c r="F111" t="s">
        <v>10</v>
      </c>
      <c r="G111">
        <v>7</v>
      </c>
    </row>
    <row r="112" spans="1:10" x14ac:dyDescent="0.3">
      <c r="A112" t="s">
        <v>232</v>
      </c>
      <c r="B112" t="s">
        <v>277</v>
      </c>
      <c r="C112">
        <v>8</v>
      </c>
      <c r="D112" t="s">
        <v>356</v>
      </c>
      <c r="E112">
        <v>1</v>
      </c>
      <c r="F112" t="s">
        <v>377</v>
      </c>
      <c r="G112">
        <v>8</v>
      </c>
      <c r="H112" t="s">
        <v>361</v>
      </c>
      <c r="I112" t="s">
        <v>311</v>
      </c>
      <c r="J112">
        <v>1</v>
      </c>
    </row>
    <row r="113" spans="1:7" x14ac:dyDescent="0.3">
      <c r="A113" t="s">
        <v>232</v>
      </c>
      <c r="B113" t="s">
        <v>277</v>
      </c>
      <c r="C113">
        <v>14</v>
      </c>
      <c r="D113" t="s">
        <v>289</v>
      </c>
      <c r="E113">
        <v>1</v>
      </c>
      <c r="F113" t="s">
        <v>378</v>
      </c>
      <c r="G113">
        <v>9</v>
      </c>
    </row>
    <row r="114" spans="1:7" x14ac:dyDescent="0.3">
      <c r="A114" t="s">
        <v>232</v>
      </c>
      <c r="B114" t="s">
        <v>277</v>
      </c>
      <c r="C114">
        <v>15</v>
      </c>
      <c r="D114" t="s">
        <v>290</v>
      </c>
      <c r="E114">
        <v>1</v>
      </c>
      <c r="F114" t="s">
        <v>290</v>
      </c>
      <c r="G114">
        <v>10</v>
      </c>
    </row>
    <row r="115" spans="1:7" x14ac:dyDescent="0.3">
      <c r="A115" t="s">
        <v>232</v>
      </c>
      <c r="B115" t="s">
        <v>277</v>
      </c>
      <c r="C115">
        <v>16</v>
      </c>
      <c r="D115" t="s">
        <v>357</v>
      </c>
      <c r="E115">
        <v>1</v>
      </c>
      <c r="F115" t="s">
        <v>379</v>
      </c>
      <c r="G115">
        <v>11</v>
      </c>
    </row>
    <row r="116" spans="1:7" x14ac:dyDescent="0.3">
      <c r="A116" t="s">
        <v>232</v>
      </c>
      <c r="B116" t="s">
        <v>277</v>
      </c>
      <c r="C116">
        <v>17</v>
      </c>
      <c r="D116" t="s">
        <v>358</v>
      </c>
      <c r="E116">
        <v>1</v>
      </c>
      <c r="F116" t="s">
        <v>380</v>
      </c>
      <c r="G116">
        <v>12</v>
      </c>
    </row>
    <row r="117" spans="1:7" x14ac:dyDescent="0.3">
      <c r="A117" t="s">
        <v>232</v>
      </c>
      <c r="B117" t="s">
        <v>277</v>
      </c>
      <c r="C117">
        <v>18</v>
      </c>
      <c r="D117" t="s">
        <v>291</v>
      </c>
      <c r="E117">
        <v>1</v>
      </c>
      <c r="F117" t="s">
        <v>291</v>
      </c>
      <c r="G117">
        <v>13</v>
      </c>
    </row>
    <row r="118" spans="1:7" x14ac:dyDescent="0.3">
      <c r="A118" t="s">
        <v>232</v>
      </c>
      <c r="B118" t="s">
        <v>277</v>
      </c>
      <c r="C118">
        <v>19</v>
      </c>
      <c r="D118" t="s">
        <v>292</v>
      </c>
      <c r="E118">
        <v>1</v>
      </c>
      <c r="F118" t="s">
        <v>292</v>
      </c>
      <c r="G118">
        <v>14</v>
      </c>
    </row>
    <row r="119" spans="1:7" x14ac:dyDescent="0.3">
      <c r="A119" t="s">
        <v>232</v>
      </c>
      <c r="B119" t="s">
        <v>277</v>
      </c>
      <c r="C119">
        <v>20</v>
      </c>
      <c r="D119" t="s">
        <v>293</v>
      </c>
      <c r="E119">
        <v>1</v>
      </c>
      <c r="F119" t="s">
        <v>293</v>
      </c>
      <c r="G119">
        <v>15</v>
      </c>
    </row>
    <row r="120" spans="1:7" x14ac:dyDescent="0.3">
      <c r="A120" t="s">
        <v>232</v>
      </c>
      <c r="B120" t="s">
        <v>277</v>
      </c>
      <c r="C120">
        <v>21</v>
      </c>
      <c r="D120" t="s">
        <v>294</v>
      </c>
      <c r="E120">
        <v>1</v>
      </c>
      <c r="F120" t="s">
        <v>294</v>
      </c>
      <c r="G120">
        <v>16</v>
      </c>
    </row>
    <row r="121" spans="1:7" x14ac:dyDescent="0.3">
      <c r="A121" t="s">
        <v>232</v>
      </c>
      <c r="B121" t="s">
        <v>277</v>
      </c>
      <c r="C121">
        <v>22</v>
      </c>
      <c r="D121" t="s">
        <v>295</v>
      </c>
      <c r="E121">
        <v>1</v>
      </c>
      <c r="F121" t="s">
        <v>381</v>
      </c>
      <c r="G121">
        <v>17</v>
      </c>
    </row>
    <row r="122" spans="1:7" x14ac:dyDescent="0.3">
      <c r="A122" t="s">
        <v>232</v>
      </c>
      <c r="B122" t="s">
        <v>277</v>
      </c>
      <c r="C122">
        <v>23</v>
      </c>
      <c r="D122" t="s">
        <v>296</v>
      </c>
      <c r="E122">
        <v>1</v>
      </c>
      <c r="F122" t="s">
        <v>382</v>
      </c>
      <c r="G122">
        <v>18</v>
      </c>
    </row>
    <row r="123" spans="1:7" x14ac:dyDescent="0.3">
      <c r="A123" t="s">
        <v>232</v>
      </c>
      <c r="B123" t="s">
        <v>277</v>
      </c>
      <c r="C123">
        <v>24</v>
      </c>
      <c r="D123" t="s">
        <v>297</v>
      </c>
      <c r="E123">
        <v>1</v>
      </c>
      <c r="F123" t="s">
        <v>393</v>
      </c>
      <c r="G123">
        <v>19</v>
      </c>
    </row>
    <row r="124" spans="1:7" x14ac:dyDescent="0.3">
      <c r="A124" t="s">
        <v>232</v>
      </c>
      <c r="B124" t="s">
        <v>277</v>
      </c>
      <c r="C124">
        <v>30</v>
      </c>
      <c r="D124" t="s">
        <v>387</v>
      </c>
      <c r="E124">
        <v>1</v>
      </c>
      <c r="F124" t="s">
        <v>392</v>
      </c>
      <c r="G124">
        <v>25</v>
      </c>
    </row>
    <row r="125" spans="1:7" x14ac:dyDescent="0.3">
      <c r="A125" t="s">
        <v>232</v>
      </c>
      <c r="B125" t="s">
        <v>277</v>
      </c>
      <c r="C125">
        <v>31</v>
      </c>
      <c r="D125" t="s">
        <v>298</v>
      </c>
      <c r="E125">
        <v>1</v>
      </c>
      <c r="F125" t="s">
        <v>298</v>
      </c>
      <c r="G125">
        <v>26</v>
      </c>
    </row>
    <row r="126" spans="1:7" x14ac:dyDescent="0.3">
      <c r="A126" t="s">
        <v>232</v>
      </c>
      <c r="B126" t="s">
        <v>277</v>
      </c>
      <c r="C126">
        <v>32</v>
      </c>
      <c r="D126" t="s">
        <v>299</v>
      </c>
      <c r="E126">
        <v>1</v>
      </c>
      <c r="F126" t="s">
        <v>391</v>
      </c>
      <c r="G126">
        <v>27</v>
      </c>
    </row>
    <row r="127" spans="1:7" x14ac:dyDescent="0.3">
      <c r="A127" t="s">
        <v>232</v>
      </c>
      <c r="B127" t="s">
        <v>277</v>
      </c>
      <c r="C127">
        <v>33</v>
      </c>
      <c r="D127" t="s">
        <v>300</v>
      </c>
      <c r="E127">
        <v>1</v>
      </c>
      <c r="F127" t="s">
        <v>300</v>
      </c>
      <c r="G127">
        <v>28</v>
      </c>
    </row>
    <row r="128" spans="1:7" x14ac:dyDescent="0.3">
      <c r="A128" t="s">
        <v>232</v>
      </c>
      <c r="B128" t="s">
        <v>277</v>
      </c>
      <c r="C128">
        <v>34</v>
      </c>
      <c r="D128" t="s">
        <v>301</v>
      </c>
      <c r="E128">
        <v>1</v>
      </c>
      <c r="F128" t="s">
        <v>388</v>
      </c>
      <c r="G128">
        <v>29</v>
      </c>
    </row>
    <row r="129" spans="1:10" x14ac:dyDescent="0.3">
      <c r="A129" t="s">
        <v>232</v>
      </c>
      <c r="B129" t="s">
        <v>277</v>
      </c>
      <c r="C129">
        <v>37</v>
      </c>
      <c r="D129" t="s">
        <v>302</v>
      </c>
      <c r="E129">
        <v>1</v>
      </c>
      <c r="F129" t="s">
        <v>389</v>
      </c>
      <c r="G129">
        <v>32</v>
      </c>
    </row>
    <row r="130" spans="1:10" x14ac:dyDescent="0.3">
      <c r="A130" t="s">
        <v>232</v>
      </c>
      <c r="B130" t="s">
        <v>277</v>
      </c>
      <c r="C130">
        <v>38</v>
      </c>
      <c r="D130" t="s">
        <v>303</v>
      </c>
      <c r="E130">
        <v>1</v>
      </c>
      <c r="F130" t="s">
        <v>390</v>
      </c>
      <c r="G130">
        <v>33</v>
      </c>
    </row>
    <row r="131" spans="1:10" x14ac:dyDescent="0.3">
      <c r="A131" t="s">
        <v>232</v>
      </c>
      <c r="B131" t="s">
        <v>277</v>
      </c>
      <c r="C131">
        <v>40</v>
      </c>
      <c r="D131" t="s">
        <v>304</v>
      </c>
      <c r="E131">
        <v>1</v>
      </c>
      <c r="F131" t="s">
        <v>383</v>
      </c>
      <c r="G131">
        <v>35</v>
      </c>
    </row>
    <row r="132" spans="1:10" x14ac:dyDescent="0.3">
      <c r="A132" t="s">
        <v>233</v>
      </c>
      <c r="B132" t="s">
        <v>278</v>
      </c>
      <c r="C132">
        <v>1</v>
      </c>
      <c r="D132" t="s">
        <v>384</v>
      </c>
      <c r="E132">
        <v>1</v>
      </c>
      <c r="F132" t="s">
        <v>10</v>
      </c>
      <c r="G132">
        <v>1</v>
      </c>
    </row>
    <row r="133" spans="1:10" x14ac:dyDescent="0.3">
      <c r="A133" t="s">
        <v>233</v>
      </c>
      <c r="B133" t="s">
        <v>278</v>
      </c>
      <c r="C133">
        <v>2</v>
      </c>
      <c r="D133" t="s">
        <v>385</v>
      </c>
      <c r="E133">
        <v>1</v>
      </c>
      <c r="F133" t="s">
        <v>128</v>
      </c>
      <c r="G133">
        <v>2</v>
      </c>
    </row>
    <row r="134" spans="1:10" x14ac:dyDescent="0.3">
      <c r="A134" t="s">
        <v>233</v>
      </c>
      <c r="B134" t="s">
        <v>278</v>
      </c>
      <c r="C134">
        <v>3</v>
      </c>
      <c r="D134" t="s">
        <v>386</v>
      </c>
      <c r="E134">
        <v>1</v>
      </c>
      <c r="F134" t="s">
        <v>11</v>
      </c>
      <c r="G134">
        <v>3</v>
      </c>
    </row>
    <row r="135" spans="1:10" x14ac:dyDescent="0.3">
      <c r="A135" t="s">
        <v>233</v>
      </c>
      <c r="B135" t="s">
        <v>278</v>
      </c>
      <c r="C135">
        <v>4</v>
      </c>
      <c r="D135" t="s">
        <v>286</v>
      </c>
      <c r="E135">
        <v>1</v>
      </c>
      <c r="F135" t="s">
        <v>375</v>
      </c>
      <c r="G135">
        <v>4</v>
      </c>
      <c r="H135" t="s">
        <v>363</v>
      </c>
      <c r="I135" t="s">
        <v>312</v>
      </c>
      <c r="J135">
        <v>0</v>
      </c>
    </row>
    <row r="136" spans="1:10" x14ac:dyDescent="0.3">
      <c r="A136" t="s">
        <v>233</v>
      </c>
      <c r="B136" t="s">
        <v>278</v>
      </c>
      <c r="C136">
        <v>5</v>
      </c>
      <c r="D136" t="s">
        <v>287</v>
      </c>
      <c r="E136">
        <v>1</v>
      </c>
      <c r="F136" t="s">
        <v>376</v>
      </c>
      <c r="G136">
        <v>5</v>
      </c>
    </row>
    <row r="137" spans="1:10" x14ac:dyDescent="0.3">
      <c r="A137" t="s">
        <v>233</v>
      </c>
      <c r="B137" t="s">
        <v>278</v>
      </c>
      <c r="C137">
        <v>6</v>
      </c>
      <c r="D137" t="s">
        <v>288</v>
      </c>
      <c r="E137">
        <v>1</v>
      </c>
      <c r="F137" t="s">
        <v>374</v>
      </c>
      <c r="G137">
        <v>6</v>
      </c>
    </row>
    <row r="138" spans="1:10" x14ac:dyDescent="0.3">
      <c r="A138" t="s">
        <v>233</v>
      </c>
      <c r="B138" t="s">
        <v>278</v>
      </c>
      <c r="C138">
        <v>7</v>
      </c>
      <c r="D138" t="s">
        <v>10</v>
      </c>
      <c r="E138">
        <v>1</v>
      </c>
      <c r="F138" t="s">
        <v>10</v>
      </c>
      <c r="G138">
        <v>7</v>
      </c>
    </row>
    <row r="139" spans="1:10" x14ac:dyDescent="0.3">
      <c r="A139" t="s">
        <v>233</v>
      </c>
      <c r="B139" t="s">
        <v>278</v>
      </c>
      <c r="C139">
        <v>8</v>
      </c>
      <c r="D139" t="s">
        <v>356</v>
      </c>
      <c r="E139">
        <v>1</v>
      </c>
      <c r="F139" t="s">
        <v>377</v>
      </c>
      <c r="G139">
        <v>8</v>
      </c>
      <c r="H139" t="s">
        <v>364</v>
      </c>
      <c r="I139" t="s">
        <v>313</v>
      </c>
      <c r="J139">
        <v>1</v>
      </c>
    </row>
    <row r="140" spans="1:10" x14ac:dyDescent="0.3">
      <c r="A140" t="s">
        <v>233</v>
      </c>
      <c r="B140" t="s">
        <v>278</v>
      </c>
      <c r="C140">
        <v>14</v>
      </c>
      <c r="D140" t="s">
        <v>289</v>
      </c>
      <c r="E140">
        <v>1</v>
      </c>
      <c r="F140" t="s">
        <v>378</v>
      </c>
      <c r="G140">
        <v>9</v>
      </c>
    </row>
    <row r="141" spans="1:10" x14ac:dyDescent="0.3">
      <c r="A141" t="s">
        <v>233</v>
      </c>
      <c r="B141" t="s">
        <v>278</v>
      </c>
      <c r="C141">
        <v>15</v>
      </c>
      <c r="D141" t="s">
        <v>290</v>
      </c>
      <c r="E141">
        <v>1</v>
      </c>
      <c r="F141" t="s">
        <v>290</v>
      </c>
      <c r="G141">
        <v>10</v>
      </c>
    </row>
    <row r="142" spans="1:10" x14ac:dyDescent="0.3">
      <c r="A142" t="s">
        <v>233</v>
      </c>
      <c r="B142" t="s">
        <v>278</v>
      </c>
      <c r="C142">
        <v>16</v>
      </c>
      <c r="D142" t="s">
        <v>357</v>
      </c>
      <c r="E142">
        <v>1</v>
      </c>
      <c r="F142" t="s">
        <v>379</v>
      </c>
      <c r="G142">
        <v>11</v>
      </c>
    </row>
    <row r="143" spans="1:10" x14ac:dyDescent="0.3">
      <c r="A143" t="s">
        <v>233</v>
      </c>
      <c r="B143" t="s">
        <v>278</v>
      </c>
      <c r="C143">
        <v>17</v>
      </c>
      <c r="D143" t="s">
        <v>358</v>
      </c>
      <c r="E143">
        <v>1</v>
      </c>
      <c r="F143" t="s">
        <v>380</v>
      </c>
      <c r="G143">
        <v>12</v>
      </c>
    </row>
    <row r="144" spans="1:10" x14ac:dyDescent="0.3">
      <c r="A144" t="s">
        <v>233</v>
      </c>
      <c r="B144" t="s">
        <v>278</v>
      </c>
      <c r="C144">
        <v>18</v>
      </c>
      <c r="D144" t="s">
        <v>291</v>
      </c>
      <c r="E144">
        <v>1</v>
      </c>
      <c r="F144" t="s">
        <v>291</v>
      </c>
      <c r="G144">
        <v>13</v>
      </c>
    </row>
    <row r="145" spans="1:7" x14ac:dyDescent="0.3">
      <c r="A145" t="s">
        <v>233</v>
      </c>
      <c r="B145" t="s">
        <v>278</v>
      </c>
      <c r="C145">
        <v>19</v>
      </c>
      <c r="D145" t="s">
        <v>292</v>
      </c>
      <c r="E145">
        <v>1</v>
      </c>
      <c r="F145" t="s">
        <v>292</v>
      </c>
      <c r="G145">
        <v>14</v>
      </c>
    </row>
    <row r="146" spans="1:7" x14ac:dyDescent="0.3">
      <c r="A146" t="s">
        <v>233</v>
      </c>
      <c r="B146" t="s">
        <v>278</v>
      </c>
      <c r="C146">
        <v>20</v>
      </c>
      <c r="D146" t="s">
        <v>293</v>
      </c>
      <c r="E146">
        <v>1</v>
      </c>
      <c r="F146" t="s">
        <v>293</v>
      </c>
      <c r="G146">
        <v>15</v>
      </c>
    </row>
    <row r="147" spans="1:7" x14ac:dyDescent="0.3">
      <c r="A147" t="s">
        <v>233</v>
      </c>
      <c r="B147" t="s">
        <v>278</v>
      </c>
      <c r="C147">
        <v>21</v>
      </c>
      <c r="D147" t="s">
        <v>294</v>
      </c>
      <c r="E147">
        <v>1</v>
      </c>
      <c r="F147" t="s">
        <v>294</v>
      </c>
      <c r="G147">
        <v>16</v>
      </c>
    </row>
    <row r="148" spans="1:7" x14ac:dyDescent="0.3">
      <c r="A148" t="s">
        <v>233</v>
      </c>
      <c r="B148" t="s">
        <v>278</v>
      </c>
      <c r="C148">
        <v>22</v>
      </c>
      <c r="D148" t="s">
        <v>295</v>
      </c>
      <c r="E148">
        <v>1</v>
      </c>
      <c r="F148" t="s">
        <v>381</v>
      </c>
      <c r="G148">
        <v>17</v>
      </c>
    </row>
    <row r="149" spans="1:7" x14ac:dyDescent="0.3">
      <c r="A149" t="s">
        <v>233</v>
      </c>
      <c r="B149" t="s">
        <v>278</v>
      </c>
      <c r="C149">
        <v>23</v>
      </c>
      <c r="D149" t="s">
        <v>296</v>
      </c>
      <c r="E149">
        <v>1</v>
      </c>
      <c r="F149" t="s">
        <v>382</v>
      </c>
      <c r="G149">
        <v>18</v>
      </c>
    </row>
    <row r="150" spans="1:7" x14ac:dyDescent="0.3">
      <c r="A150" t="s">
        <v>233</v>
      </c>
      <c r="B150" t="s">
        <v>278</v>
      </c>
      <c r="C150">
        <v>24</v>
      </c>
      <c r="D150" t="s">
        <v>297</v>
      </c>
      <c r="E150">
        <v>1</v>
      </c>
      <c r="F150" t="s">
        <v>393</v>
      </c>
      <c r="G150">
        <v>19</v>
      </c>
    </row>
    <row r="151" spans="1:7" x14ac:dyDescent="0.3">
      <c r="A151" t="s">
        <v>233</v>
      </c>
      <c r="B151" t="s">
        <v>278</v>
      </c>
      <c r="C151">
        <v>30</v>
      </c>
      <c r="D151" t="s">
        <v>387</v>
      </c>
      <c r="E151">
        <v>1</v>
      </c>
      <c r="F151" t="s">
        <v>392</v>
      </c>
      <c r="G151">
        <v>25</v>
      </c>
    </row>
    <row r="152" spans="1:7" x14ac:dyDescent="0.3">
      <c r="A152" t="s">
        <v>233</v>
      </c>
      <c r="B152" t="s">
        <v>278</v>
      </c>
      <c r="C152">
        <v>31</v>
      </c>
      <c r="D152" t="s">
        <v>298</v>
      </c>
      <c r="E152">
        <v>1</v>
      </c>
      <c r="F152" t="s">
        <v>298</v>
      </c>
      <c r="G152">
        <v>26</v>
      </c>
    </row>
    <row r="153" spans="1:7" x14ac:dyDescent="0.3">
      <c r="A153" t="s">
        <v>233</v>
      </c>
      <c r="B153" t="s">
        <v>278</v>
      </c>
      <c r="C153">
        <v>32</v>
      </c>
      <c r="D153" t="s">
        <v>299</v>
      </c>
      <c r="E153">
        <v>1</v>
      </c>
      <c r="F153" t="s">
        <v>391</v>
      </c>
      <c r="G153">
        <v>27</v>
      </c>
    </row>
    <row r="154" spans="1:7" x14ac:dyDescent="0.3">
      <c r="A154" t="s">
        <v>233</v>
      </c>
      <c r="B154" t="s">
        <v>278</v>
      </c>
      <c r="C154">
        <v>33</v>
      </c>
      <c r="D154" t="s">
        <v>300</v>
      </c>
      <c r="E154">
        <v>1</v>
      </c>
      <c r="F154" t="s">
        <v>300</v>
      </c>
      <c r="G154">
        <v>28</v>
      </c>
    </row>
    <row r="155" spans="1:7" x14ac:dyDescent="0.3">
      <c r="A155" t="s">
        <v>233</v>
      </c>
      <c r="B155" t="s">
        <v>278</v>
      </c>
      <c r="C155">
        <v>34</v>
      </c>
      <c r="D155" t="s">
        <v>301</v>
      </c>
      <c r="E155">
        <v>1</v>
      </c>
      <c r="F155" t="s">
        <v>388</v>
      </c>
      <c r="G155">
        <v>29</v>
      </c>
    </row>
    <row r="156" spans="1:7" x14ac:dyDescent="0.3">
      <c r="A156" t="s">
        <v>233</v>
      </c>
      <c r="B156" t="s">
        <v>278</v>
      </c>
      <c r="C156">
        <v>37</v>
      </c>
      <c r="D156" t="s">
        <v>302</v>
      </c>
      <c r="E156">
        <v>1</v>
      </c>
      <c r="F156" t="s">
        <v>389</v>
      </c>
      <c r="G156">
        <v>32</v>
      </c>
    </row>
    <row r="157" spans="1:7" x14ac:dyDescent="0.3">
      <c r="A157" t="s">
        <v>233</v>
      </c>
      <c r="B157" t="s">
        <v>278</v>
      </c>
      <c r="C157">
        <v>38</v>
      </c>
      <c r="D157" t="s">
        <v>303</v>
      </c>
      <c r="E157">
        <v>1</v>
      </c>
      <c r="F157" t="s">
        <v>390</v>
      </c>
      <c r="G157">
        <v>33</v>
      </c>
    </row>
    <row r="158" spans="1:7" x14ac:dyDescent="0.3">
      <c r="A158" t="s">
        <v>233</v>
      </c>
      <c r="B158" t="s">
        <v>278</v>
      </c>
      <c r="C158">
        <v>40</v>
      </c>
      <c r="D158" t="s">
        <v>304</v>
      </c>
      <c r="E158">
        <v>1</v>
      </c>
      <c r="F158" t="s">
        <v>383</v>
      </c>
      <c r="G158">
        <v>35</v>
      </c>
    </row>
    <row r="159" spans="1:7" x14ac:dyDescent="0.3">
      <c r="A159" t="s">
        <v>265</v>
      </c>
      <c r="B159" t="s">
        <v>279</v>
      </c>
      <c r="C159">
        <v>1</v>
      </c>
      <c r="D159" t="s">
        <v>384</v>
      </c>
      <c r="E159">
        <v>1</v>
      </c>
      <c r="F159" t="s">
        <v>10</v>
      </c>
      <c r="G159">
        <v>1</v>
      </c>
    </row>
    <row r="160" spans="1:7" x14ac:dyDescent="0.3">
      <c r="A160" t="s">
        <v>265</v>
      </c>
      <c r="B160" t="s">
        <v>279</v>
      </c>
      <c r="C160">
        <v>2</v>
      </c>
      <c r="D160" t="s">
        <v>385</v>
      </c>
      <c r="E160">
        <v>1</v>
      </c>
      <c r="F160" t="s">
        <v>128</v>
      </c>
      <c r="G160">
        <v>2</v>
      </c>
    </row>
    <row r="161" spans="1:10" x14ac:dyDescent="0.3">
      <c r="A161" t="s">
        <v>265</v>
      </c>
      <c r="B161" t="s">
        <v>279</v>
      </c>
      <c r="C161">
        <v>3</v>
      </c>
      <c r="D161" t="s">
        <v>386</v>
      </c>
      <c r="E161">
        <v>1</v>
      </c>
      <c r="F161" t="s">
        <v>11</v>
      </c>
      <c r="G161">
        <v>3</v>
      </c>
    </row>
    <row r="162" spans="1:10" x14ac:dyDescent="0.3">
      <c r="A162" t="s">
        <v>265</v>
      </c>
      <c r="B162" t="s">
        <v>279</v>
      </c>
      <c r="C162">
        <v>4</v>
      </c>
      <c r="D162" t="s">
        <v>286</v>
      </c>
      <c r="E162">
        <v>1</v>
      </c>
      <c r="F162" t="s">
        <v>375</v>
      </c>
      <c r="G162">
        <v>4</v>
      </c>
      <c r="H162" t="s">
        <v>365</v>
      </c>
      <c r="I162" t="s">
        <v>314</v>
      </c>
      <c r="J162">
        <v>0</v>
      </c>
    </row>
    <row r="163" spans="1:10" x14ac:dyDescent="0.3">
      <c r="A163" t="s">
        <v>265</v>
      </c>
      <c r="B163" t="s">
        <v>279</v>
      </c>
      <c r="C163">
        <v>5</v>
      </c>
      <c r="D163" t="s">
        <v>287</v>
      </c>
      <c r="E163">
        <v>1</v>
      </c>
      <c r="F163" t="s">
        <v>376</v>
      </c>
      <c r="G163">
        <v>5</v>
      </c>
    </row>
    <row r="164" spans="1:10" x14ac:dyDescent="0.3">
      <c r="A164" t="s">
        <v>265</v>
      </c>
      <c r="B164" t="s">
        <v>279</v>
      </c>
      <c r="C164">
        <v>6</v>
      </c>
      <c r="D164" t="s">
        <v>288</v>
      </c>
      <c r="E164">
        <v>1</v>
      </c>
      <c r="F164" t="s">
        <v>374</v>
      </c>
      <c r="G164">
        <v>6</v>
      </c>
    </row>
    <row r="165" spans="1:10" x14ac:dyDescent="0.3">
      <c r="A165" t="s">
        <v>265</v>
      </c>
      <c r="B165" t="s">
        <v>279</v>
      </c>
      <c r="C165">
        <v>7</v>
      </c>
      <c r="D165" t="s">
        <v>10</v>
      </c>
      <c r="E165">
        <v>1</v>
      </c>
      <c r="F165" t="s">
        <v>10</v>
      </c>
      <c r="G165">
        <v>7</v>
      </c>
    </row>
    <row r="166" spans="1:10" x14ac:dyDescent="0.3">
      <c r="A166" t="s">
        <v>265</v>
      </c>
      <c r="B166" t="s">
        <v>279</v>
      </c>
      <c r="C166">
        <v>8</v>
      </c>
      <c r="D166" t="s">
        <v>356</v>
      </c>
      <c r="E166">
        <v>1</v>
      </c>
      <c r="F166" t="s">
        <v>377</v>
      </c>
      <c r="G166">
        <v>8</v>
      </c>
      <c r="H166" t="s">
        <v>366</v>
      </c>
      <c r="I166" t="s">
        <v>315</v>
      </c>
      <c r="J166">
        <v>1</v>
      </c>
    </row>
    <row r="167" spans="1:10" x14ac:dyDescent="0.3">
      <c r="A167" t="s">
        <v>265</v>
      </c>
      <c r="B167" t="s">
        <v>279</v>
      </c>
      <c r="C167">
        <v>14</v>
      </c>
      <c r="D167" t="s">
        <v>289</v>
      </c>
      <c r="E167">
        <v>1</v>
      </c>
      <c r="F167" t="s">
        <v>378</v>
      </c>
      <c r="G167">
        <v>9</v>
      </c>
    </row>
    <row r="168" spans="1:10" x14ac:dyDescent="0.3">
      <c r="A168" t="s">
        <v>265</v>
      </c>
      <c r="B168" t="s">
        <v>279</v>
      </c>
      <c r="C168">
        <v>15</v>
      </c>
      <c r="D168" t="s">
        <v>290</v>
      </c>
      <c r="E168">
        <v>1</v>
      </c>
      <c r="F168" t="s">
        <v>290</v>
      </c>
      <c r="G168">
        <v>10</v>
      </c>
    </row>
    <row r="169" spans="1:10" x14ac:dyDescent="0.3">
      <c r="A169" t="s">
        <v>265</v>
      </c>
      <c r="B169" t="s">
        <v>279</v>
      </c>
      <c r="C169">
        <v>16</v>
      </c>
      <c r="D169" t="s">
        <v>357</v>
      </c>
      <c r="E169">
        <v>1</v>
      </c>
      <c r="F169" t="s">
        <v>379</v>
      </c>
      <c r="G169">
        <v>11</v>
      </c>
    </row>
    <row r="170" spans="1:10" x14ac:dyDescent="0.3">
      <c r="A170" t="s">
        <v>265</v>
      </c>
      <c r="B170" t="s">
        <v>279</v>
      </c>
      <c r="C170">
        <v>17</v>
      </c>
      <c r="D170" t="s">
        <v>358</v>
      </c>
      <c r="E170">
        <v>1</v>
      </c>
      <c r="F170" t="s">
        <v>380</v>
      </c>
      <c r="G170">
        <v>12</v>
      </c>
    </row>
    <row r="171" spans="1:10" x14ac:dyDescent="0.3">
      <c r="A171" t="s">
        <v>265</v>
      </c>
      <c r="B171" t="s">
        <v>279</v>
      </c>
      <c r="C171">
        <v>18</v>
      </c>
      <c r="D171" t="s">
        <v>291</v>
      </c>
      <c r="E171">
        <v>1</v>
      </c>
      <c r="F171" t="s">
        <v>291</v>
      </c>
      <c r="G171">
        <v>13</v>
      </c>
    </row>
    <row r="172" spans="1:10" x14ac:dyDescent="0.3">
      <c r="A172" t="s">
        <v>265</v>
      </c>
      <c r="B172" t="s">
        <v>279</v>
      </c>
      <c r="C172">
        <v>19</v>
      </c>
      <c r="D172" t="s">
        <v>292</v>
      </c>
      <c r="E172">
        <v>1</v>
      </c>
      <c r="F172" t="s">
        <v>292</v>
      </c>
      <c r="G172">
        <v>14</v>
      </c>
    </row>
    <row r="173" spans="1:10" x14ac:dyDescent="0.3">
      <c r="A173" t="s">
        <v>265</v>
      </c>
      <c r="B173" t="s">
        <v>279</v>
      </c>
      <c r="C173">
        <v>20</v>
      </c>
      <c r="D173" t="s">
        <v>293</v>
      </c>
      <c r="E173">
        <v>1</v>
      </c>
      <c r="F173" t="s">
        <v>293</v>
      </c>
      <c r="G173">
        <v>15</v>
      </c>
    </row>
    <row r="174" spans="1:10" x14ac:dyDescent="0.3">
      <c r="A174" t="s">
        <v>265</v>
      </c>
      <c r="B174" t="s">
        <v>279</v>
      </c>
      <c r="C174">
        <v>21</v>
      </c>
      <c r="D174" t="s">
        <v>294</v>
      </c>
      <c r="E174">
        <v>1</v>
      </c>
      <c r="F174" t="s">
        <v>294</v>
      </c>
      <c r="G174">
        <v>16</v>
      </c>
    </row>
    <row r="175" spans="1:10" x14ac:dyDescent="0.3">
      <c r="A175" t="s">
        <v>265</v>
      </c>
      <c r="B175" t="s">
        <v>279</v>
      </c>
      <c r="C175">
        <v>22</v>
      </c>
      <c r="D175" t="s">
        <v>295</v>
      </c>
      <c r="E175">
        <v>1</v>
      </c>
      <c r="F175" t="s">
        <v>381</v>
      </c>
      <c r="G175">
        <v>17</v>
      </c>
    </row>
    <row r="176" spans="1:10" x14ac:dyDescent="0.3">
      <c r="A176" t="s">
        <v>265</v>
      </c>
      <c r="B176" t="s">
        <v>279</v>
      </c>
      <c r="C176">
        <v>23</v>
      </c>
      <c r="D176" t="s">
        <v>296</v>
      </c>
      <c r="E176">
        <v>1</v>
      </c>
      <c r="F176" t="s">
        <v>382</v>
      </c>
      <c r="G176">
        <v>18</v>
      </c>
    </row>
    <row r="177" spans="1:10" x14ac:dyDescent="0.3">
      <c r="A177" t="s">
        <v>265</v>
      </c>
      <c r="B177" t="s">
        <v>279</v>
      </c>
      <c r="C177">
        <v>24</v>
      </c>
      <c r="D177" t="s">
        <v>297</v>
      </c>
      <c r="E177">
        <v>1</v>
      </c>
      <c r="F177" t="s">
        <v>393</v>
      </c>
      <c r="G177">
        <v>19</v>
      </c>
    </row>
    <row r="178" spans="1:10" x14ac:dyDescent="0.3">
      <c r="A178" t="s">
        <v>265</v>
      </c>
      <c r="B178" t="s">
        <v>279</v>
      </c>
      <c r="C178">
        <v>30</v>
      </c>
      <c r="D178" t="s">
        <v>387</v>
      </c>
      <c r="E178">
        <v>1</v>
      </c>
      <c r="F178" t="s">
        <v>392</v>
      </c>
      <c r="G178">
        <v>25</v>
      </c>
    </row>
    <row r="179" spans="1:10" x14ac:dyDescent="0.3">
      <c r="A179" t="s">
        <v>265</v>
      </c>
      <c r="B179" t="s">
        <v>279</v>
      </c>
      <c r="C179">
        <v>31</v>
      </c>
      <c r="D179" t="s">
        <v>298</v>
      </c>
      <c r="E179">
        <v>1</v>
      </c>
      <c r="F179" t="s">
        <v>298</v>
      </c>
      <c r="G179">
        <v>26</v>
      </c>
    </row>
    <row r="180" spans="1:10" x14ac:dyDescent="0.3">
      <c r="A180" t="s">
        <v>265</v>
      </c>
      <c r="B180" t="s">
        <v>279</v>
      </c>
      <c r="C180">
        <v>32</v>
      </c>
      <c r="D180" t="s">
        <v>299</v>
      </c>
      <c r="E180">
        <v>1</v>
      </c>
      <c r="F180" t="s">
        <v>391</v>
      </c>
      <c r="G180">
        <v>27</v>
      </c>
    </row>
    <row r="181" spans="1:10" x14ac:dyDescent="0.3">
      <c r="A181" t="s">
        <v>265</v>
      </c>
      <c r="B181" t="s">
        <v>279</v>
      </c>
      <c r="C181">
        <v>33</v>
      </c>
      <c r="D181" t="s">
        <v>300</v>
      </c>
      <c r="E181">
        <v>1</v>
      </c>
      <c r="F181" t="s">
        <v>300</v>
      </c>
      <c r="G181">
        <v>28</v>
      </c>
    </row>
    <row r="182" spans="1:10" x14ac:dyDescent="0.3">
      <c r="A182" t="s">
        <v>265</v>
      </c>
      <c r="B182" t="s">
        <v>279</v>
      </c>
      <c r="C182">
        <v>34</v>
      </c>
      <c r="D182" t="s">
        <v>301</v>
      </c>
      <c r="E182">
        <v>1</v>
      </c>
      <c r="F182" t="s">
        <v>388</v>
      </c>
      <c r="G182">
        <v>29</v>
      </c>
    </row>
    <row r="183" spans="1:10" x14ac:dyDescent="0.3">
      <c r="A183" t="s">
        <v>265</v>
      </c>
      <c r="B183" t="s">
        <v>279</v>
      </c>
      <c r="C183">
        <v>37</v>
      </c>
      <c r="D183" t="s">
        <v>302</v>
      </c>
      <c r="E183">
        <v>1</v>
      </c>
      <c r="F183" t="s">
        <v>389</v>
      </c>
      <c r="G183">
        <v>32</v>
      </c>
    </row>
    <row r="184" spans="1:10" x14ac:dyDescent="0.3">
      <c r="A184" t="s">
        <v>265</v>
      </c>
      <c r="B184" t="s">
        <v>279</v>
      </c>
      <c r="C184">
        <v>38</v>
      </c>
      <c r="D184" t="s">
        <v>303</v>
      </c>
      <c r="E184">
        <v>1</v>
      </c>
      <c r="F184" t="s">
        <v>390</v>
      </c>
      <c r="G184">
        <v>33</v>
      </c>
    </row>
    <row r="185" spans="1:10" x14ac:dyDescent="0.3">
      <c r="A185" t="s">
        <v>265</v>
      </c>
      <c r="B185" t="s">
        <v>279</v>
      </c>
      <c r="C185">
        <v>40</v>
      </c>
      <c r="D185" t="s">
        <v>304</v>
      </c>
      <c r="E185">
        <v>1</v>
      </c>
      <c r="F185" t="s">
        <v>383</v>
      </c>
      <c r="G185">
        <v>35</v>
      </c>
    </row>
    <row r="186" spans="1:10" x14ac:dyDescent="0.3">
      <c r="A186" t="s">
        <v>266</v>
      </c>
      <c r="B186" t="s">
        <v>280</v>
      </c>
      <c r="C186">
        <v>1</v>
      </c>
      <c r="D186" t="s">
        <v>384</v>
      </c>
      <c r="E186">
        <v>1</v>
      </c>
      <c r="F186" t="s">
        <v>10</v>
      </c>
      <c r="G186">
        <v>1</v>
      </c>
    </row>
    <row r="187" spans="1:10" x14ac:dyDescent="0.3">
      <c r="A187" t="s">
        <v>266</v>
      </c>
      <c r="B187" t="s">
        <v>280</v>
      </c>
      <c r="C187">
        <v>2</v>
      </c>
      <c r="D187" t="s">
        <v>385</v>
      </c>
      <c r="E187">
        <v>1</v>
      </c>
      <c r="F187" t="s">
        <v>128</v>
      </c>
      <c r="G187">
        <v>2</v>
      </c>
    </row>
    <row r="188" spans="1:10" x14ac:dyDescent="0.3">
      <c r="A188" t="s">
        <v>266</v>
      </c>
      <c r="B188" t="s">
        <v>280</v>
      </c>
      <c r="C188">
        <v>3</v>
      </c>
      <c r="D188" t="s">
        <v>386</v>
      </c>
      <c r="E188">
        <v>1</v>
      </c>
      <c r="F188" t="s">
        <v>11</v>
      </c>
      <c r="G188">
        <v>3</v>
      </c>
    </row>
    <row r="189" spans="1:10" x14ac:dyDescent="0.3">
      <c r="A189" t="s">
        <v>266</v>
      </c>
      <c r="B189" t="s">
        <v>280</v>
      </c>
      <c r="C189">
        <v>4</v>
      </c>
      <c r="D189" t="s">
        <v>286</v>
      </c>
      <c r="E189">
        <v>1</v>
      </c>
      <c r="F189" t="s">
        <v>375</v>
      </c>
      <c r="G189">
        <v>4</v>
      </c>
      <c r="H189" t="s">
        <v>367</v>
      </c>
      <c r="I189" t="s">
        <v>316</v>
      </c>
      <c r="J189">
        <v>0</v>
      </c>
    </row>
    <row r="190" spans="1:10" x14ac:dyDescent="0.3">
      <c r="A190" t="s">
        <v>266</v>
      </c>
      <c r="B190" t="s">
        <v>280</v>
      </c>
      <c r="C190">
        <v>5</v>
      </c>
      <c r="D190" t="s">
        <v>287</v>
      </c>
      <c r="E190">
        <v>1</v>
      </c>
      <c r="F190" t="s">
        <v>376</v>
      </c>
      <c r="G190">
        <v>5</v>
      </c>
    </row>
    <row r="191" spans="1:10" x14ac:dyDescent="0.3">
      <c r="A191" t="s">
        <v>266</v>
      </c>
      <c r="B191" t="s">
        <v>280</v>
      </c>
      <c r="C191">
        <v>6</v>
      </c>
      <c r="D191" t="s">
        <v>288</v>
      </c>
      <c r="E191">
        <v>1</v>
      </c>
      <c r="F191" t="s">
        <v>374</v>
      </c>
      <c r="G191">
        <v>6</v>
      </c>
    </row>
    <row r="192" spans="1:10" x14ac:dyDescent="0.3">
      <c r="A192" t="s">
        <v>266</v>
      </c>
      <c r="B192" t="s">
        <v>280</v>
      </c>
      <c r="C192">
        <v>7</v>
      </c>
      <c r="D192" t="s">
        <v>10</v>
      </c>
      <c r="E192">
        <v>1</v>
      </c>
      <c r="F192" t="s">
        <v>10</v>
      </c>
      <c r="G192">
        <v>7</v>
      </c>
    </row>
    <row r="193" spans="1:10" x14ac:dyDescent="0.3">
      <c r="A193" t="s">
        <v>266</v>
      </c>
      <c r="B193" t="s">
        <v>280</v>
      </c>
      <c r="C193">
        <v>8</v>
      </c>
      <c r="D193" t="s">
        <v>356</v>
      </c>
      <c r="E193">
        <v>1</v>
      </c>
      <c r="F193" t="s">
        <v>377</v>
      </c>
      <c r="G193">
        <v>8</v>
      </c>
      <c r="H193" t="s">
        <v>368</v>
      </c>
      <c r="I193" t="s">
        <v>317</v>
      </c>
      <c r="J193">
        <v>1</v>
      </c>
    </row>
    <row r="194" spans="1:10" x14ac:dyDescent="0.3">
      <c r="A194" t="s">
        <v>266</v>
      </c>
      <c r="B194" t="s">
        <v>280</v>
      </c>
      <c r="C194">
        <v>14</v>
      </c>
      <c r="D194" t="s">
        <v>289</v>
      </c>
      <c r="E194">
        <v>1</v>
      </c>
      <c r="F194" t="s">
        <v>378</v>
      </c>
      <c r="G194">
        <v>9</v>
      </c>
    </row>
    <row r="195" spans="1:10" x14ac:dyDescent="0.3">
      <c r="A195" t="s">
        <v>266</v>
      </c>
      <c r="B195" t="s">
        <v>280</v>
      </c>
      <c r="C195">
        <v>15</v>
      </c>
      <c r="D195" t="s">
        <v>290</v>
      </c>
      <c r="E195">
        <v>1</v>
      </c>
      <c r="F195" t="s">
        <v>290</v>
      </c>
      <c r="G195">
        <v>10</v>
      </c>
    </row>
    <row r="196" spans="1:10" x14ac:dyDescent="0.3">
      <c r="A196" t="s">
        <v>266</v>
      </c>
      <c r="B196" t="s">
        <v>280</v>
      </c>
      <c r="C196">
        <v>16</v>
      </c>
      <c r="D196" t="s">
        <v>357</v>
      </c>
      <c r="E196">
        <v>1</v>
      </c>
      <c r="F196" t="s">
        <v>379</v>
      </c>
      <c r="G196">
        <v>11</v>
      </c>
    </row>
    <row r="197" spans="1:10" x14ac:dyDescent="0.3">
      <c r="A197" t="s">
        <v>266</v>
      </c>
      <c r="B197" t="s">
        <v>280</v>
      </c>
      <c r="C197">
        <v>17</v>
      </c>
      <c r="D197" t="s">
        <v>358</v>
      </c>
      <c r="E197">
        <v>1</v>
      </c>
      <c r="F197" t="s">
        <v>380</v>
      </c>
      <c r="G197">
        <v>12</v>
      </c>
    </row>
    <row r="198" spans="1:10" x14ac:dyDescent="0.3">
      <c r="A198" t="s">
        <v>266</v>
      </c>
      <c r="B198" t="s">
        <v>280</v>
      </c>
      <c r="C198">
        <v>18</v>
      </c>
      <c r="D198" t="s">
        <v>291</v>
      </c>
      <c r="E198">
        <v>1</v>
      </c>
      <c r="F198" t="s">
        <v>291</v>
      </c>
      <c r="G198">
        <v>13</v>
      </c>
    </row>
    <row r="199" spans="1:10" x14ac:dyDescent="0.3">
      <c r="A199" t="s">
        <v>266</v>
      </c>
      <c r="B199" t="s">
        <v>280</v>
      </c>
      <c r="C199">
        <v>19</v>
      </c>
      <c r="D199" t="s">
        <v>292</v>
      </c>
      <c r="E199">
        <v>1</v>
      </c>
      <c r="F199" t="s">
        <v>292</v>
      </c>
      <c r="G199">
        <v>14</v>
      </c>
    </row>
    <row r="200" spans="1:10" x14ac:dyDescent="0.3">
      <c r="A200" t="s">
        <v>266</v>
      </c>
      <c r="B200" t="s">
        <v>280</v>
      </c>
      <c r="C200">
        <v>20</v>
      </c>
      <c r="D200" t="s">
        <v>293</v>
      </c>
      <c r="E200">
        <v>1</v>
      </c>
      <c r="F200" t="s">
        <v>293</v>
      </c>
      <c r="G200">
        <v>15</v>
      </c>
    </row>
    <row r="201" spans="1:10" x14ac:dyDescent="0.3">
      <c r="A201" t="s">
        <v>266</v>
      </c>
      <c r="B201" t="s">
        <v>280</v>
      </c>
      <c r="C201">
        <v>21</v>
      </c>
      <c r="D201" t="s">
        <v>294</v>
      </c>
      <c r="E201">
        <v>1</v>
      </c>
      <c r="F201" t="s">
        <v>294</v>
      </c>
      <c r="G201">
        <v>16</v>
      </c>
    </row>
    <row r="202" spans="1:10" x14ac:dyDescent="0.3">
      <c r="A202" t="s">
        <v>266</v>
      </c>
      <c r="B202" t="s">
        <v>280</v>
      </c>
      <c r="C202">
        <v>22</v>
      </c>
      <c r="D202" t="s">
        <v>295</v>
      </c>
      <c r="E202">
        <v>1</v>
      </c>
      <c r="F202" t="s">
        <v>381</v>
      </c>
      <c r="G202">
        <v>17</v>
      </c>
    </row>
    <row r="203" spans="1:10" x14ac:dyDescent="0.3">
      <c r="A203" t="s">
        <v>266</v>
      </c>
      <c r="B203" t="s">
        <v>280</v>
      </c>
      <c r="C203">
        <v>23</v>
      </c>
      <c r="D203" t="s">
        <v>296</v>
      </c>
      <c r="E203">
        <v>1</v>
      </c>
      <c r="F203" t="s">
        <v>382</v>
      </c>
      <c r="G203">
        <v>18</v>
      </c>
    </row>
    <row r="204" spans="1:10" x14ac:dyDescent="0.3">
      <c r="A204" t="s">
        <v>266</v>
      </c>
      <c r="B204" t="s">
        <v>280</v>
      </c>
      <c r="C204">
        <v>24</v>
      </c>
      <c r="D204" t="s">
        <v>297</v>
      </c>
      <c r="E204">
        <v>1</v>
      </c>
      <c r="F204" t="s">
        <v>393</v>
      </c>
      <c r="G204">
        <v>19</v>
      </c>
    </row>
    <row r="205" spans="1:10" x14ac:dyDescent="0.3">
      <c r="A205" t="s">
        <v>266</v>
      </c>
      <c r="B205" t="s">
        <v>280</v>
      </c>
      <c r="C205">
        <v>30</v>
      </c>
      <c r="D205" t="s">
        <v>387</v>
      </c>
      <c r="E205">
        <v>1</v>
      </c>
      <c r="F205" t="s">
        <v>392</v>
      </c>
      <c r="G205">
        <v>25</v>
      </c>
    </row>
    <row r="206" spans="1:10" x14ac:dyDescent="0.3">
      <c r="A206" t="s">
        <v>266</v>
      </c>
      <c r="B206" t="s">
        <v>280</v>
      </c>
      <c r="C206">
        <v>31</v>
      </c>
      <c r="D206" t="s">
        <v>298</v>
      </c>
      <c r="E206">
        <v>1</v>
      </c>
      <c r="F206" t="s">
        <v>298</v>
      </c>
      <c r="G206">
        <v>26</v>
      </c>
    </row>
    <row r="207" spans="1:10" x14ac:dyDescent="0.3">
      <c r="A207" t="s">
        <v>266</v>
      </c>
      <c r="B207" t="s">
        <v>280</v>
      </c>
      <c r="C207">
        <v>32</v>
      </c>
      <c r="D207" t="s">
        <v>299</v>
      </c>
      <c r="E207">
        <v>1</v>
      </c>
      <c r="F207" t="s">
        <v>391</v>
      </c>
      <c r="G207">
        <v>27</v>
      </c>
    </row>
    <row r="208" spans="1:10" x14ac:dyDescent="0.3">
      <c r="A208" t="s">
        <v>266</v>
      </c>
      <c r="B208" t="s">
        <v>280</v>
      </c>
      <c r="C208">
        <v>33</v>
      </c>
      <c r="D208" t="s">
        <v>300</v>
      </c>
      <c r="E208">
        <v>1</v>
      </c>
      <c r="F208" t="s">
        <v>300</v>
      </c>
      <c r="G208">
        <v>28</v>
      </c>
    </row>
    <row r="209" spans="1:10" x14ac:dyDescent="0.3">
      <c r="A209" t="s">
        <v>266</v>
      </c>
      <c r="B209" t="s">
        <v>280</v>
      </c>
      <c r="C209">
        <v>34</v>
      </c>
      <c r="D209" t="s">
        <v>301</v>
      </c>
      <c r="E209">
        <v>1</v>
      </c>
      <c r="F209" t="s">
        <v>388</v>
      </c>
      <c r="G209">
        <v>29</v>
      </c>
    </row>
    <row r="210" spans="1:10" x14ac:dyDescent="0.3">
      <c r="A210" t="s">
        <v>266</v>
      </c>
      <c r="B210" t="s">
        <v>280</v>
      </c>
      <c r="C210">
        <v>37</v>
      </c>
      <c r="D210" t="s">
        <v>302</v>
      </c>
      <c r="E210">
        <v>1</v>
      </c>
      <c r="F210" t="s">
        <v>389</v>
      </c>
      <c r="G210">
        <v>32</v>
      </c>
    </row>
    <row r="211" spans="1:10" x14ac:dyDescent="0.3">
      <c r="A211" t="s">
        <v>266</v>
      </c>
      <c r="B211" t="s">
        <v>280</v>
      </c>
      <c r="C211">
        <v>38</v>
      </c>
      <c r="D211" t="s">
        <v>303</v>
      </c>
      <c r="E211">
        <v>1</v>
      </c>
      <c r="F211" t="s">
        <v>390</v>
      </c>
      <c r="G211">
        <v>33</v>
      </c>
    </row>
    <row r="212" spans="1:10" x14ac:dyDescent="0.3">
      <c r="A212" t="s">
        <v>266</v>
      </c>
      <c r="B212" t="s">
        <v>280</v>
      </c>
      <c r="C212">
        <v>40</v>
      </c>
      <c r="D212" t="s">
        <v>304</v>
      </c>
      <c r="E212">
        <v>1</v>
      </c>
      <c r="F212" t="s">
        <v>383</v>
      </c>
      <c r="G212">
        <v>35</v>
      </c>
    </row>
    <row r="213" spans="1:10" x14ac:dyDescent="0.3">
      <c r="A213" t="s">
        <v>267</v>
      </c>
      <c r="B213" t="s">
        <v>281</v>
      </c>
      <c r="C213">
        <v>1</v>
      </c>
      <c r="D213" t="s">
        <v>384</v>
      </c>
      <c r="E213">
        <v>1</v>
      </c>
      <c r="F213" t="s">
        <v>10</v>
      </c>
      <c r="G213">
        <v>1</v>
      </c>
    </row>
    <row r="214" spans="1:10" x14ac:dyDescent="0.3">
      <c r="A214" t="s">
        <v>267</v>
      </c>
      <c r="B214" t="s">
        <v>281</v>
      </c>
      <c r="C214">
        <v>2</v>
      </c>
      <c r="D214" t="s">
        <v>385</v>
      </c>
      <c r="E214">
        <v>1</v>
      </c>
      <c r="F214" t="s">
        <v>128</v>
      </c>
      <c r="G214">
        <v>2</v>
      </c>
    </row>
    <row r="215" spans="1:10" x14ac:dyDescent="0.3">
      <c r="A215" t="s">
        <v>267</v>
      </c>
      <c r="B215" t="s">
        <v>281</v>
      </c>
      <c r="C215">
        <v>3</v>
      </c>
      <c r="D215" t="s">
        <v>386</v>
      </c>
      <c r="E215">
        <v>1</v>
      </c>
      <c r="F215" t="s">
        <v>11</v>
      </c>
      <c r="G215">
        <v>3</v>
      </c>
    </row>
    <row r="216" spans="1:10" x14ac:dyDescent="0.3">
      <c r="A216" t="s">
        <v>267</v>
      </c>
      <c r="B216" t="s">
        <v>281</v>
      </c>
      <c r="C216">
        <v>4</v>
      </c>
      <c r="D216" t="s">
        <v>286</v>
      </c>
      <c r="E216">
        <v>1</v>
      </c>
      <c r="F216" t="s">
        <v>375</v>
      </c>
      <c r="G216">
        <v>4</v>
      </c>
      <c r="H216" t="s">
        <v>369</v>
      </c>
      <c r="I216" t="s">
        <v>318</v>
      </c>
      <c r="J216">
        <v>0</v>
      </c>
    </row>
    <row r="217" spans="1:10" x14ac:dyDescent="0.3">
      <c r="A217" t="s">
        <v>267</v>
      </c>
      <c r="B217" t="s">
        <v>281</v>
      </c>
      <c r="C217">
        <v>5</v>
      </c>
      <c r="D217" t="s">
        <v>287</v>
      </c>
      <c r="E217">
        <v>1</v>
      </c>
      <c r="F217" t="s">
        <v>376</v>
      </c>
      <c r="G217">
        <v>5</v>
      </c>
    </row>
    <row r="218" spans="1:10" x14ac:dyDescent="0.3">
      <c r="A218" t="s">
        <v>267</v>
      </c>
      <c r="B218" t="s">
        <v>281</v>
      </c>
      <c r="C218">
        <v>6</v>
      </c>
      <c r="D218" t="s">
        <v>288</v>
      </c>
      <c r="E218">
        <v>1</v>
      </c>
      <c r="F218" t="s">
        <v>374</v>
      </c>
      <c r="G218">
        <v>6</v>
      </c>
    </row>
    <row r="219" spans="1:10" x14ac:dyDescent="0.3">
      <c r="A219" t="s">
        <v>267</v>
      </c>
      <c r="B219" t="s">
        <v>281</v>
      </c>
      <c r="C219">
        <v>7</v>
      </c>
      <c r="D219" t="s">
        <v>10</v>
      </c>
      <c r="E219">
        <v>1</v>
      </c>
      <c r="F219" t="s">
        <v>10</v>
      </c>
      <c r="G219">
        <v>7</v>
      </c>
    </row>
    <row r="220" spans="1:10" x14ac:dyDescent="0.3">
      <c r="A220" t="s">
        <v>267</v>
      </c>
      <c r="B220" t="s">
        <v>281</v>
      </c>
      <c r="C220">
        <v>8</v>
      </c>
      <c r="D220" t="s">
        <v>356</v>
      </c>
      <c r="E220">
        <v>1</v>
      </c>
      <c r="F220" t="s">
        <v>377</v>
      </c>
      <c r="G220">
        <v>8</v>
      </c>
      <c r="H220" t="s">
        <v>370</v>
      </c>
      <c r="I220" t="s">
        <v>319</v>
      </c>
      <c r="J220">
        <v>1</v>
      </c>
    </row>
    <row r="221" spans="1:10" x14ac:dyDescent="0.3">
      <c r="A221" t="s">
        <v>267</v>
      </c>
      <c r="B221" t="s">
        <v>281</v>
      </c>
      <c r="C221">
        <v>14</v>
      </c>
      <c r="D221" t="s">
        <v>289</v>
      </c>
      <c r="E221">
        <v>1</v>
      </c>
      <c r="F221" t="s">
        <v>378</v>
      </c>
      <c r="G221">
        <v>9</v>
      </c>
    </row>
    <row r="222" spans="1:10" x14ac:dyDescent="0.3">
      <c r="A222" t="s">
        <v>267</v>
      </c>
      <c r="B222" t="s">
        <v>281</v>
      </c>
      <c r="C222">
        <v>15</v>
      </c>
      <c r="D222" t="s">
        <v>290</v>
      </c>
      <c r="E222">
        <v>1</v>
      </c>
      <c r="F222" t="s">
        <v>290</v>
      </c>
      <c r="G222">
        <v>10</v>
      </c>
    </row>
    <row r="223" spans="1:10" x14ac:dyDescent="0.3">
      <c r="A223" t="s">
        <v>267</v>
      </c>
      <c r="B223" t="s">
        <v>281</v>
      </c>
      <c r="C223">
        <v>16</v>
      </c>
      <c r="D223" t="s">
        <v>357</v>
      </c>
      <c r="E223">
        <v>1</v>
      </c>
      <c r="F223" t="s">
        <v>379</v>
      </c>
      <c r="G223">
        <v>11</v>
      </c>
    </row>
    <row r="224" spans="1:10" x14ac:dyDescent="0.3">
      <c r="A224" t="s">
        <v>267</v>
      </c>
      <c r="B224" t="s">
        <v>281</v>
      </c>
      <c r="C224">
        <v>17</v>
      </c>
      <c r="D224" t="s">
        <v>358</v>
      </c>
      <c r="E224">
        <v>1</v>
      </c>
      <c r="F224" t="s">
        <v>380</v>
      </c>
      <c r="G224">
        <v>12</v>
      </c>
    </row>
    <row r="225" spans="1:7" x14ac:dyDescent="0.3">
      <c r="A225" t="s">
        <v>267</v>
      </c>
      <c r="B225" t="s">
        <v>281</v>
      </c>
      <c r="C225">
        <v>18</v>
      </c>
      <c r="D225" t="s">
        <v>291</v>
      </c>
      <c r="E225">
        <v>1</v>
      </c>
      <c r="F225" t="s">
        <v>291</v>
      </c>
      <c r="G225">
        <v>13</v>
      </c>
    </row>
    <row r="226" spans="1:7" x14ac:dyDescent="0.3">
      <c r="A226" t="s">
        <v>267</v>
      </c>
      <c r="B226" t="s">
        <v>281</v>
      </c>
      <c r="C226">
        <v>19</v>
      </c>
      <c r="D226" t="s">
        <v>292</v>
      </c>
      <c r="E226">
        <v>1</v>
      </c>
      <c r="F226" t="s">
        <v>292</v>
      </c>
      <c r="G226">
        <v>14</v>
      </c>
    </row>
    <row r="227" spans="1:7" x14ac:dyDescent="0.3">
      <c r="A227" t="s">
        <v>267</v>
      </c>
      <c r="B227" t="s">
        <v>281</v>
      </c>
      <c r="C227">
        <v>20</v>
      </c>
      <c r="D227" t="s">
        <v>293</v>
      </c>
      <c r="E227">
        <v>1</v>
      </c>
      <c r="F227" t="s">
        <v>293</v>
      </c>
      <c r="G227">
        <v>15</v>
      </c>
    </row>
    <row r="228" spans="1:7" x14ac:dyDescent="0.3">
      <c r="A228" t="s">
        <v>267</v>
      </c>
      <c r="B228" t="s">
        <v>281</v>
      </c>
      <c r="C228">
        <v>21</v>
      </c>
      <c r="D228" t="s">
        <v>294</v>
      </c>
      <c r="E228">
        <v>1</v>
      </c>
      <c r="F228" t="s">
        <v>294</v>
      </c>
      <c r="G228">
        <v>16</v>
      </c>
    </row>
    <row r="229" spans="1:7" x14ac:dyDescent="0.3">
      <c r="A229" t="s">
        <v>267</v>
      </c>
      <c r="B229" t="s">
        <v>281</v>
      </c>
      <c r="C229">
        <v>22</v>
      </c>
      <c r="D229" t="s">
        <v>295</v>
      </c>
      <c r="E229">
        <v>1</v>
      </c>
      <c r="F229" t="s">
        <v>381</v>
      </c>
      <c r="G229">
        <v>17</v>
      </c>
    </row>
    <row r="230" spans="1:7" x14ac:dyDescent="0.3">
      <c r="A230" t="s">
        <v>267</v>
      </c>
      <c r="B230" t="s">
        <v>281</v>
      </c>
      <c r="C230">
        <v>23</v>
      </c>
      <c r="D230" t="s">
        <v>296</v>
      </c>
      <c r="E230">
        <v>1</v>
      </c>
      <c r="F230" t="s">
        <v>382</v>
      </c>
      <c r="G230">
        <v>18</v>
      </c>
    </row>
    <row r="231" spans="1:7" x14ac:dyDescent="0.3">
      <c r="A231" t="s">
        <v>267</v>
      </c>
      <c r="B231" t="s">
        <v>281</v>
      </c>
      <c r="C231">
        <v>24</v>
      </c>
      <c r="D231" t="s">
        <v>297</v>
      </c>
      <c r="E231">
        <v>1</v>
      </c>
      <c r="F231" t="s">
        <v>393</v>
      </c>
      <c r="G231">
        <v>19</v>
      </c>
    </row>
    <row r="232" spans="1:7" x14ac:dyDescent="0.3">
      <c r="A232" t="s">
        <v>267</v>
      </c>
      <c r="B232" t="s">
        <v>281</v>
      </c>
      <c r="C232">
        <v>30</v>
      </c>
      <c r="D232" t="s">
        <v>387</v>
      </c>
      <c r="E232">
        <v>1</v>
      </c>
      <c r="F232" t="s">
        <v>392</v>
      </c>
      <c r="G232">
        <v>25</v>
      </c>
    </row>
    <row r="233" spans="1:7" x14ac:dyDescent="0.3">
      <c r="A233" t="s">
        <v>267</v>
      </c>
      <c r="B233" t="s">
        <v>281</v>
      </c>
      <c r="C233">
        <v>31</v>
      </c>
      <c r="D233" t="s">
        <v>298</v>
      </c>
      <c r="E233">
        <v>1</v>
      </c>
      <c r="F233" t="s">
        <v>298</v>
      </c>
      <c r="G233">
        <v>26</v>
      </c>
    </row>
    <row r="234" spans="1:7" x14ac:dyDescent="0.3">
      <c r="A234" t="s">
        <v>267</v>
      </c>
      <c r="B234" t="s">
        <v>281</v>
      </c>
      <c r="C234">
        <v>32</v>
      </c>
      <c r="D234" t="s">
        <v>299</v>
      </c>
      <c r="E234">
        <v>1</v>
      </c>
      <c r="F234" t="s">
        <v>391</v>
      </c>
      <c r="G234">
        <v>27</v>
      </c>
    </row>
    <row r="235" spans="1:7" x14ac:dyDescent="0.3">
      <c r="A235" t="s">
        <v>267</v>
      </c>
      <c r="B235" t="s">
        <v>281</v>
      </c>
      <c r="C235">
        <v>33</v>
      </c>
      <c r="D235" t="s">
        <v>300</v>
      </c>
      <c r="E235">
        <v>1</v>
      </c>
      <c r="F235" t="s">
        <v>300</v>
      </c>
      <c r="G235">
        <v>28</v>
      </c>
    </row>
    <row r="236" spans="1:7" x14ac:dyDescent="0.3">
      <c r="A236" t="s">
        <v>267</v>
      </c>
      <c r="B236" t="s">
        <v>281</v>
      </c>
      <c r="C236">
        <v>34</v>
      </c>
      <c r="D236" t="s">
        <v>301</v>
      </c>
      <c r="E236">
        <v>1</v>
      </c>
      <c r="F236" t="s">
        <v>388</v>
      </c>
      <c r="G236">
        <v>29</v>
      </c>
    </row>
    <row r="237" spans="1:7" x14ac:dyDescent="0.3">
      <c r="A237" t="s">
        <v>267</v>
      </c>
      <c r="B237" t="s">
        <v>281</v>
      </c>
      <c r="C237">
        <v>37</v>
      </c>
      <c r="D237" t="s">
        <v>302</v>
      </c>
      <c r="E237">
        <v>1</v>
      </c>
      <c r="F237" t="s">
        <v>389</v>
      </c>
      <c r="G237">
        <v>32</v>
      </c>
    </row>
    <row r="238" spans="1:7" x14ac:dyDescent="0.3">
      <c r="A238" t="s">
        <v>267</v>
      </c>
      <c r="B238" t="s">
        <v>281</v>
      </c>
      <c r="C238">
        <v>38</v>
      </c>
      <c r="D238" t="s">
        <v>303</v>
      </c>
      <c r="E238">
        <v>1</v>
      </c>
      <c r="F238" t="s">
        <v>390</v>
      </c>
      <c r="G238">
        <v>33</v>
      </c>
    </row>
    <row r="239" spans="1:7" x14ac:dyDescent="0.3">
      <c r="A239" t="s">
        <v>267</v>
      </c>
      <c r="B239" t="s">
        <v>281</v>
      </c>
      <c r="C239">
        <v>40</v>
      </c>
      <c r="D239" t="s">
        <v>304</v>
      </c>
      <c r="E239">
        <v>1</v>
      </c>
      <c r="F239" t="s">
        <v>383</v>
      </c>
      <c r="G239">
        <v>35</v>
      </c>
    </row>
    <row r="240" spans="1:7" x14ac:dyDescent="0.3">
      <c r="A240" t="s">
        <v>268</v>
      </c>
      <c r="B240" t="s">
        <v>274</v>
      </c>
      <c r="C240">
        <v>1</v>
      </c>
      <c r="D240" t="s">
        <v>2</v>
      </c>
      <c r="E240">
        <v>1</v>
      </c>
      <c r="F240" t="s">
        <v>10</v>
      </c>
      <c r="G240">
        <v>1</v>
      </c>
    </row>
    <row r="241" spans="1:10" x14ac:dyDescent="0.3">
      <c r="A241" t="s">
        <v>268</v>
      </c>
      <c r="B241" t="s">
        <v>274</v>
      </c>
      <c r="C241">
        <v>2</v>
      </c>
      <c r="D241" t="s">
        <v>3</v>
      </c>
      <c r="E241">
        <v>1</v>
      </c>
      <c r="F241" t="s">
        <v>128</v>
      </c>
      <c r="G241">
        <v>2</v>
      </c>
    </row>
    <row r="242" spans="1:10" x14ac:dyDescent="0.3">
      <c r="A242" t="s">
        <v>268</v>
      </c>
      <c r="B242" t="s">
        <v>274</v>
      </c>
      <c r="C242">
        <v>3</v>
      </c>
      <c r="D242" t="s">
        <v>105</v>
      </c>
      <c r="E242">
        <v>1</v>
      </c>
      <c r="F242" t="s">
        <v>11</v>
      </c>
      <c r="G242">
        <v>3</v>
      </c>
    </row>
    <row r="243" spans="1:10" x14ac:dyDescent="0.3">
      <c r="A243" t="s">
        <v>268</v>
      </c>
      <c r="B243" t="s">
        <v>274</v>
      </c>
      <c r="C243">
        <v>4</v>
      </c>
      <c r="D243" t="s">
        <v>286</v>
      </c>
      <c r="E243">
        <v>1</v>
      </c>
      <c r="F243" t="s">
        <v>375</v>
      </c>
      <c r="G243">
        <v>4</v>
      </c>
      <c r="H243" t="s">
        <v>371</v>
      </c>
      <c r="I243" t="s">
        <v>320</v>
      </c>
      <c r="J243">
        <v>0</v>
      </c>
    </row>
    <row r="244" spans="1:10" x14ac:dyDescent="0.3">
      <c r="A244" t="s">
        <v>268</v>
      </c>
      <c r="B244" t="s">
        <v>274</v>
      </c>
      <c r="C244">
        <v>5</v>
      </c>
      <c r="D244" t="s">
        <v>287</v>
      </c>
      <c r="E244">
        <v>1</v>
      </c>
      <c r="F244" t="s">
        <v>376</v>
      </c>
      <c r="G244">
        <v>5</v>
      </c>
    </row>
    <row r="245" spans="1:10" x14ac:dyDescent="0.3">
      <c r="A245" t="s">
        <v>268</v>
      </c>
      <c r="B245" t="s">
        <v>274</v>
      </c>
      <c r="C245">
        <v>6</v>
      </c>
      <c r="D245" t="s">
        <v>288</v>
      </c>
      <c r="E245">
        <v>1</v>
      </c>
      <c r="F245" t="s">
        <v>374</v>
      </c>
      <c r="G245">
        <v>6</v>
      </c>
    </row>
    <row r="246" spans="1:10" x14ac:dyDescent="0.3">
      <c r="A246" t="s">
        <v>268</v>
      </c>
      <c r="B246" t="s">
        <v>274</v>
      </c>
      <c r="C246">
        <v>7</v>
      </c>
      <c r="D246" t="s">
        <v>10</v>
      </c>
      <c r="E246">
        <v>1</v>
      </c>
      <c r="F246" t="s">
        <v>10</v>
      </c>
      <c r="G246">
        <v>7</v>
      </c>
    </row>
    <row r="247" spans="1:10" x14ac:dyDescent="0.3">
      <c r="A247" t="s">
        <v>268</v>
      </c>
      <c r="B247" t="s">
        <v>274</v>
      </c>
      <c r="C247">
        <v>8</v>
      </c>
      <c r="D247" t="s">
        <v>356</v>
      </c>
      <c r="E247">
        <v>1</v>
      </c>
      <c r="F247" t="s">
        <v>377</v>
      </c>
      <c r="G247">
        <v>8</v>
      </c>
      <c r="H247" t="s">
        <v>372</v>
      </c>
      <c r="I247" t="s">
        <v>321</v>
      </c>
      <c r="J247">
        <v>1</v>
      </c>
    </row>
    <row r="248" spans="1:10" x14ac:dyDescent="0.3">
      <c r="A248" t="s">
        <v>268</v>
      </c>
      <c r="B248" t="s">
        <v>274</v>
      </c>
      <c r="C248">
        <v>14</v>
      </c>
      <c r="D248" t="s">
        <v>289</v>
      </c>
      <c r="E248">
        <v>1</v>
      </c>
      <c r="F248" t="s">
        <v>378</v>
      </c>
      <c r="G248">
        <v>9</v>
      </c>
    </row>
    <row r="249" spans="1:10" x14ac:dyDescent="0.3">
      <c r="A249" t="s">
        <v>268</v>
      </c>
      <c r="B249" t="s">
        <v>274</v>
      </c>
      <c r="C249">
        <v>15</v>
      </c>
      <c r="D249" t="s">
        <v>290</v>
      </c>
      <c r="E249">
        <v>1</v>
      </c>
      <c r="F249" t="s">
        <v>290</v>
      </c>
      <c r="G249">
        <v>10</v>
      </c>
    </row>
    <row r="250" spans="1:10" x14ac:dyDescent="0.3">
      <c r="A250" t="s">
        <v>268</v>
      </c>
      <c r="B250" t="s">
        <v>274</v>
      </c>
      <c r="C250">
        <v>16</v>
      </c>
      <c r="D250" t="s">
        <v>357</v>
      </c>
      <c r="E250">
        <v>1</v>
      </c>
      <c r="F250" t="s">
        <v>379</v>
      </c>
      <c r="G250">
        <v>11</v>
      </c>
    </row>
    <row r="251" spans="1:10" x14ac:dyDescent="0.3">
      <c r="A251" t="s">
        <v>268</v>
      </c>
      <c r="B251" t="s">
        <v>274</v>
      </c>
      <c r="C251">
        <v>17</v>
      </c>
      <c r="D251" t="s">
        <v>358</v>
      </c>
      <c r="E251">
        <v>1</v>
      </c>
      <c r="F251" t="s">
        <v>380</v>
      </c>
      <c r="G251">
        <v>12</v>
      </c>
    </row>
    <row r="252" spans="1:10" x14ac:dyDescent="0.3">
      <c r="A252" t="s">
        <v>268</v>
      </c>
      <c r="B252" t="s">
        <v>274</v>
      </c>
      <c r="C252">
        <v>18</v>
      </c>
      <c r="D252" t="s">
        <v>291</v>
      </c>
      <c r="E252">
        <v>1</v>
      </c>
      <c r="F252" t="s">
        <v>291</v>
      </c>
      <c r="G252">
        <v>13</v>
      </c>
    </row>
    <row r="253" spans="1:10" x14ac:dyDescent="0.3">
      <c r="A253" t="s">
        <v>268</v>
      </c>
      <c r="B253" t="s">
        <v>274</v>
      </c>
      <c r="C253">
        <v>19</v>
      </c>
      <c r="D253" t="s">
        <v>292</v>
      </c>
      <c r="E253">
        <v>1</v>
      </c>
      <c r="F253" t="s">
        <v>292</v>
      </c>
      <c r="G253">
        <v>14</v>
      </c>
    </row>
    <row r="254" spans="1:10" x14ac:dyDescent="0.3">
      <c r="A254" t="s">
        <v>268</v>
      </c>
      <c r="B254" t="s">
        <v>274</v>
      </c>
      <c r="C254">
        <v>20</v>
      </c>
      <c r="D254" t="s">
        <v>293</v>
      </c>
      <c r="E254">
        <v>1</v>
      </c>
      <c r="F254" t="s">
        <v>293</v>
      </c>
      <c r="G254">
        <v>15</v>
      </c>
    </row>
    <row r="255" spans="1:10" x14ac:dyDescent="0.3">
      <c r="A255" t="s">
        <v>268</v>
      </c>
      <c r="B255" t="s">
        <v>274</v>
      </c>
      <c r="C255">
        <v>21</v>
      </c>
      <c r="D255" t="s">
        <v>294</v>
      </c>
      <c r="E255">
        <v>1</v>
      </c>
      <c r="F255" t="s">
        <v>294</v>
      </c>
      <c r="G255">
        <v>16</v>
      </c>
    </row>
    <row r="256" spans="1:10" x14ac:dyDescent="0.3">
      <c r="A256" t="s">
        <v>268</v>
      </c>
      <c r="B256" t="s">
        <v>274</v>
      </c>
      <c r="C256">
        <v>22</v>
      </c>
      <c r="D256" t="s">
        <v>295</v>
      </c>
      <c r="E256">
        <v>1</v>
      </c>
      <c r="F256" t="s">
        <v>381</v>
      </c>
      <c r="G256">
        <v>17</v>
      </c>
    </row>
    <row r="257" spans="1:10" x14ac:dyDescent="0.3">
      <c r="A257" t="s">
        <v>268</v>
      </c>
      <c r="B257" t="s">
        <v>274</v>
      </c>
      <c r="C257">
        <v>23</v>
      </c>
      <c r="D257" t="s">
        <v>296</v>
      </c>
      <c r="E257">
        <v>1</v>
      </c>
      <c r="F257" t="s">
        <v>382</v>
      </c>
      <c r="G257">
        <v>18</v>
      </c>
    </row>
    <row r="258" spans="1:10" x14ac:dyDescent="0.3">
      <c r="A258" t="s">
        <v>268</v>
      </c>
      <c r="B258" t="s">
        <v>274</v>
      </c>
      <c r="C258">
        <v>24</v>
      </c>
      <c r="D258" t="s">
        <v>297</v>
      </c>
      <c r="E258">
        <v>1</v>
      </c>
      <c r="F258" t="s">
        <v>393</v>
      </c>
      <c r="G258">
        <v>19</v>
      </c>
    </row>
    <row r="259" spans="1:10" x14ac:dyDescent="0.3">
      <c r="A259" t="s">
        <v>268</v>
      </c>
      <c r="B259" t="s">
        <v>274</v>
      </c>
      <c r="C259">
        <v>30</v>
      </c>
      <c r="D259" t="s">
        <v>387</v>
      </c>
      <c r="E259">
        <v>1</v>
      </c>
      <c r="F259" t="s">
        <v>392</v>
      </c>
      <c r="G259">
        <v>25</v>
      </c>
    </row>
    <row r="260" spans="1:10" x14ac:dyDescent="0.3">
      <c r="A260" t="s">
        <v>268</v>
      </c>
      <c r="B260" t="s">
        <v>274</v>
      </c>
      <c r="C260">
        <v>31</v>
      </c>
      <c r="D260" t="s">
        <v>298</v>
      </c>
      <c r="E260">
        <v>1</v>
      </c>
      <c r="F260" t="s">
        <v>298</v>
      </c>
      <c r="G260">
        <v>26</v>
      </c>
    </row>
    <row r="261" spans="1:10" x14ac:dyDescent="0.3">
      <c r="A261" t="s">
        <v>268</v>
      </c>
      <c r="B261" t="s">
        <v>274</v>
      </c>
      <c r="C261">
        <v>32</v>
      </c>
      <c r="D261" t="s">
        <v>299</v>
      </c>
      <c r="E261">
        <v>1</v>
      </c>
      <c r="F261" t="s">
        <v>391</v>
      </c>
      <c r="G261">
        <v>27</v>
      </c>
    </row>
    <row r="262" spans="1:10" x14ac:dyDescent="0.3">
      <c r="A262" t="s">
        <v>268</v>
      </c>
      <c r="B262" t="s">
        <v>274</v>
      </c>
      <c r="C262">
        <v>33</v>
      </c>
      <c r="D262" t="s">
        <v>300</v>
      </c>
      <c r="E262">
        <v>1</v>
      </c>
      <c r="F262" t="s">
        <v>300</v>
      </c>
      <c r="G262">
        <v>28</v>
      </c>
    </row>
    <row r="263" spans="1:10" x14ac:dyDescent="0.3">
      <c r="A263" t="s">
        <v>268</v>
      </c>
      <c r="B263" t="s">
        <v>274</v>
      </c>
      <c r="C263">
        <v>34</v>
      </c>
      <c r="D263" t="s">
        <v>301</v>
      </c>
      <c r="E263">
        <v>1</v>
      </c>
      <c r="F263" t="s">
        <v>388</v>
      </c>
      <c r="G263">
        <v>29</v>
      </c>
    </row>
    <row r="264" spans="1:10" x14ac:dyDescent="0.3">
      <c r="A264" t="s">
        <v>268</v>
      </c>
      <c r="B264" t="s">
        <v>274</v>
      </c>
      <c r="C264">
        <v>37</v>
      </c>
      <c r="D264" t="s">
        <v>302</v>
      </c>
      <c r="E264">
        <v>1</v>
      </c>
      <c r="F264" t="s">
        <v>389</v>
      </c>
      <c r="G264">
        <v>32</v>
      </c>
    </row>
    <row r="265" spans="1:10" x14ac:dyDescent="0.3">
      <c r="A265" t="s">
        <v>268</v>
      </c>
      <c r="B265" t="s">
        <v>274</v>
      </c>
      <c r="C265">
        <v>38</v>
      </c>
      <c r="D265" t="s">
        <v>303</v>
      </c>
      <c r="E265">
        <v>1</v>
      </c>
      <c r="F265" t="s">
        <v>390</v>
      </c>
      <c r="G265">
        <v>33</v>
      </c>
    </row>
    <row r="266" spans="1:10" x14ac:dyDescent="0.3">
      <c r="A266" t="s">
        <v>268</v>
      </c>
      <c r="B266" t="s">
        <v>274</v>
      </c>
      <c r="C266">
        <v>40</v>
      </c>
      <c r="D266" t="s">
        <v>304</v>
      </c>
      <c r="E266">
        <v>1</v>
      </c>
      <c r="F266" t="s">
        <v>383</v>
      </c>
      <c r="G266">
        <v>35</v>
      </c>
    </row>
    <row r="267" spans="1:10" x14ac:dyDescent="0.3">
      <c r="A267" t="s">
        <v>269</v>
      </c>
      <c r="B267" t="s">
        <v>275</v>
      </c>
      <c r="C267">
        <v>1</v>
      </c>
      <c r="D267" t="s">
        <v>2</v>
      </c>
      <c r="E267">
        <v>1</v>
      </c>
      <c r="F267" t="s">
        <v>10</v>
      </c>
      <c r="G267">
        <v>1</v>
      </c>
    </row>
    <row r="268" spans="1:10" x14ac:dyDescent="0.3">
      <c r="A268" t="s">
        <v>269</v>
      </c>
      <c r="B268" t="s">
        <v>275</v>
      </c>
      <c r="C268">
        <v>2</v>
      </c>
      <c r="D268" t="s">
        <v>3</v>
      </c>
      <c r="E268">
        <v>1</v>
      </c>
      <c r="F268" t="s">
        <v>128</v>
      </c>
      <c r="G268">
        <v>2</v>
      </c>
    </row>
    <row r="269" spans="1:10" x14ac:dyDescent="0.3">
      <c r="A269" t="s">
        <v>269</v>
      </c>
      <c r="B269" t="s">
        <v>275</v>
      </c>
      <c r="C269">
        <v>3</v>
      </c>
      <c r="D269" t="s">
        <v>105</v>
      </c>
      <c r="E269">
        <v>1</v>
      </c>
      <c r="F269" t="s">
        <v>11</v>
      </c>
      <c r="G269">
        <v>3</v>
      </c>
    </row>
    <row r="270" spans="1:10" x14ac:dyDescent="0.3">
      <c r="A270" t="s">
        <v>269</v>
      </c>
      <c r="B270" t="s">
        <v>275</v>
      </c>
      <c r="C270">
        <v>4</v>
      </c>
      <c r="D270" t="s">
        <v>286</v>
      </c>
      <c r="E270">
        <v>1</v>
      </c>
      <c r="F270" t="s">
        <v>375</v>
      </c>
      <c r="G270">
        <v>4</v>
      </c>
      <c r="H270" t="s">
        <v>373</v>
      </c>
      <c r="I270" t="s">
        <v>322</v>
      </c>
      <c r="J270">
        <v>0</v>
      </c>
    </row>
    <row r="271" spans="1:10" x14ac:dyDescent="0.3">
      <c r="A271" t="s">
        <v>269</v>
      </c>
      <c r="B271" t="s">
        <v>275</v>
      </c>
      <c r="C271">
        <v>5</v>
      </c>
      <c r="D271" t="s">
        <v>287</v>
      </c>
      <c r="E271">
        <v>1</v>
      </c>
      <c r="F271" t="s">
        <v>376</v>
      </c>
      <c r="G271">
        <v>5</v>
      </c>
    </row>
    <row r="272" spans="1:10" x14ac:dyDescent="0.3">
      <c r="A272" t="s">
        <v>269</v>
      </c>
      <c r="B272" t="s">
        <v>275</v>
      </c>
      <c r="C272">
        <v>6</v>
      </c>
      <c r="D272" t="s">
        <v>288</v>
      </c>
      <c r="E272">
        <v>1</v>
      </c>
      <c r="F272" t="s">
        <v>374</v>
      </c>
      <c r="G272">
        <v>6</v>
      </c>
    </row>
    <row r="273" spans="1:10" x14ac:dyDescent="0.3">
      <c r="A273" t="s">
        <v>269</v>
      </c>
      <c r="B273" t="s">
        <v>275</v>
      </c>
      <c r="C273">
        <v>7</v>
      </c>
      <c r="D273" t="s">
        <v>10</v>
      </c>
      <c r="E273">
        <v>1</v>
      </c>
      <c r="F273" t="s">
        <v>10</v>
      </c>
      <c r="G273">
        <v>7</v>
      </c>
    </row>
    <row r="274" spans="1:10" x14ac:dyDescent="0.3">
      <c r="A274" t="s">
        <v>269</v>
      </c>
      <c r="B274" t="s">
        <v>275</v>
      </c>
      <c r="C274">
        <v>8</v>
      </c>
      <c r="D274" t="s">
        <v>356</v>
      </c>
      <c r="E274">
        <v>1</v>
      </c>
      <c r="F274" t="s">
        <v>377</v>
      </c>
      <c r="G274">
        <v>8</v>
      </c>
      <c r="H274" t="s">
        <v>408</v>
      </c>
      <c r="I274" t="s">
        <v>323</v>
      </c>
      <c r="J274">
        <v>1</v>
      </c>
    </row>
    <row r="275" spans="1:10" x14ac:dyDescent="0.3">
      <c r="A275" t="s">
        <v>269</v>
      </c>
      <c r="B275" t="s">
        <v>275</v>
      </c>
      <c r="C275">
        <v>14</v>
      </c>
      <c r="D275" t="s">
        <v>289</v>
      </c>
      <c r="E275">
        <v>1</v>
      </c>
      <c r="F275" t="s">
        <v>378</v>
      </c>
      <c r="G275">
        <v>9</v>
      </c>
    </row>
    <row r="276" spans="1:10" x14ac:dyDescent="0.3">
      <c r="A276" t="s">
        <v>269</v>
      </c>
      <c r="B276" t="s">
        <v>275</v>
      </c>
      <c r="C276">
        <v>15</v>
      </c>
      <c r="D276" t="s">
        <v>290</v>
      </c>
      <c r="E276">
        <v>1</v>
      </c>
      <c r="F276" t="s">
        <v>290</v>
      </c>
      <c r="G276">
        <v>10</v>
      </c>
    </row>
    <row r="277" spans="1:10" x14ac:dyDescent="0.3">
      <c r="A277" t="s">
        <v>269</v>
      </c>
      <c r="B277" t="s">
        <v>275</v>
      </c>
      <c r="C277">
        <v>16</v>
      </c>
      <c r="D277" t="s">
        <v>357</v>
      </c>
      <c r="E277">
        <v>1</v>
      </c>
      <c r="F277" t="s">
        <v>379</v>
      </c>
      <c r="G277">
        <v>11</v>
      </c>
    </row>
    <row r="278" spans="1:10" x14ac:dyDescent="0.3">
      <c r="A278" t="s">
        <v>269</v>
      </c>
      <c r="B278" t="s">
        <v>275</v>
      </c>
      <c r="C278">
        <v>17</v>
      </c>
      <c r="D278" t="s">
        <v>358</v>
      </c>
      <c r="E278">
        <v>1</v>
      </c>
      <c r="F278" t="s">
        <v>380</v>
      </c>
      <c r="G278">
        <v>12</v>
      </c>
    </row>
    <row r="279" spans="1:10" x14ac:dyDescent="0.3">
      <c r="A279" t="s">
        <v>269</v>
      </c>
      <c r="B279" t="s">
        <v>275</v>
      </c>
      <c r="C279">
        <v>18</v>
      </c>
      <c r="D279" t="s">
        <v>291</v>
      </c>
      <c r="E279">
        <v>1</v>
      </c>
      <c r="F279" t="s">
        <v>291</v>
      </c>
      <c r="G279">
        <v>13</v>
      </c>
    </row>
    <row r="280" spans="1:10" x14ac:dyDescent="0.3">
      <c r="A280" t="s">
        <v>269</v>
      </c>
      <c r="B280" t="s">
        <v>275</v>
      </c>
      <c r="C280">
        <v>19</v>
      </c>
      <c r="D280" t="s">
        <v>292</v>
      </c>
      <c r="E280">
        <v>1</v>
      </c>
      <c r="F280" t="s">
        <v>292</v>
      </c>
      <c r="G280">
        <v>14</v>
      </c>
    </row>
    <row r="281" spans="1:10" x14ac:dyDescent="0.3">
      <c r="A281" t="s">
        <v>269</v>
      </c>
      <c r="B281" t="s">
        <v>275</v>
      </c>
      <c r="C281">
        <v>20</v>
      </c>
      <c r="D281" t="s">
        <v>293</v>
      </c>
      <c r="E281">
        <v>1</v>
      </c>
      <c r="F281" t="s">
        <v>402</v>
      </c>
      <c r="G281">
        <v>15</v>
      </c>
    </row>
    <row r="282" spans="1:10" x14ac:dyDescent="0.3">
      <c r="A282" t="s">
        <v>269</v>
      </c>
      <c r="B282" t="s">
        <v>275</v>
      </c>
      <c r="C282">
        <v>21</v>
      </c>
      <c r="D282" t="s">
        <v>294</v>
      </c>
      <c r="E282">
        <v>1</v>
      </c>
      <c r="F282" t="s">
        <v>294</v>
      </c>
      <c r="G282">
        <v>16</v>
      </c>
    </row>
    <row r="283" spans="1:10" x14ac:dyDescent="0.3">
      <c r="A283" t="s">
        <v>269</v>
      </c>
      <c r="B283" t="s">
        <v>275</v>
      </c>
      <c r="C283">
        <v>22</v>
      </c>
      <c r="D283" t="s">
        <v>295</v>
      </c>
      <c r="E283">
        <v>1</v>
      </c>
      <c r="F283" t="s">
        <v>381</v>
      </c>
      <c r="G283">
        <v>17</v>
      </c>
    </row>
    <row r="284" spans="1:10" x14ac:dyDescent="0.3">
      <c r="A284" t="s">
        <v>269</v>
      </c>
      <c r="B284" t="s">
        <v>275</v>
      </c>
      <c r="C284">
        <v>23</v>
      </c>
      <c r="D284" t="s">
        <v>296</v>
      </c>
      <c r="E284">
        <v>1</v>
      </c>
      <c r="F284" t="s">
        <v>382</v>
      </c>
      <c r="G284">
        <v>18</v>
      </c>
    </row>
    <row r="285" spans="1:10" x14ac:dyDescent="0.3">
      <c r="A285" t="s">
        <v>269</v>
      </c>
      <c r="B285" t="s">
        <v>275</v>
      </c>
      <c r="C285">
        <v>24</v>
      </c>
      <c r="D285" t="s">
        <v>297</v>
      </c>
      <c r="E285">
        <v>1</v>
      </c>
      <c r="F285" t="s">
        <v>393</v>
      </c>
      <c r="G285">
        <v>19</v>
      </c>
    </row>
    <row r="286" spans="1:10" x14ac:dyDescent="0.3">
      <c r="A286" t="s">
        <v>269</v>
      </c>
      <c r="B286" t="s">
        <v>275</v>
      </c>
      <c r="C286">
        <v>30</v>
      </c>
      <c r="D286" t="s">
        <v>387</v>
      </c>
      <c r="E286">
        <v>1</v>
      </c>
      <c r="F286" t="s">
        <v>392</v>
      </c>
      <c r="G286">
        <v>25</v>
      </c>
    </row>
    <row r="287" spans="1:10" x14ac:dyDescent="0.3">
      <c r="A287" t="s">
        <v>269</v>
      </c>
      <c r="B287" t="s">
        <v>275</v>
      </c>
      <c r="C287">
        <v>31</v>
      </c>
      <c r="D287" t="s">
        <v>298</v>
      </c>
      <c r="E287">
        <v>1</v>
      </c>
      <c r="F287" t="s">
        <v>298</v>
      </c>
      <c r="G287">
        <v>26</v>
      </c>
    </row>
    <row r="288" spans="1:10" x14ac:dyDescent="0.3">
      <c r="A288" t="s">
        <v>269</v>
      </c>
      <c r="B288" t="s">
        <v>275</v>
      </c>
      <c r="C288">
        <v>32</v>
      </c>
      <c r="D288" t="s">
        <v>299</v>
      </c>
      <c r="E288">
        <v>1</v>
      </c>
      <c r="F288" t="s">
        <v>391</v>
      </c>
      <c r="G288">
        <v>27</v>
      </c>
    </row>
    <row r="289" spans="1:10" x14ac:dyDescent="0.3">
      <c r="A289" t="s">
        <v>269</v>
      </c>
      <c r="B289" t="s">
        <v>275</v>
      </c>
      <c r="C289">
        <v>33</v>
      </c>
      <c r="D289" t="s">
        <v>300</v>
      </c>
      <c r="E289">
        <v>1</v>
      </c>
      <c r="F289" t="s">
        <v>300</v>
      </c>
      <c r="G289">
        <v>28</v>
      </c>
    </row>
    <row r="290" spans="1:10" x14ac:dyDescent="0.3">
      <c r="A290" t="s">
        <v>269</v>
      </c>
      <c r="B290" t="s">
        <v>275</v>
      </c>
      <c r="C290">
        <v>34</v>
      </c>
      <c r="D290" t="s">
        <v>301</v>
      </c>
      <c r="E290">
        <v>1</v>
      </c>
      <c r="F290" t="s">
        <v>388</v>
      </c>
      <c r="G290">
        <v>29</v>
      </c>
    </row>
    <row r="291" spans="1:10" x14ac:dyDescent="0.3">
      <c r="A291" t="s">
        <v>269</v>
      </c>
      <c r="B291" t="s">
        <v>275</v>
      </c>
      <c r="C291">
        <v>37</v>
      </c>
      <c r="D291" t="s">
        <v>302</v>
      </c>
      <c r="E291">
        <v>1</v>
      </c>
      <c r="F291" t="s">
        <v>389</v>
      </c>
      <c r="G291">
        <v>32</v>
      </c>
    </row>
    <row r="292" spans="1:10" x14ac:dyDescent="0.3">
      <c r="A292" t="s">
        <v>269</v>
      </c>
      <c r="B292" t="s">
        <v>275</v>
      </c>
      <c r="C292">
        <v>38</v>
      </c>
      <c r="D292" t="s">
        <v>303</v>
      </c>
      <c r="E292">
        <v>1</v>
      </c>
      <c r="F292" t="s">
        <v>390</v>
      </c>
      <c r="G292">
        <v>33</v>
      </c>
    </row>
    <row r="293" spans="1:10" x14ac:dyDescent="0.3">
      <c r="A293" t="s">
        <v>269</v>
      </c>
      <c r="B293" t="s">
        <v>275</v>
      </c>
      <c r="C293">
        <v>40</v>
      </c>
      <c r="D293" t="s">
        <v>304</v>
      </c>
      <c r="E293">
        <v>1</v>
      </c>
      <c r="F293" t="s">
        <v>383</v>
      </c>
      <c r="G293">
        <v>35</v>
      </c>
    </row>
    <row r="294" spans="1:10" x14ac:dyDescent="0.3">
      <c r="A294" t="s">
        <v>271</v>
      </c>
      <c r="B294" t="s">
        <v>273</v>
      </c>
      <c r="C294">
        <v>1</v>
      </c>
      <c r="D294" t="s">
        <v>2</v>
      </c>
      <c r="E294">
        <v>1</v>
      </c>
      <c r="F294" t="s">
        <v>10</v>
      </c>
      <c r="G294">
        <v>1</v>
      </c>
    </row>
    <row r="295" spans="1:10" x14ac:dyDescent="0.3">
      <c r="A295" t="s">
        <v>271</v>
      </c>
      <c r="B295" t="s">
        <v>273</v>
      </c>
      <c r="C295">
        <v>2</v>
      </c>
      <c r="D295" t="s">
        <v>3</v>
      </c>
      <c r="E295">
        <v>1</v>
      </c>
      <c r="F295" t="s">
        <v>128</v>
      </c>
      <c r="G295">
        <v>2</v>
      </c>
    </row>
    <row r="296" spans="1:10" x14ac:dyDescent="0.3">
      <c r="A296" t="s">
        <v>271</v>
      </c>
      <c r="B296" t="s">
        <v>273</v>
      </c>
      <c r="C296">
        <v>3</v>
      </c>
      <c r="D296" t="s">
        <v>105</v>
      </c>
      <c r="E296">
        <v>1</v>
      </c>
      <c r="F296" t="s">
        <v>11</v>
      </c>
      <c r="G296">
        <v>3</v>
      </c>
    </row>
    <row r="297" spans="1:10" x14ac:dyDescent="0.3">
      <c r="A297" t="s">
        <v>271</v>
      </c>
      <c r="B297" t="s">
        <v>273</v>
      </c>
      <c r="C297">
        <v>4</v>
      </c>
      <c r="D297" t="s">
        <v>398</v>
      </c>
      <c r="E297">
        <v>1</v>
      </c>
      <c r="F297" t="s">
        <v>401</v>
      </c>
      <c r="G297">
        <v>4</v>
      </c>
      <c r="H297" t="s">
        <v>403</v>
      </c>
      <c r="I297" t="s">
        <v>405</v>
      </c>
      <c r="J297">
        <v>0</v>
      </c>
    </row>
    <row r="298" spans="1:10" x14ac:dyDescent="0.3">
      <c r="A298" t="s">
        <v>271</v>
      </c>
      <c r="B298" t="s">
        <v>273</v>
      </c>
      <c r="C298">
        <v>5</v>
      </c>
      <c r="D298" t="s">
        <v>399</v>
      </c>
      <c r="E298">
        <v>1</v>
      </c>
      <c r="F298" t="s">
        <v>377</v>
      </c>
      <c r="G298">
        <v>5</v>
      </c>
      <c r="H298" t="s">
        <v>404</v>
      </c>
      <c r="I298" t="s">
        <v>400</v>
      </c>
      <c r="J298">
        <v>1</v>
      </c>
    </row>
    <row r="299" spans="1:10" x14ac:dyDescent="0.3">
      <c r="A299" t="s">
        <v>271</v>
      </c>
      <c r="B299" t="s">
        <v>273</v>
      </c>
      <c r="C299">
        <v>6</v>
      </c>
      <c r="D299" t="s">
        <v>289</v>
      </c>
      <c r="E299">
        <v>1</v>
      </c>
      <c r="F299" t="s">
        <v>378</v>
      </c>
      <c r="G299">
        <v>6</v>
      </c>
    </row>
    <row r="300" spans="1:10" x14ac:dyDescent="0.3">
      <c r="A300" t="s">
        <v>271</v>
      </c>
      <c r="B300" t="s">
        <v>273</v>
      </c>
      <c r="C300">
        <v>7</v>
      </c>
      <c r="D300" t="s">
        <v>290</v>
      </c>
      <c r="E300">
        <v>1</v>
      </c>
      <c r="F300" t="s">
        <v>290</v>
      </c>
      <c r="G300">
        <v>7</v>
      </c>
    </row>
    <row r="301" spans="1:10" x14ac:dyDescent="0.3">
      <c r="A301" t="s">
        <v>271</v>
      </c>
      <c r="B301" t="s">
        <v>273</v>
      </c>
      <c r="C301">
        <v>8</v>
      </c>
      <c r="D301" t="s">
        <v>357</v>
      </c>
      <c r="E301">
        <v>1</v>
      </c>
      <c r="F301" t="s">
        <v>379</v>
      </c>
      <c r="G301">
        <v>8</v>
      </c>
    </row>
    <row r="302" spans="1:10" x14ac:dyDescent="0.3">
      <c r="A302" t="s">
        <v>271</v>
      </c>
      <c r="B302" t="s">
        <v>273</v>
      </c>
      <c r="C302">
        <v>9</v>
      </c>
      <c r="D302" t="s">
        <v>358</v>
      </c>
      <c r="E302">
        <v>1</v>
      </c>
      <c r="F302" t="s">
        <v>380</v>
      </c>
      <c r="G302">
        <v>9</v>
      </c>
    </row>
    <row r="303" spans="1:10" x14ac:dyDescent="0.3">
      <c r="A303" t="s">
        <v>271</v>
      </c>
      <c r="B303" t="s">
        <v>273</v>
      </c>
      <c r="C303">
        <v>10</v>
      </c>
      <c r="D303" t="s">
        <v>291</v>
      </c>
      <c r="E303">
        <v>1</v>
      </c>
      <c r="F303" t="s">
        <v>291</v>
      </c>
      <c r="G303">
        <v>10</v>
      </c>
    </row>
    <row r="304" spans="1:10" x14ac:dyDescent="0.3">
      <c r="A304" t="s">
        <v>271</v>
      </c>
      <c r="B304" t="s">
        <v>273</v>
      </c>
      <c r="C304">
        <v>11</v>
      </c>
      <c r="D304" t="s">
        <v>292</v>
      </c>
      <c r="E304">
        <v>1</v>
      </c>
      <c r="F304" t="s">
        <v>292</v>
      </c>
      <c r="G304">
        <v>11</v>
      </c>
    </row>
    <row r="305" spans="1:10" x14ac:dyDescent="0.3">
      <c r="A305" t="s">
        <v>271</v>
      </c>
      <c r="B305" t="s">
        <v>273</v>
      </c>
      <c r="C305">
        <v>12</v>
      </c>
      <c r="D305" t="s">
        <v>293</v>
      </c>
      <c r="E305">
        <v>1</v>
      </c>
      <c r="F305" t="s">
        <v>129</v>
      </c>
      <c r="G305">
        <v>12</v>
      </c>
    </row>
    <row r="306" spans="1:10" x14ac:dyDescent="0.3">
      <c r="A306" t="s">
        <v>271</v>
      </c>
      <c r="B306" t="s">
        <v>273</v>
      </c>
      <c r="C306">
        <v>13</v>
      </c>
      <c r="D306" t="s">
        <v>294</v>
      </c>
      <c r="E306">
        <v>1</v>
      </c>
      <c r="F306" t="s">
        <v>294</v>
      </c>
      <c r="G306">
        <v>13</v>
      </c>
    </row>
    <row r="307" spans="1:10" x14ac:dyDescent="0.3">
      <c r="A307" t="s">
        <v>271</v>
      </c>
      <c r="B307" t="s">
        <v>273</v>
      </c>
      <c r="C307">
        <v>14</v>
      </c>
      <c r="D307" t="s">
        <v>295</v>
      </c>
      <c r="E307">
        <v>1</v>
      </c>
      <c r="F307" t="s">
        <v>381</v>
      </c>
      <c r="G307">
        <v>14</v>
      </c>
    </row>
    <row r="308" spans="1:10" x14ac:dyDescent="0.3">
      <c r="A308" t="s">
        <v>409</v>
      </c>
      <c r="B308" t="s">
        <v>411</v>
      </c>
      <c r="C308">
        <v>1</v>
      </c>
      <c r="D308" t="s">
        <v>2</v>
      </c>
      <c r="E308">
        <v>1</v>
      </c>
      <c r="F308" t="s">
        <v>10</v>
      </c>
      <c r="G308">
        <v>1</v>
      </c>
    </row>
    <row r="309" spans="1:10" x14ac:dyDescent="0.3">
      <c r="A309" t="s">
        <v>409</v>
      </c>
      <c r="B309" t="s">
        <v>411</v>
      </c>
      <c r="C309">
        <v>2</v>
      </c>
      <c r="D309" t="s">
        <v>3</v>
      </c>
      <c r="E309">
        <v>1</v>
      </c>
      <c r="F309" t="s">
        <v>128</v>
      </c>
      <c r="G309">
        <v>2</v>
      </c>
    </row>
    <row r="310" spans="1:10" x14ac:dyDescent="0.3">
      <c r="A310" t="s">
        <v>409</v>
      </c>
      <c r="B310" t="s">
        <v>411</v>
      </c>
      <c r="C310">
        <v>3</v>
      </c>
      <c r="D310" t="s">
        <v>105</v>
      </c>
      <c r="E310">
        <v>1</v>
      </c>
      <c r="F310" t="s">
        <v>11</v>
      </c>
      <c r="G310">
        <v>3</v>
      </c>
      <c r="H310" t="s">
        <v>423</v>
      </c>
      <c r="I310" t="s">
        <v>414</v>
      </c>
      <c r="J310">
        <v>1</v>
      </c>
    </row>
    <row r="311" spans="1:10" x14ac:dyDescent="0.3">
      <c r="A311" t="s">
        <v>409</v>
      </c>
      <c r="B311" t="s">
        <v>411</v>
      </c>
      <c r="C311">
        <v>4</v>
      </c>
      <c r="D311" t="s">
        <v>282</v>
      </c>
      <c r="E311">
        <v>1</v>
      </c>
      <c r="F311" t="s">
        <v>412</v>
      </c>
      <c r="G311">
        <v>4</v>
      </c>
    </row>
    <row r="312" spans="1:10" x14ac:dyDescent="0.3">
      <c r="A312" t="s">
        <v>409</v>
      </c>
      <c r="B312" t="s">
        <v>411</v>
      </c>
      <c r="C312">
        <v>5</v>
      </c>
      <c r="D312" t="s">
        <v>410</v>
      </c>
      <c r="E312">
        <v>1</v>
      </c>
      <c r="F312" t="s">
        <v>413</v>
      </c>
      <c r="G312">
        <v>5</v>
      </c>
    </row>
    <row r="313" spans="1:10" x14ac:dyDescent="0.3">
      <c r="A313" t="s">
        <v>417</v>
      </c>
      <c r="B313" t="s">
        <v>418</v>
      </c>
      <c r="C313">
        <v>1</v>
      </c>
      <c r="D313" t="s">
        <v>2</v>
      </c>
      <c r="E313">
        <v>1</v>
      </c>
      <c r="F313" t="s">
        <v>10</v>
      </c>
      <c r="G313">
        <v>1</v>
      </c>
    </row>
    <row r="314" spans="1:10" x14ac:dyDescent="0.3">
      <c r="A314" t="s">
        <v>417</v>
      </c>
      <c r="B314" t="s">
        <v>418</v>
      </c>
      <c r="C314">
        <v>2</v>
      </c>
      <c r="D314" t="s">
        <v>3</v>
      </c>
      <c r="E314">
        <v>1</v>
      </c>
      <c r="F314" t="s">
        <v>128</v>
      </c>
      <c r="G314">
        <v>2</v>
      </c>
    </row>
    <row r="315" spans="1:10" x14ac:dyDescent="0.3">
      <c r="A315" t="s">
        <v>417</v>
      </c>
      <c r="B315" t="s">
        <v>418</v>
      </c>
      <c r="C315">
        <v>3</v>
      </c>
      <c r="D315" t="s">
        <v>105</v>
      </c>
      <c r="E315">
        <v>1</v>
      </c>
      <c r="F315" t="s">
        <v>11</v>
      </c>
      <c r="G315">
        <v>3</v>
      </c>
      <c r="H315" t="s">
        <v>422</v>
      </c>
      <c r="I315" t="s">
        <v>419</v>
      </c>
      <c r="J315">
        <v>1</v>
      </c>
    </row>
    <row r="316" spans="1:10" x14ac:dyDescent="0.3">
      <c r="A316" t="s">
        <v>417</v>
      </c>
      <c r="B316" t="s">
        <v>418</v>
      </c>
      <c r="C316">
        <v>4</v>
      </c>
      <c r="D316" t="s">
        <v>282</v>
      </c>
      <c r="E316">
        <v>1</v>
      </c>
      <c r="F316" t="s">
        <v>412</v>
      </c>
      <c r="G316">
        <v>4</v>
      </c>
    </row>
    <row r="317" spans="1:10" x14ac:dyDescent="0.3">
      <c r="A317" t="s">
        <v>417</v>
      </c>
      <c r="B317" t="s">
        <v>418</v>
      </c>
      <c r="C317">
        <v>5</v>
      </c>
      <c r="D317" t="s">
        <v>410</v>
      </c>
      <c r="E317">
        <v>1</v>
      </c>
      <c r="F317" t="s">
        <v>413</v>
      </c>
      <c r="G317">
        <v>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52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46" bestFit="1" customWidth="1"/>
    <col min="3" max="3" width="11.88671875" bestFit="1" customWidth="1"/>
    <col min="4" max="4" width="18.109375" bestFit="1" customWidth="1"/>
    <col min="5" max="5" width="23.21875" bestFit="1" customWidth="1"/>
    <col min="6" max="6" width="46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24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t="s">
        <v>107</v>
      </c>
      <c r="B2" t="s">
        <v>131</v>
      </c>
      <c r="C2" t="s">
        <v>124</v>
      </c>
      <c r="D2" t="s">
        <v>132</v>
      </c>
      <c r="E2" t="s">
        <v>397</v>
      </c>
      <c r="F2" t="s">
        <v>131</v>
      </c>
      <c r="H2" t="s">
        <v>104</v>
      </c>
      <c r="I2" t="s">
        <v>103</v>
      </c>
    </row>
    <row r="3" spans="1:9" x14ac:dyDescent="0.3">
      <c r="A3" t="s">
        <v>107</v>
      </c>
      <c r="B3" t="s">
        <v>131</v>
      </c>
      <c r="C3" t="s">
        <v>124</v>
      </c>
      <c r="D3" t="s">
        <v>133</v>
      </c>
      <c r="E3" t="s">
        <v>142</v>
      </c>
      <c r="F3" t="s">
        <v>131</v>
      </c>
      <c r="H3" t="s">
        <v>104</v>
      </c>
      <c r="I3" t="s">
        <v>103</v>
      </c>
    </row>
    <row r="4" spans="1:9" x14ac:dyDescent="0.3">
      <c r="A4" t="s">
        <v>107</v>
      </c>
      <c r="B4" t="s">
        <v>131</v>
      </c>
      <c r="C4" t="s">
        <v>124</v>
      </c>
      <c r="D4" t="s">
        <v>134</v>
      </c>
      <c r="E4" t="s">
        <v>112</v>
      </c>
      <c r="F4" t="s">
        <v>131</v>
      </c>
      <c r="H4" t="s">
        <v>104</v>
      </c>
      <c r="I4" t="s">
        <v>103</v>
      </c>
    </row>
    <row r="5" spans="1:9" x14ac:dyDescent="0.3">
      <c r="A5" t="s">
        <v>107</v>
      </c>
      <c r="B5" t="s">
        <v>131</v>
      </c>
      <c r="C5" t="s">
        <v>124</v>
      </c>
      <c r="D5" t="s">
        <v>135</v>
      </c>
      <c r="E5" t="s">
        <v>396</v>
      </c>
      <c r="F5" t="s">
        <v>131</v>
      </c>
      <c r="H5" t="s">
        <v>104</v>
      </c>
      <c r="I5" t="s">
        <v>103</v>
      </c>
    </row>
    <row r="6" spans="1:9" x14ac:dyDescent="0.3">
      <c r="A6" t="s">
        <v>107</v>
      </c>
      <c r="B6" t="s">
        <v>131</v>
      </c>
      <c r="C6" t="s">
        <v>124</v>
      </c>
      <c r="D6" t="s">
        <v>136</v>
      </c>
      <c r="E6" t="s">
        <v>143</v>
      </c>
      <c r="F6" t="s">
        <v>131</v>
      </c>
      <c r="H6" t="s">
        <v>104</v>
      </c>
      <c r="I6" t="s">
        <v>103</v>
      </c>
    </row>
    <row r="7" spans="1:9" x14ac:dyDescent="0.3">
      <c r="A7" t="s">
        <v>107</v>
      </c>
      <c r="B7" t="s">
        <v>131</v>
      </c>
      <c r="C7" t="s">
        <v>124</v>
      </c>
      <c r="D7" t="s">
        <v>137</v>
      </c>
      <c r="E7" t="s">
        <v>145</v>
      </c>
      <c r="F7" t="s">
        <v>131</v>
      </c>
      <c r="H7" t="s">
        <v>104</v>
      </c>
      <c r="I7" t="s">
        <v>103</v>
      </c>
    </row>
    <row r="8" spans="1:9" x14ac:dyDescent="0.3">
      <c r="A8" t="s">
        <v>107</v>
      </c>
      <c r="B8" t="s">
        <v>131</v>
      </c>
      <c r="C8" t="s">
        <v>124</v>
      </c>
      <c r="D8" t="s">
        <v>138</v>
      </c>
      <c r="E8" t="s">
        <v>144</v>
      </c>
      <c r="F8" t="s">
        <v>131</v>
      </c>
      <c r="H8" t="s">
        <v>104</v>
      </c>
      <c r="I8" t="s">
        <v>103</v>
      </c>
    </row>
    <row r="9" spans="1:9" x14ac:dyDescent="0.3">
      <c r="A9" t="s">
        <v>107</v>
      </c>
      <c r="B9" t="s">
        <v>131</v>
      </c>
      <c r="C9" t="s">
        <v>124</v>
      </c>
      <c r="D9" t="s">
        <v>139</v>
      </c>
      <c r="E9" t="s">
        <v>110</v>
      </c>
      <c r="F9" t="s">
        <v>131</v>
      </c>
      <c r="H9" t="s">
        <v>104</v>
      </c>
      <c r="I9" t="s">
        <v>103</v>
      </c>
    </row>
    <row r="10" spans="1:9" x14ac:dyDescent="0.3">
      <c r="A10" t="s">
        <v>107</v>
      </c>
      <c r="B10" t="s">
        <v>131</v>
      </c>
      <c r="C10" t="s">
        <v>124</v>
      </c>
      <c r="D10" t="s">
        <v>140</v>
      </c>
      <c r="E10" t="s">
        <v>109</v>
      </c>
      <c r="F10" t="s">
        <v>131</v>
      </c>
      <c r="H10" t="s">
        <v>104</v>
      </c>
      <c r="I10" t="s">
        <v>103</v>
      </c>
    </row>
    <row r="11" spans="1:9" x14ac:dyDescent="0.3">
      <c r="A11" t="s">
        <v>107</v>
      </c>
      <c r="B11" t="s">
        <v>131</v>
      </c>
      <c r="C11" t="s">
        <v>124</v>
      </c>
      <c r="D11" t="s">
        <v>141</v>
      </c>
      <c r="E11" t="s">
        <v>111</v>
      </c>
      <c r="F11" t="s">
        <v>131</v>
      </c>
      <c r="H11" t="s">
        <v>104</v>
      </c>
      <c r="I11" t="s">
        <v>103</v>
      </c>
    </row>
    <row r="12" spans="1:9" x14ac:dyDescent="0.3">
      <c r="A12" t="s">
        <v>248</v>
      </c>
      <c r="B12" t="s">
        <v>157</v>
      </c>
      <c r="C12" t="s">
        <v>345</v>
      </c>
      <c r="D12" t="s">
        <v>238</v>
      </c>
      <c r="F12" t="s">
        <v>157</v>
      </c>
      <c r="G12" t="s">
        <v>239</v>
      </c>
      <c r="H12" t="s">
        <v>151</v>
      </c>
      <c r="I12" t="s">
        <v>19</v>
      </c>
    </row>
    <row r="13" spans="1:9" x14ac:dyDescent="0.3">
      <c r="A13" t="s">
        <v>248</v>
      </c>
      <c r="B13" t="s">
        <v>157</v>
      </c>
      <c r="C13" t="s">
        <v>345</v>
      </c>
      <c r="D13" t="s">
        <v>108</v>
      </c>
      <c r="E13" t="s">
        <v>240</v>
      </c>
      <c r="F13" t="s">
        <v>157</v>
      </c>
      <c r="H13" t="s">
        <v>151</v>
      </c>
      <c r="I13" t="s">
        <v>19</v>
      </c>
    </row>
    <row r="14" spans="1:9" x14ac:dyDescent="0.3">
      <c r="A14" t="s">
        <v>250</v>
      </c>
      <c r="B14" t="s">
        <v>172</v>
      </c>
      <c r="C14" t="s">
        <v>170</v>
      </c>
      <c r="D14" t="s">
        <v>108</v>
      </c>
      <c r="E14" t="s">
        <v>240</v>
      </c>
      <c r="F14" t="s">
        <v>172</v>
      </c>
      <c r="H14" t="s">
        <v>151</v>
      </c>
      <c r="I14" t="s">
        <v>19</v>
      </c>
    </row>
    <row r="15" spans="1:9" x14ac:dyDescent="0.3">
      <c r="A15" t="s">
        <v>251</v>
      </c>
      <c r="B15" t="s">
        <v>178</v>
      </c>
      <c r="C15" t="s">
        <v>176</v>
      </c>
      <c r="D15" t="s">
        <v>108</v>
      </c>
      <c r="E15" t="s">
        <v>240</v>
      </c>
      <c r="F15" t="s">
        <v>178</v>
      </c>
      <c r="H15" t="s">
        <v>151</v>
      </c>
      <c r="I15" t="s">
        <v>19</v>
      </c>
    </row>
    <row r="16" spans="1:9" x14ac:dyDescent="0.3">
      <c r="A16" t="s">
        <v>252</v>
      </c>
      <c r="B16" t="s">
        <v>169</v>
      </c>
      <c r="C16" t="s">
        <v>167</v>
      </c>
      <c r="D16" t="s">
        <v>108</v>
      </c>
      <c r="E16" t="s">
        <v>240</v>
      </c>
      <c r="F16" t="s">
        <v>169</v>
      </c>
      <c r="H16" t="s">
        <v>151</v>
      </c>
      <c r="I16" t="s">
        <v>19</v>
      </c>
    </row>
    <row r="17" spans="1:9" x14ac:dyDescent="0.3">
      <c r="A17" t="s">
        <v>253</v>
      </c>
      <c r="B17" t="s">
        <v>165</v>
      </c>
      <c r="C17" t="s">
        <v>163</v>
      </c>
      <c r="D17" t="s">
        <v>108</v>
      </c>
      <c r="E17" t="s">
        <v>240</v>
      </c>
      <c r="F17" t="s">
        <v>165</v>
      </c>
      <c r="H17" t="s">
        <v>151</v>
      </c>
      <c r="I17" t="s">
        <v>19</v>
      </c>
    </row>
    <row r="18" spans="1:9" x14ac:dyDescent="0.3">
      <c r="A18" t="s">
        <v>254</v>
      </c>
      <c r="B18" t="s">
        <v>181</v>
      </c>
      <c r="C18" t="s">
        <v>179</v>
      </c>
      <c r="D18" t="s">
        <v>108</v>
      </c>
      <c r="E18" t="s">
        <v>240</v>
      </c>
      <c r="F18" t="s">
        <v>181</v>
      </c>
      <c r="H18" t="s">
        <v>151</v>
      </c>
      <c r="I18" t="s">
        <v>19</v>
      </c>
    </row>
    <row r="19" spans="1:9" x14ac:dyDescent="0.3">
      <c r="A19" t="s">
        <v>255</v>
      </c>
      <c r="B19" t="s">
        <v>184</v>
      </c>
      <c r="C19" t="s">
        <v>182</v>
      </c>
      <c r="D19" t="s">
        <v>108</v>
      </c>
      <c r="E19" t="s">
        <v>240</v>
      </c>
      <c r="F19" t="s">
        <v>184</v>
      </c>
      <c r="H19" t="s">
        <v>151</v>
      </c>
      <c r="I19" t="s">
        <v>19</v>
      </c>
    </row>
    <row r="20" spans="1:9" x14ac:dyDescent="0.3">
      <c r="A20" t="s">
        <v>256</v>
      </c>
      <c r="B20" t="s">
        <v>187</v>
      </c>
      <c r="C20" t="s">
        <v>121</v>
      </c>
      <c r="D20" t="s">
        <v>108</v>
      </c>
      <c r="E20" t="s">
        <v>240</v>
      </c>
      <c r="F20" t="s">
        <v>187</v>
      </c>
      <c r="H20" t="s">
        <v>151</v>
      </c>
      <c r="I20" t="s">
        <v>19</v>
      </c>
    </row>
    <row r="21" spans="1:9" x14ac:dyDescent="0.3">
      <c r="A21" t="s">
        <v>249</v>
      </c>
      <c r="B21" t="s">
        <v>190</v>
      </c>
      <c r="C21" t="s">
        <v>345</v>
      </c>
      <c r="D21" t="s">
        <v>238</v>
      </c>
      <c r="E21" t="s">
        <v>394</v>
      </c>
      <c r="F21" t="s">
        <v>190</v>
      </c>
      <c r="H21" t="s">
        <v>152</v>
      </c>
      <c r="I21" t="s">
        <v>103</v>
      </c>
    </row>
    <row r="22" spans="1:9" x14ac:dyDescent="0.3">
      <c r="A22" t="s">
        <v>257</v>
      </c>
      <c r="B22" t="s">
        <v>191</v>
      </c>
      <c r="C22" t="s">
        <v>170</v>
      </c>
      <c r="D22" t="s">
        <v>108</v>
      </c>
      <c r="E22" t="s">
        <v>241</v>
      </c>
      <c r="F22" t="s">
        <v>191</v>
      </c>
      <c r="H22" t="s">
        <v>152</v>
      </c>
      <c r="I22" t="s">
        <v>103</v>
      </c>
    </row>
    <row r="23" spans="1:9" x14ac:dyDescent="0.3">
      <c r="A23" t="s">
        <v>258</v>
      </c>
      <c r="B23" t="s">
        <v>198</v>
      </c>
      <c r="C23" t="s">
        <v>196</v>
      </c>
      <c r="D23" t="s">
        <v>108</v>
      </c>
      <c r="E23" t="s">
        <v>242</v>
      </c>
      <c r="F23" t="s">
        <v>198</v>
      </c>
      <c r="H23" t="s">
        <v>152</v>
      </c>
      <c r="I23" t="s">
        <v>103</v>
      </c>
    </row>
    <row r="24" spans="1:9" x14ac:dyDescent="0.3">
      <c r="A24" t="s">
        <v>259</v>
      </c>
      <c r="B24" t="s">
        <v>200</v>
      </c>
      <c r="C24" t="s">
        <v>199</v>
      </c>
      <c r="D24" t="s">
        <v>108</v>
      </c>
      <c r="E24" t="s">
        <v>243</v>
      </c>
      <c r="F24" t="s">
        <v>200</v>
      </c>
      <c r="H24" t="s">
        <v>152</v>
      </c>
      <c r="I24" t="s">
        <v>103</v>
      </c>
    </row>
    <row r="25" spans="1:9" x14ac:dyDescent="0.3">
      <c r="A25" t="s">
        <v>260</v>
      </c>
      <c r="B25" t="s">
        <v>203</v>
      </c>
      <c r="C25" t="s">
        <v>201</v>
      </c>
      <c r="D25" t="s">
        <v>108</v>
      </c>
      <c r="E25" t="s">
        <v>244</v>
      </c>
      <c r="F25" t="s">
        <v>203</v>
      </c>
      <c r="H25" t="s">
        <v>152</v>
      </c>
      <c r="I25" t="s">
        <v>103</v>
      </c>
    </row>
    <row r="26" spans="1:9" x14ac:dyDescent="0.3">
      <c r="A26" t="s">
        <v>261</v>
      </c>
      <c r="B26" t="s">
        <v>206</v>
      </c>
      <c r="C26" t="s">
        <v>204</v>
      </c>
      <c r="D26" t="s">
        <v>108</v>
      </c>
      <c r="E26" t="s">
        <v>245</v>
      </c>
      <c r="F26" t="s">
        <v>206</v>
      </c>
      <c r="H26" t="s">
        <v>152</v>
      </c>
      <c r="I26" t="s">
        <v>103</v>
      </c>
    </row>
    <row r="27" spans="1:9" x14ac:dyDescent="0.3">
      <c r="A27" t="s">
        <v>262</v>
      </c>
      <c r="B27" t="s">
        <v>209</v>
      </c>
      <c r="C27" t="s">
        <v>207</v>
      </c>
      <c r="D27" t="s">
        <v>108</v>
      </c>
      <c r="E27" t="s">
        <v>246</v>
      </c>
      <c r="F27" t="s">
        <v>209</v>
      </c>
      <c r="H27" t="s">
        <v>152</v>
      </c>
      <c r="I27" t="s">
        <v>103</v>
      </c>
    </row>
    <row r="28" spans="1:9" x14ac:dyDescent="0.3">
      <c r="A28" t="s">
        <v>263</v>
      </c>
      <c r="B28" t="s">
        <v>212</v>
      </c>
      <c r="C28" t="s">
        <v>210</v>
      </c>
      <c r="D28" t="s">
        <v>108</v>
      </c>
      <c r="E28" t="s">
        <v>247</v>
      </c>
      <c r="F28" t="s">
        <v>212</v>
      </c>
      <c r="H28" t="s">
        <v>152</v>
      </c>
      <c r="I28" t="s">
        <v>103</v>
      </c>
    </row>
    <row r="29" spans="1:9" x14ac:dyDescent="0.3">
      <c r="A29" t="s">
        <v>264</v>
      </c>
      <c r="B29" t="s">
        <v>227</v>
      </c>
      <c r="C29" t="s">
        <v>121</v>
      </c>
      <c r="D29" t="s">
        <v>108</v>
      </c>
      <c r="E29" t="s">
        <v>97</v>
      </c>
      <c r="F29" t="s">
        <v>227</v>
      </c>
      <c r="H29" t="s">
        <v>152</v>
      </c>
      <c r="I29" t="s">
        <v>103</v>
      </c>
    </row>
    <row r="30" spans="1:9" x14ac:dyDescent="0.3">
      <c r="A30" t="s">
        <v>305</v>
      </c>
      <c r="B30" t="s">
        <v>283</v>
      </c>
      <c r="C30" t="s">
        <v>105</v>
      </c>
      <c r="D30" t="s">
        <v>238</v>
      </c>
      <c r="E30" t="s">
        <v>395</v>
      </c>
      <c r="F30" t="s">
        <v>283</v>
      </c>
      <c r="H30" t="s">
        <v>228</v>
      </c>
      <c r="I30" t="s">
        <v>103</v>
      </c>
    </row>
    <row r="31" spans="1:9" x14ac:dyDescent="0.3">
      <c r="A31" t="s">
        <v>306</v>
      </c>
      <c r="B31" t="s">
        <v>284</v>
      </c>
      <c r="C31" t="s">
        <v>105</v>
      </c>
      <c r="D31" t="s">
        <v>238</v>
      </c>
      <c r="E31" t="s">
        <v>324</v>
      </c>
      <c r="F31" t="s">
        <v>284</v>
      </c>
      <c r="H31" t="s">
        <v>229</v>
      </c>
      <c r="I31" t="s">
        <v>103</v>
      </c>
    </row>
    <row r="32" spans="1:9" x14ac:dyDescent="0.3">
      <c r="A32" t="s">
        <v>307</v>
      </c>
      <c r="B32" t="s">
        <v>285</v>
      </c>
      <c r="C32" t="s">
        <v>105</v>
      </c>
      <c r="D32" t="s">
        <v>238</v>
      </c>
      <c r="E32" t="s">
        <v>325</v>
      </c>
      <c r="F32" t="s">
        <v>285</v>
      </c>
      <c r="H32" t="s">
        <v>230</v>
      </c>
      <c r="I32" t="s">
        <v>103</v>
      </c>
    </row>
    <row r="33" spans="1:9" x14ac:dyDescent="0.3">
      <c r="A33" t="s">
        <v>308</v>
      </c>
      <c r="B33" t="s">
        <v>359</v>
      </c>
      <c r="C33" t="s">
        <v>286</v>
      </c>
      <c r="D33" t="s">
        <v>238</v>
      </c>
      <c r="F33" t="s">
        <v>359</v>
      </c>
      <c r="G33" t="s">
        <v>326</v>
      </c>
      <c r="H33" t="s">
        <v>231</v>
      </c>
      <c r="I33" t="s">
        <v>19</v>
      </c>
    </row>
    <row r="34" spans="1:9" x14ac:dyDescent="0.3">
      <c r="A34" t="s">
        <v>309</v>
      </c>
      <c r="B34" t="s">
        <v>360</v>
      </c>
      <c r="C34" t="s">
        <v>356</v>
      </c>
      <c r="D34" t="s">
        <v>108</v>
      </c>
      <c r="E34" t="s">
        <v>327</v>
      </c>
      <c r="F34" t="s">
        <v>360</v>
      </c>
      <c r="H34" t="s">
        <v>231</v>
      </c>
      <c r="I34" t="s">
        <v>19</v>
      </c>
    </row>
    <row r="35" spans="1:9" x14ac:dyDescent="0.3">
      <c r="A35" t="s">
        <v>310</v>
      </c>
      <c r="B35" t="s">
        <v>362</v>
      </c>
      <c r="C35" t="s">
        <v>286</v>
      </c>
      <c r="D35" t="s">
        <v>238</v>
      </c>
      <c r="F35" t="s">
        <v>362</v>
      </c>
      <c r="G35" t="s">
        <v>328</v>
      </c>
      <c r="H35" t="s">
        <v>232</v>
      </c>
      <c r="I35" t="s">
        <v>19</v>
      </c>
    </row>
    <row r="36" spans="1:9" x14ac:dyDescent="0.3">
      <c r="A36" t="s">
        <v>311</v>
      </c>
      <c r="B36" t="s">
        <v>361</v>
      </c>
      <c r="C36" t="s">
        <v>356</v>
      </c>
      <c r="D36" t="s">
        <v>108</v>
      </c>
      <c r="E36" t="s">
        <v>329</v>
      </c>
      <c r="F36" t="s">
        <v>361</v>
      </c>
      <c r="H36" t="s">
        <v>232</v>
      </c>
      <c r="I36" t="s">
        <v>19</v>
      </c>
    </row>
    <row r="37" spans="1:9" x14ac:dyDescent="0.3">
      <c r="A37" t="s">
        <v>312</v>
      </c>
      <c r="B37" t="s">
        <v>363</v>
      </c>
      <c r="C37" t="s">
        <v>286</v>
      </c>
      <c r="D37" t="s">
        <v>238</v>
      </c>
      <c r="F37" t="s">
        <v>363</v>
      </c>
      <c r="G37" t="s">
        <v>330</v>
      </c>
      <c r="H37" t="s">
        <v>233</v>
      </c>
      <c r="I37" t="s">
        <v>19</v>
      </c>
    </row>
    <row r="38" spans="1:9" x14ac:dyDescent="0.3">
      <c r="A38" t="s">
        <v>313</v>
      </c>
      <c r="B38" t="s">
        <v>364</v>
      </c>
      <c r="C38" t="s">
        <v>356</v>
      </c>
      <c r="D38" t="s">
        <v>108</v>
      </c>
      <c r="E38" t="s">
        <v>331</v>
      </c>
      <c r="F38" t="s">
        <v>364</v>
      </c>
      <c r="H38" t="s">
        <v>233</v>
      </c>
      <c r="I38" t="s">
        <v>19</v>
      </c>
    </row>
    <row r="39" spans="1:9" x14ac:dyDescent="0.3">
      <c r="A39" t="s">
        <v>314</v>
      </c>
      <c r="B39" t="s">
        <v>365</v>
      </c>
      <c r="C39" t="s">
        <v>286</v>
      </c>
      <c r="D39" t="s">
        <v>238</v>
      </c>
      <c r="F39" t="s">
        <v>365</v>
      </c>
      <c r="G39" t="s">
        <v>346</v>
      </c>
      <c r="H39" t="s">
        <v>265</v>
      </c>
      <c r="I39" t="s">
        <v>19</v>
      </c>
    </row>
    <row r="40" spans="1:9" x14ac:dyDescent="0.3">
      <c r="A40" t="s">
        <v>315</v>
      </c>
      <c r="B40" t="s">
        <v>366</v>
      </c>
      <c r="C40" t="s">
        <v>356</v>
      </c>
      <c r="D40" t="s">
        <v>108</v>
      </c>
      <c r="E40" t="s">
        <v>347</v>
      </c>
      <c r="F40" t="s">
        <v>366</v>
      </c>
      <c r="H40" t="s">
        <v>265</v>
      </c>
      <c r="I40" t="s">
        <v>19</v>
      </c>
    </row>
    <row r="41" spans="1:9" x14ac:dyDescent="0.3">
      <c r="A41" t="s">
        <v>316</v>
      </c>
      <c r="B41" t="s">
        <v>367</v>
      </c>
      <c r="C41" t="s">
        <v>286</v>
      </c>
      <c r="D41" t="s">
        <v>238</v>
      </c>
      <c r="F41" t="s">
        <v>367</v>
      </c>
      <c r="G41" t="s">
        <v>348</v>
      </c>
      <c r="H41" t="s">
        <v>266</v>
      </c>
      <c r="I41" t="s">
        <v>19</v>
      </c>
    </row>
    <row r="42" spans="1:9" x14ac:dyDescent="0.3">
      <c r="A42" t="s">
        <v>317</v>
      </c>
      <c r="B42" t="s">
        <v>368</v>
      </c>
      <c r="C42" t="s">
        <v>356</v>
      </c>
      <c r="D42" t="s">
        <v>108</v>
      </c>
      <c r="E42" t="s">
        <v>349</v>
      </c>
      <c r="F42" t="s">
        <v>368</v>
      </c>
      <c r="H42" t="s">
        <v>266</v>
      </c>
      <c r="I42" t="s">
        <v>19</v>
      </c>
    </row>
    <row r="43" spans="1:9" x14ac:dyDescent="0.3">
      <c r="A43" t="s">
        <v>318</v>
      </c>
      <c r="B43" t="s">
        <v>369</v>
      </c>
      <c r="C43" t="s">
        <v>286</v>
      </c>
      <c r="D43" t="s">
        <v>238</v>
      </c>
      <c r="F43" t="s">
        <v>369</v>
      </c>
      <c r="G43" t="s">
        <v>350</v>
      </c>
      <c r="H43" t="s">
        <v>267</v>
      </c>
      <c r="I43" t="s">
        <v>19</v>
      </c>
    </row>
    <row r="44" spans="1:9" x14ac:dyDescent="0.3">
      <c r="A44" t="s">
        <v>319</v>
      </c>
      <c r="B44" t="s">
        <v>370</v>
      </c>
      <c r="C44" t="s">
        <v>356</v>
      </c>
      <c r="D44" t="s">
        <v>108</v>
      </c>
      <c r="E44" t="s">
        <v>351</v>
      </c>
      <c r="F44" t="s">
        <v>370</v>
      </c>
      <c r="H44" t="s">
        <v>267</v>
      </c>
      <c r="I44" t="s">
        <v>19</v>
      </c>
    </row>
    <row r="45" spans="1:9" x14ac:dyDescent="0.3">
      <c r="A45" t="s">
        <v>320</v>
      </c>
      <c r="B45" t="s">
        <v>371</v>
      </c>
      <c r="C45" t="s">
        <v>286</v>
      </c>
      <c r="D45" t="s">
        <v>238</v>
      </c>
      <c r="F45" t="s">
        <v>371</v>
      </c>
      <c r="G45" t="s">
        <v>352</v>
      </c>
      <c r="H45" t="s">
        <v>268</v>
      </c>
      <c r="I45" t="s">
        <v>19</v>
      </c>
    </row>
    <row r="46" spans="1:9" x14ac:dyDescent="0.3">
      <c r="A46" t="s">
        <v>321</v>
      </c>
      <c r="B46" t="s">
        <v>372</v>
      </c>
      <c r="C46" t="s">
        <v>356</v>
      </c>
      <c r="D46" t="s">
        <v>108</v>
      </c>
      <c r="E46" t="s">
        <v>353</v>
      </c>
      <c r="F46" t="s">
        <v>372</v>
      </c>
      <c r="H46" t="s">
        <v>268</v>
      </c>
      <c r="I46" t="s">
        <v>19</v>
      </c>
    </row>
    <row r="47" spans="1:9" x14ac:dyDescent="0.3">
      <c r="A47" t="s">
        <v>322</v>
      </c>
      <c r="B47" t="s">
        <v>373</v>
      </c>
      <c r="C47" t="s">
        <v>286</v>
      </c>
      <c r="D47" t="s">
        <v>238</v>
      </c>
      <c r="F47" t="s">
        <v>373</v>
      </c>
      <c r="G47" t="s">
        <v>354</v>
      </c>
      <c r="H47" t="s">
        <v>269</v>
      </c>
      <c r="I47" t="s">
        <v>19</v>
      </c>
    </row>
    <row r="48" spans="1:9" x14ac:dyDescent="0.3">
      <c r="A48" t="s">
        <v>323</v>
      </c>
      <c r="B48" t="s">
        <v>408</v>
      </c>
      <c r="C48" t="s">
        <v>356</v>
      </c>
      <c r="D48" t="s">
        <v>108</v>
      </c>
      <c r="E48" t="s">
        <v>355</v>
      </c>
      <c r="F48" t="s">
        <v>408</v>
      </c>
      <c r="H48" t="s">
        <v>269</v>
      </c>
      <c r="I48" t="s">
        <v>19</v>
      </c>
    </row>
    <row r="49" spans="1:9" x14ac:dyDescent="0.3">
      <c r="A49" t="s">
        <v>405</v>
      </c>
      <c r="B49" t="s">
        <v>403</v>
      </c>
      <c r="C49" t="s">
        <v>398</v>
      </c>
      <c r="D49" t="s">
        <v>238</v>
      </c>
      <c r="F49" t="s">
        <v>403</v>
      </c>
      <c r="G49" t="s">
        <v>406</v>
      </c>
      <c r="H49" t="s">
        <v>271</v>
      </c>
      <c r="I49" t="s">
        <v>19</v>
      </c>
    </row>
    <row r="50" spans="1:9" x14ac:dyDescent="0.3">
      <c r="A50" t="s">
        <v>400</v>
      </c>
      <c r="B50" t="s">
        <v>404</v>
      </c>
      <c r="C50" t="s">
        <v>399</v>
      </c>
      <c r="D50" t="s">
        <v>108</v>
      </c>
      <c r="E50" t="s">
        <v>407</v>
      </c>
      <c r="F50" t="s">
        <v>404</v>
      </c>
      <c r="H50" t="s">
        <v>271</v>
      </c>
      <c r="I50" t="s">
        <v>19</v>
      </c>
    </row>
    <row r="51" spans="1:9" x14ac:dyDescent="0.3">
      <c r="A51" t="s">
        <v>414</v>
      </c>
      <c r="B51" t="s">
        <v>423</v>
      </c>
      <c r="C51" t="s">
        <v>105</v>
      </c>
      <c r="D51" t="s">
        <v>238</v>
      </c>
      <c r="E51" t="s">
        <v>415</v>
      </c>
      <c r="F51" t="s">
        <v>423</v>
      </c>
      <c r="H51" t="s">
        <v>409</v>
      </c>
      <c r="I51" t="s">
        <v>103</v>
      </c>
    </row>
    <row r="52" spans="1:9" x14ac:dyDescent="0.3">
      <c r="A52" t="s">
        <v>419</v>
      </c>
      <c r="B52" t="s">
        <v>422</v>
      </c>
      <c r="C52" t="s">
        <v>105</v>
      </c>
      <c r="D52" t="s">
        <v>238</v>
      </c>
      <c r="E52" t="s">
        <v>421</v>
      </c>
      <c r="F52" t="s">
        <v>422</v>
      </c>
      <c r="H52" t="s">
        <v>417</v>
      </c>
      <c r="I52" t="s">
        <v>103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w F A A B Q S w M E F A A C A A g A E J t N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A Q m 0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J t N V u g o O + c X A g A A Q Q c A A B M A H A B G b 3 J t d W x h c y 9 T Z W N 0 a W 9 u M S 5 t I K I Y A C i g F A A A A A A A A A A A A A A A A A A A A A A A A A A A A M V V T W v b Q B C 9 G / w f F u V i g y t q K L 2 k K T S K W / p B U m q T H o w R a + 2 4 W b L e W X Z X 1 M b o J / X U n 5 A / 1 r U U S S t L D o 0 p V B e J G b 0 3 O 2 + e R g Y S y 1 G S a X E f n / d 7 / Z 6 5 o x o Y i a i i h l w Q A b b f I + 6 6 0 f w H S B e Z b B I Q Y Z R q D d J + R 3 2 / R L w f D H f z a 7 q G i y A H B o t s H q G 0 7 o 3 F q M C f B T O u k C R 0 v e S U Y e C Y Z n Q p I J x p K s 0 K 9 T p C k a 7 l b K v A D I p q o 9 0 u 4 C x x j M G I W J c g F j Y 2 G 5 F d X q Y V 3 F d o B V M t 4 o d f C c o q R e U 2 y 4 b 9 H p f d R / N 1 u L y K T 5 a i x P 4 n N T h T G h U H R p n L f Z T 2 9 a t w z 5 c n v 3 q p J k y h S l X 8 M h 6 3 Q Q x M o r l K n F l i 9 9 q L V H W g D S / z e f o J i s 5 W E k E N H K F 9 + F 2 B P N p n j P I K L B U C T p 1 m C f + H A 4 0 6 2 z 0 + n V u q + Z 6 3 b Q E U q F t R y 2 0 q M B a w B c m 6 L N K a w d + q e R Z c v p t O y A e B S y q C T k E L A a 7 B W G C f k M t B + U F 4 p d 0 x O k K P W 2 R E 9 r D P X L L w C 6 z s T W p B D y v B p 0 B g o 6 h k z h c F S a 3 6 J E / k z 4 X u p e Q 1 d b U u / A 2 R H Y v X Z d 3 g T S q s W w k J O l 0 k Z X 5 h r 9 v O E 9 Y W d 6 U 8 S + U j L O M N r z 1 D B B / 2 h B R H e m j V b f r Q t 1 7 l t r b B c t V 4 L W Z F E Y 5 P I 6 l 7 f c + d Q G T F h d V N 0 a c g 3 C / s G / 4 0 h 6 I 3 G w K a 3 J F 5 t e A W j m B M U J P 5 4 V Z a k D d v i U y F a H w M h / X P / w B Q S w E C L Q A U A A I A C A A Q m 0 1 W d a 3 A s a M A A A D 2 A A A A E g A A A A A A A A A A A A A A A A A A A A A A Q 2 9 u Z m l n L 1 B h Y 2 t h Z 2 U u e G 1 s U E s B A i 0 A F A A C A A g A E J t N V g / K 6 a u k A A A A 6 Q A A A B M A A A A A A A A A A A A A A A A A 7 w A A A F t D b 2 5 0 Z W 5 0 X 1 R 5 c G V z X S 5 4 b W x Q S w E C L Q A U A A I A C A A Q m 0 1 W 6 C g 7 5 x c C A A B B B w A A E w A A A A A A A A A A A A A A A A D g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M t M D I t M T N U M j I 6 M j Q 6 M z A u N z I 0 M T M 0 O F o i I C 8 + P E V u d H J 5 I F R 5 c G U 9 I k Z p b G x D b 2 x 1 b W 5 U e X B l c y I g V m F s d W U 9 I n N C Z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M t M D I t M T N U M j I 6 M j Q 6 M z E u N z g x N z M z N l o i I C 8 + P E V u d H J 5 I F R 5 c G U 9 I k Z p b G x D b 2 x 1 b W 5 U e X B l c y I g V m F s d W U 9 I n N C Z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M x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y 0 w M i 0 x M 1 Q y M j o y N D o z M i 4 3 O T c w M T c x W i I g L z 4 8 R W 5 0 c n k g V H l w Z T 0 i R m l s b E N v b H V t b l R 5 c G V z I i B W Y W x 1 Z T 0 i c 0 J n Q U d C Z 1 l H Q U F Z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N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x h c 3 R V c G R h d G V k I i B W Y W x 1 Z T 0 i Z D I w M j M t M D I t M T N U M j I 6 M j Q 6 M z A u N z M 5 M D k 3 M F o i I C 8 + P E V u d H J 5 I F R 5 c G U 9 I k Z p b G x D b 2 x 1 b W 5 U e X B l c y I g V m F s d W U 9 I n N C Z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z M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/ k 0 2 W l q j Q 5 N S S r D b x K Z z A A A A A A I A A A A A A B B m A A A A A Q A A I A A A A G j j K R Y g 6 6 a T H S g y G y Q d N u c 3 V G 8 0 f 5 x g Q 7 4 U a X c Y 8 s e U A A A A A A 6 A A A A A A g A A I A A A A N 7 a + 6 y y t E I o i 8 + l 9 Q j G Q 5 2 W N T 3 h p N W O z w b q i R s A S O P h U A A A A L l J Q G O d J j X M k + M p 9 x G / Z c Q s R F w 3 S p q P B 8 w h I 6 7 2 N E Y a L O D K q + M w z W K 3 b R U g C I H w B O g x U V h D Q f N e a 1 g w K Y g x x w G T S 8 K S 3 p b q d v I g z X m P T F a B Q A A A A G P + n a / G f d p y f C W j k 6 F u + R q 2 D j k X D T f + X M w F e Y q Q 7 l 4 B v g l / Y 1 m Q p 3 z t 1 p x 3 n 6 C o o x s a 8 H u b R S L e + o Y 0 V e O p w U A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2023-02-13T22:24:33Z</dcterms:modified>
</cp:coreProperties>
</file>