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5B8E38CC-4D97-446F-B3F9-FD0731682C37}" xr6:coauthVersionLast="47" xr6:coauthVersionMax="47" xr10:uidLastSave="{00000000-0000-0000-0000-000000000000}"/>
  <bookViews>
    <workbookView xWindow="-108" yWindow="-108" windowWidth="23256" windowHeight="12720" activeTab="2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BD_Capas!$A$1:$J$80</definedName>
    <definedName name="DatosExternos_1" localSheetId="8" hidden="1">BD_Detalles!$A$1:$I$135</definedName>
    <definedName name="DatosExternos_1" localSheetId="6" hidden="1">'Capas (2)'!$A$1:$E$5</definedName>
    <definedName name="DatosExternos_2" localSheetId="3" hidden="1">'BASE Global'!$A$1:$Q$157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5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9" i="2" l="1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92" i="2"/>
  <c r="B92" i="2" s="1"/>
  <c r="A93" i="2"/>
  <c r="B93" i="2" s="1"/>
  <c r="A94" i="2"/>
  <c r="B94" i="2" s="1"/>
  <c r="A95" i="2"/>
  <c r="C95" i="2" s="1"/>
  <c r="A96" i="2"/>
  <c r="C96" i="2" s="1"/>
  <c r="A97" i="2"/>
  <c r="B97" i="2" s="1"/>
  <c r="A98" i="2"/>
  <c r="B98" i="2" s="1"/>
  <c r="A99" i="2"/>
  <c r="B99" i="2" s="1"/>
  <c r="A100" i="2"/>
  <c r="B100" i="2" s="1"/>
  <c r="A101" i="2"/>
  <c r="B101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C80" i="2" s="1"/>
  <c r="A81" i="2"/>
  <c r="B81" i="2" s="1"/>
  <c r="A82" i="2"/>
  <c r="B82" i="2" s="1"/>
  <c r="A83" i="2"/>
  <c r="B83" i="2" s="1"/>
  <c r="A84" i="2"/>
  <c r="B84" i="2" s="1"/>
  <c r="A58" i="2"/>
  <c r="C58" i="2" s="1"/>
  <c r="A59" i="2"/>
  <c r="F59" i="2" s="1"/>
  <c r="A60" i="2"/>
  <c r="C60" i="2" s="1"/>
  <c r="A61" i="2"/>
  <c r="B61" i="2" s="1"/>
  <c r="A62" i="2"/>
  <c r="C62" i="2" s="1"/>
  <c r="A63" i="2"/>
  <c r="C63" i="2" s="1"/>
  <c r="A64" i="2"/>
  <c r="C64" i="2" s="1"/>
  <c r="A65" i="2"/>
  <c r="B65" i="2" s="1"/>
  <c r="A66" i="2"/>
  <c r="C66" i="2" s="1"/>
  <c r="A67" i="2"/>
  <c r="C67" i="2" s="1"/>
  <c r="A41" i="2"/>
  <c r="C41" i="2" s="1"/>
  <c r="A42" i="2"/>
  <c r="C42" i="2" s="1"/>
  <c r="A43" i="2"/>
  <c r="B43" i="2" s="1"/>
  <c r="A44" i="2"/>
  <c r="C44" i="2" s="1"/>
  <c r="A45" i="2"/>
  <c r="B45" i="2" s="1"/>
  <c r="A46" i="2"/>
  <c r="C46" i="2" s="1"/>
  <c r="A47" i="2"/>
  <c r="B47" i="2" s="1"/>
  <c r="A48" i="2"/>
  <c r="C48" i="2" s="1"/>
  <c r="A49" i="2"/>
  <c r="B49" i="2" s="1"/>
  <c r="A50" i="2"/>
  <c r="C50" i="2" s="1"/>
  <c r="A103" i="2"/>
  <c r="C103" i="2" s="1"/>
  <c r="A104" i="2"/>
  <c r="B104" i="2" s="1"/>
  <c r="A105" i="2"/>
  <c r="B105" i="2" s="1"/>
  <c r="A106" i="2"/>
  <c r="C106" i="2" s="1"/>
  <c r="A107" i="2"/>
  <c r="B107" i="2" s="1"/>
  <c r="A86" i="2"/>
  <c r="B86" i="2" s="1"/>
  <c r="A87" i="2"/>
  <c r="B87" i="2" s="1"/>
  <c r="A88" i="2"/>
  <c r="C88" i="2" s="1"/>
  <c r="A89" i="2"/>
  <c r="B89" i="2" s="1"/>
  <c r="A90" i="2"/>
  <c r="B90" i="2" s="1"/>
  <c r="A69" i="2"/>
  <c r="F69" i="2" s="1"/>
  <c r="A70" i="2"/>
  <c r="B70" i="2" s="1"/>
  <c r="A71" i="2"/>
  <c r="A72" i="2"/>
  <c r="B72" i="2" s="1"/>
  <c r="A73" i="2"/>
  <c r="B73" i="2" s="1"/>
  <c r="A52" i="2"/>
  <c r="C52" i="2" s="1"/>
  <c r="A53" i="2"/>
  <c r="B53" i="2" s="1"/>
  <c r="A54" i="2"/>
  <c r="B54" i="2" s="1"/>
  <c r="A55" i="2"/>
  <c r="B55" i="2" s="1"/>
  <c r="A56" i="2"/>
  <c r="B56" i="2" s="1"/>
  <c r="A35" i="2"/>
  <c r="B35" i="2" s="1"/>
  <c r="A36" i="2"/>
  <c r="B36" i="2" s="1"/>
  <c r="A37" i="2"/>
  <c r="C37" i="2" s="1"/>
  <c r="A38" i="2"/>
  <c r="B38" i="2" s="1"/>
  <c r="A39" i="2"/>
  <c r="C39" i="2" s="1"/>
  <c r="H109" i="2" l="1"/>
  <c r="I109" i="2" s="1"/>
  <c r="F109" i="2"/>
  <c r="C109" i="2"/>
  <c r="H110" i="2"/>
  <c r="I110" i="2" s="1"/>
  <c r="F110" i="2"/>
  <c r="C110" i="2"/>
  <c r="H111" i="2"/>
  <c r="I111" i="2" s="1"/>
  <c r="F111" i="2"/>
  <c r="C111" i="2"/>
  <c r="H112" i="2"/>
  <c r="I112" i="2" s="1"/>
  <c r="F112" i="2"/>
  <c r="C112" i="2"/>
  <c r="H113" i="2"/>
  <c r="I113" i="2" s="1"/>
  <c r="F113" i="2"/>
  <c r="C113" i="2"/>
  <c r="H114" i="2"/>
  <c r="I114" i="2" s="1"/>
  <c r="F114" i="2"/>
  <c r="C114" i="2"/>
  <c r="H115" i="2"/>
  <c r="I115" i="2" s="1"/>
  <c r="F115" i="2"/>
  <c r="C115" i="2"/>
  <c r="H116" i="2"/>
  <c r="I116" i="2" s="1"/>
  <c r="F116" i="2"/>
  <c r="C116" i="2"/>
  <c r="H117" i="2"/>
  <c r="I117" i="2" s="1"/>
  <c r="F117" i="2"/>
  <c r="C117" i="2"/>
  <c r="H118" i="2"/>
  <c r="I118" i="2" s="1"/>
  <c r="F118" i="2"/>
  <c r="C118" i="2"/>
  <c r="H92" i="2"/>
  <c r="I92" i="2" s="1"/>
  <c r="F92" i="2"/>
  <c r="C92" i="2"/>
  <c r="H94" i="2"/>
  <c r="I94" i="2" s="1"/>
  <c r="H93" i="2"/>
  <c r="I93" i="2" s="1"/>
  <c r="F93" i="2"/>
  <c r="C93" i="2"/>
  <c r="B95" i="2"/>
  <c r="F94" i="2"/>
  <c r="C94" i="2"/>
  <c r="B96" i="2"/>
  <c r="H95" i="2"/>
  <c r="I95" i="2" s="1"/>
  <c r="F95" i="2"/>
  <c r="H96" i="2"/>
  <c r="I96" i="2" s="1"/>
  <c r="F96" i="2"/>
  <c r="H97" i="2"/>
  <c r="I97" i="2" s="1"/>
  <c r="F97" i="2"/>
  <c r="C97" i="2"/>
  <c r="H99" i="2"/>
  <c r="I99" i="2" s="1"/>
  <c r="H98" i="2"/>
  <c r="I98" i="2" s="1"/>
  <c r="F98" i="2"/>
  <c r="C98" i="2"/>
  <c r="F99" i="2"/>
  <c r="C99" i="2"/>
  <c r="H100" i="2"/>
  <c r="I100" i="2" s="1"/>
  <c r="F100" i="2"/>
  <c r="F76" i="2"/>
  <c r="C100" i="2"/>
  <c r="C76" i="2"/>
  <c r="H101" i="2"/>
  <c r="I101" i="2" s="1"/>
  <c r="F101" i="2"/>
  <c r="C101" i="2"/>
  <c r="H75" i="2"/>
  <c r="I75" i="2" s="1"/>
  <c r="F75" i="2"/>
  <c r="C75" i="2"/>
  <c r="H76" i="2"/>
  <c r="I76" i="2" s="1"/>
  <c r="H78" i="2"/>
  <c r="I78" i="2" s="1"/>
  <c r="H77" i="2"/>
  <c r="I77" i="2" s="1"/>
  <c r="F77" i="2"/>
  <c r="C77" i="2"/>
  <c r="F78" i="2"/>
  <c r="C78" i="2"/>
  <c r="B80" i="2"/>
  <c r="H79" i="2"/>
  <c r="I79" i="2" s="1"/>
  <c r="H81" i="2"/>
  <c r="I81" i="2" s="1"/>
  <c r="F79" i="2"/>
  <c r="F81" i="2"/>
  <c r="C79" i="2"/>
  <c r="C81" i="2"/>
  <c r="H80" i="2"/>
  <c r="I80" i="2" s="1"/>
  <c r="F80" i="2"/>
  <c r="H82" i="2"/>
  <c r="I82" i="2" s="1"/>
  <c r="F82" i="2"/>
  <c r="C82" i="2"/>
  <c r="H83" i="2"/>
  <c r="I83" i="2" s="1"/>
  <c r="F83" i="2"/>
  <c r="C83" i="2"/>
  <c r="B58" i="2"/>
  <c r="B59" i="2"/>
  <c r="H84" i="2"/>
  <c r="I84" i="2" s="1"/>
  <c r="F84" i="2"/>
  <c r="H58" i="2"/>
  <c r="I58" i="2" s="1"/>
  <c r="C84" i="2"/>
  <c r="F58" i="2"/>
  <c r="H60" i="2"/>
  <c r="I60" i="2" s="1"/>
  <c r="F60" i="2"/>
  <c r="B60" i="2"/>
  <c r="C59" i="2"/>
  <c r="H59" i="2"/>
  <c r="I59" i="2" s="1"/>
  <c r="B62" i="2"/>
  <c r="H61" i="2"/>
  <c r="I61" i="2" s="1"/>
  <c r="F61" i="2"/>
  <c r="H62" i="2"/>
  <c r="I62" i="2" s="1"/>
  <c r="C61" i="2"/>
  <c r="F62" i="2"/>
  <c r="B63" i="2"/>
  <c r="H63" i="2"/>
  <c r="I63" i="2" s="1"/>
  <c r="F63" i="2"/>
  <c r="B64" i="2"/>
  <c r="C65" i="2"/>
  <c r="H64" i="2"/>
  <c r="I64" i="2" s="1"/>
  <c r="F64" i="2"/>
  <c r="B41" i="2"/>
  <c r="H66" i="2"/>
  <c r="I66" i="2" s="1"/>
  <c r="B66" i="2"/>
  <c r="H65" i="2"/>
  <c r="I65" i="2" s="1"/>
  <c r="F65" i="2"/>
  <c r="F66" i="2"/>
  <c r="B67" i="2"/>
  <c r="B42" i="2"/>
  <c r="H67" i="2"/>
  <c r="I67" i="2" s="1"/>
  <c r="F67" i="2"/>
  <c r="H41" i="2"/>
  <c r="I41" i="2" s="1"/>
  <c r="F41" i="2"/>
  <c r="H42" i="2"/>
  <c r="I42" i="2" s="1"/>
  <c r="F42" i="2"/>
  <c r="B44" i="2"/>
  <c r="H43" i="2"/>
  <c r="I43" i="2" s="1"/>
  <c r="F43" i="2"/>
  <c r="C43" i="2"/>
  <c r="H44" i="2"/>
  <c r="I44" i="2" s="1"/>
  <c r="F44" i="2"/>
  <c r="H46" i="2"/>
  <c r="I46" i="2" s="1"/>
  <c r="B46" i="2"/>
  <c r="H45" i="2"/>
  <c r="I45" i="2" s="1"/>
  <c r="F45" i="2"/>
  <c r="C45" i="2"/>
  <c r="F46" i="2"/>
  <c r="B48" i="2"/>
  <c r="H47" i="2"/>
  <c r="I47" i="2" s="1"/>
  <c r="B50" i="2"/>
  <c r="F47" i="2"/>
  <c r="C47" i="2"/>
  <c r="H49" i="2"/>
  <c r="I49" i="2" s="1"/>
  <c r="H48" i="2"/>
  <c r="I48" i="2" s="1"/>
  <c r="F48" i="2"/>
  <c r="F49" i="2"/>
  <c r="C49" i="2"/>
  <c r="F50" i="2"/>
  <c r="B103" i="2"/>
  <c r="C104" i="2"/>
  <c r="H50" i="2"/>
  <c r="I50" i="2" s="1"/>
  <c r="H103" i="2"/>
  <c r="I103" i="2" s="1"/>
  <c r="F103" i="2"/>
  <c r="H104" i="2"/>
  <c r="I104" i="2" s="1"/>
  <c r="H86" i="2"/>
  <c r="I86" i="2" s="1"/>
  <c r="F104" i="2"/>
  <c r="B106" i="2"/>
  <c r="H107" i="2"/>
  <c r="I107" i="2" s="1"/>
  <c r="H105" i="2"/>
  <c r="I105" i="2" s="1"/>
  <c r="F105" i="2"/>
  <c r="H106" i="2"/>
  <c r="I106" i="2" s="1"/>
  <c r="C105" i="2"/>
  <c r="F106" i="2"/>
  <c r="F107" i="2"/>
  <c r="C107" i="2"/>
  <c r="F86" i="2"/>
  <c r="C86" i="2"/>
  <c r="B88" i="2"/>
  <c r="B69" i="2"/>
  <c r="H87" i="2"/>
  <c r="I87" i="2" s="1"/>
  <c r="F87" i="2"/>
  <c r="H88" i="2"/>
  <c r="I88" i="2" s="1"/>
  <c r="C87" i="2"/>
  <c r="F88" i="2"/>
  <c r="H90" i="2"/>
  <c r="I90" i="2" s="1"/>
  <c r="H89" i="2"/>
  <c r="I89" i="2" s="1"/>
  <c r="F89" i="2"/>
  <c r="C89" i="2"/>
  <c r="F90" i="2"/>
  <c r="C90" i="2"/>
  <c r="H69" i="2"/>
  <c r="I69" i="2" s="1"/>
  <c r="B71" i="2"/>
  <c r="H70" i="2"/>
  <c r="I70" i="2" s="1"/>
  <c r="F70" i="2"/>
  <c r="H71" i="2"/>
  <c r="I71" i="2" s="1"/>
  <c r="F71" i="2"/>
  <c r="F73" i="2"/>
  <c r="H72" i="2"/>
  <c r="I72" i="2" s="1"/>
  <c r="F72" i="2"/>
  <c r="B52" i="2"/>
  <c r="H73" i="2"/>
  <c r="I73" i="2" s="1"/>
  <c r="H52" i="2"/>
  <c r="I52" i="2" s="1"/>
  <c r="F52" i="2"/>
  <c r="H53" i="2"/>
  <c r="I53" i="2" s="1"/>
  <c r="F53" i="2"/>
  <c r="C53" i="2"/>
  <c r="H54" i="2"/>
  <c r="I54" i="2" s="1"/>
  <c r="F54" i="2"/>
  <c r="C54" i="2"/>
  <c r="H55" i="2"/>
  <c r="I55" i="2" s="1"/>
  <c r="F55" i="2"/>
  <c r="C55" i="2"/>
  <c r="H56" i="2"/>
  <c r="I56" i="2" s="1"/>
  <c r="F56" i="2"/>
  <c r="C56" i="2"/>
  <c r="H36" i="2"/>
  <c r="I36" i="2" s="1"/>
  <c r="H35" i="2"/>
  <c r="I35" i="2" s="1"/>
  <c r="F35" i="2"/>
  <c r="C35" i="2"/>
  <c r="B37" i="2"/>
  <c r="F36" i="2"/>
  <c r="H37" i="2"/>
  <c r="I37" i="2" s="1"/>
  <c r="C36" i="2"/>
  <c r="F37" i="2"/>
  <c r="B39" i="2"/>
  <c r="H38" i="2"/>
  <c r="I38" i="2" s="1"/>
  <c r="F38" i="2"/>
  <c r="H39" i="2"/>
  <c r="I39" i="2" s="1"/>
  <c r="C38" i="2"/>
  <c r="F39" i="2"/>
  <c r="A138" i="2" l="1"/>
  <c r="B138" i="2" s="1"/>
  <c r="A139" i="2"/>
  <c r="B139" i="2" s="1"/>
  <c r="A140" i="2"/>
  <c r="C140" i="2" s="1"/>
  <c r="A141" i="2"/>
  <c r="B141" i="2" s="1"/>
  <c r="A142" i="2"/>
  <c r="B142" i="2" s="1"/>
  <c r="H138" i="2" l="1"/>
  <c r="I138" i="2" s="1"/>
  <c r="H139" i="2"/>
  <c r="I139" i="2" s="1"/>
  <c r="F138" i="2"/>
  <c r="F141" i="2"/>
  <c r="C138" i="2"/>
  <c r="B140" i="2"/>
  <c r="F139" i="2"/>
  <c r="H140" i="2"/>
  <c r="I140" i="2" s="1"/>
  <c r="C139" i="2"/>
  <c r="F140" i="2"/>
  <c r="H141" i="2"/>
  <c r="I141" i="2" s="1"/>
  <c r="C141" i="2"/>
  <c r="H142" i="2"/>
  <c r="I142" i="2" s="1"/>
  <c r="F142" i="2"/>
  <c r="C142" i="2"/>
  <c r="A132" i="2" l="1"/>
  <c r="B132" i="2" s="1"/>
  <c r="A133" i="2"/>
  <c r="C133" i="2" s="1"/>
  <c r="A134" i="2"/>
  <c r="C134" i="2" s="1"/>
  <c r="A135" i="2"/>
  <c r="C135" i="2" s="1"/>
  <c r="A136" i="2"/>
  <c r="C136" i="2" s="1"/>
  <c r="A126" i="2"/>
  <c r="B126" i="2" s="1"/>
  <c r="A127" i="2"/>
  <c r="B127" i="2" s="1"/>
  <c r="A128" i="2"/>
  <c r="B128" i="2" s="1"/>
  <c r="A129" i="2"/>
  <c r="C129" i="2" s="1"/>
  <c r="A130" i="2"/>
  <c r="C130" i="2" s="1"/>
  <c r="A120" i="2"/>
  <c r="B120" i="2" s="1"/>
  <c r="A121" i="2"/>
  <c r="B121" i="2" s="1"/>
  <c r="A122" i="2"/>
  <c r="B122" i="2" s="1"/>
  <c r="A123" i="2"/>
  <c r="B123" i="2" s="1"/>
  <c r="A124" i="2"/>
  <c r="B124" i="2" s="1"/>
  <c r="B143" i="2"/>
  <c r="C143" i="2"/>
  <c r="F143" i="2"/>
  <c r="H143" i="2"/>
  <c r="I143" i="2" s="1"/>
  <c r="I82" i="1"/>
  <c r="C84" i="1"/>
  <c r="C85" i="1"/>
  <c r="C86" i="1" s="1"/>
  <c r="C87" i="1" s="1"/>
  <c r="C88" i="1" s="1"/>
  <c r="C83" i="1"/>
  <c r="B82" i="1"/>
  <c r="B83" i="1"/>
  <c r="B84" i="1"/>
  <c r="B85" i="1"/>
  <c r="B86" i="1"/>
  <c r="B87" i="1"/>
  <c r="B88" i="1"/>
  <c r="G5" i="3"/>
  <c r="E5" i="3"/>
  <c r="E4" i="3"/>
  <c r="C79" i="1"/>
  <c r="C80" i="1"/>
  <c r="C81" i="1" s="1"/>
  <c r="B81" i="1"/>
  <c r="B80" i="1"/>
  <c r="B79" i="1"/>
  <c r="C51" i="2"/>
  <c r="C57" i="2"/>
  <c r="C74" i="2"/>
  <c r="C85" i="2"/>
  <c r="C91" i="2"/>
  <c r="C102" i="2"/>
  <c r="C108" i="2"/>
  <c r="C119" i="2"/>
  <c r="C125" i="2"/>
  <c r="C131" i="2"/>
  <c r="C137" i="2"/>
  <c r="B29" i="2"/>
  <c r="B30" i="2"/>
  <c r="B31" i="2"/>
  <c r="B32" i="2"/>
  <c r="B33" i="2"/>
  <c r="B34" i="2"/>
  <c r="B40" i="2"/>
  <c r="B51" i="2"/>
  <c r="B57" i="2"/>
  <c r="B68" i="2"/>
  <c r="B74" i="2"/>
  <c r="B85" i="2"/>
  <c r="B91" i="2"/>
  <c r="B102" i="2"/>
  <c r="B108" i="2"/>
  <c r="B119" i="2"/>
  <c r="B125" i="2"/>
  <c r="B131" i="2"/>
  <c r="B137" i="2"/>
  <c r="C29" i="2"/>
  <c r="C30" i="2"/>
  <c r="C31" i="2"/>
  <c r="C32" i="2"/>
  <c r="C33" i="2"/>
  <c r="C34" i="2"/>
  <c r="C40" i="2"/>
  <c r="F29" i="2"/>
  <c r="F30" i="2"/>
  <c r="F31" i="2"/>
  <c r="F32" i="2"/>
  <c r="F33" i="2"/>
  <c r="F34" i="2"/>
  <c r="F40" i="2"/>
  <c r="F51" i="2"/>
  <c r="F57" i="2"/>
  <c r="F68" i="2"/>
  <c r="F74" i="2"/>
  <c r="F85" i="2"/>
  <c r="F91" i="2"/>
  <c r="F102" i="2"/>
  <c r="F108" i="2"/>
  <c r="F119" i="2"/>
  <c r="F125" i="2"/>
  <c r="F131" i="2"/>
  <c r="F137" i="2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40" i="2"/>
  <c r="I40" i="2" s="1"/>
  <c r="H51" i="2"/>
  <c r="I51" i="2" s="1"/>
  <c r="H57" i="2"/>
  <c r="I57" i="2" s="1"/>
  <c r="H68" i="2"/>
  <c r="I68" i="2" s="1"/>
  <c r="H74" i="2"/>
  <c r="I74" i="2" s="1"/>
  <c r="H85" i="2"/>
  <c r="I85" i="2" s="1"/>
  <c r="H91" i="2"/>
  <c r="I91" i="2" s="1"/>
  <c r="H102" i="2"/>
  <c r="I102" i="2" s="1"/>
  <c r="H108" i="2"/>
  <c r="I108" i="2" s="1"/>
  <c r="H119" i="2"/>
  <c r="I119" i="2" s="1"/>
  <c r="H125" i="2"/>
  <c r="I125" i="2" s="1"/>
  <c r="H131" i="2"/>
  <c r="I131" i="2" s="1"/>
  <c r="H137" i="2"/>
  <c r="I137" i="2" s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57" i="1"/>
  <c r="B77" i="1"/>
  <c r="B78" i="1"/>
  <c r="B76" i="1"/>
  <c r="B75" i="1"/>
  <c r="B74" i="1"/>
  <c r="B73" i="1"/>
  <c r="B72" i="1"/>
  <c r="B71" i="1"/>
  <c r="B60" i="1"/>
  <c r="B61" i="1"/>
  <c r="B62" i="1"/>
  <c r="B63" i="1"/>
  <c r="B64" i="1"/>
  <c r="B65" i="1"/>
  <c r="B66" i="1"/>
  <c r="B67" i="1"/>
  <c r="B68" i="1"/>
  <c r="B69" i="1"/>
  <c r="B70" i="1"/>
  <c r="B59" i="1"/>
  <c r="B58" i="1"/>
  <c r="B57" i="1"/>
  <c r="B56" i="1"/>
  <c r="G4" i="3"/>
  <c r="E3" i="3"/>
  <c r="A20" i="2"/>
  <c r="F20" i="2" s="1"/>
  <c r="B19" i="2"/>
  <c r="C19" i="2"/>
  <c r="F19" i="2"/>
  <c r="H19" i="2"/>
  <c r="I19" i="2" s="1"/>
  <c r="B17" i="2"/>
  <c r="B18" i="2"/>
  <c r="C17" i="2"/>
  <c r="C18" i="2"/>
  <c r="F17" i="2"/>
  <c r="F18" i="2"/>
  <c r="H17" i="2"/>
  <c r="I17" i="2" s="1"/>
  <c r="H18" i="2"/>
  <c r="I18" i="2" s="1"/>
  <c r="B13" i="2"/>
  <c r="B14" i="2"/>
  <c r="B15" i="2"/>
  <c r="B16" i="2"/>
  <c r="C13" i="2"/>
  <c r="C14" i="2"/>
  <c r="C15" i="2"/>
  <c r="C16" i="2"/>
  <c r="F13" i="2"/>
  <c r="F14" i="2"/>
  <c r="F15" i="2"/>
  <c r="F16" i="2"/>
  <c r="H13" i="2"/>
  <c r="I13" i="2" s="1"/>
  <c r="H14" i="2"/>
  <c r="I14" i="2" s="1"/>
  <c r="H15" i="2"/>
  <c r="I15" i="2" s="1"/>
  <c r="H16" i="2"/>
  <c r="I16" i="2" s="1"/>
  <c r="I38" i="1"/>
  <c r="I16" i="1"/>
  <c r="I15" i="1"/>
  <c r="I14" i="1"/>
  <c r="I13" i="1"/>
  <c r="I12" i="1"/>
  <c r="I11" i="1"/>
  <c r="I10" i="1"/>
  <c r="I21" i="1"/>
  <c r="I50" i="1"/>
  <c r="E2" i="3"/>
  <c r="C132" i="2" l="1"/>
  <c r="H134" i="2"/>
  <c r="I134" i="2" s="1"/>
  <c r="B133" i="2"/>
  <c r="F134" i="2"/>
  <c r="B134" i="2"/>
  <c r="H132" i="2"/>
  <c r="I132" i="2" s="1"/>
  <c r="F132" i="2"/>
  <c r="H133" i="2"/>
  <c r="I133" i="2" s="1"/>
  <c r="H136" i="2"/>
  <c r="I136" i="2" s="1"/>
  <c r="F133" i="2"/>
  <c r="F136" i="2"/>
  <c r="B135" i="2"/>
  <c r="B136" i="2"/>
  <c r="F127" i="2"/>
  <c r="H135" i="2"/>
  <c r="I135" i="2" s="1"/>
  <c r="F135" i="2"/>
  <c r="H126" i="2"/>
  <c r="I126" i="2" s="1"/>
  <c r="F126" i="2"/>
  <c r="C128" i="2"/>
  <c r="C126" i="2"/>
  <c r="H127" i="2"/>
  <c r="I127" i="2" s="1"/>
  <c r="H130" i="2"/>
  <c r="I130" i="2" s="1"/>
  <c r="F130" i="2"/>
  <c r="C127" i="2"/>
  <c r="H128" i="2"/>
  <c r="I128" i="2" s="1"/>
  <c r="F128" i="2"/>
  <c r="B129" i="2"/>
  <c r="B130" i="2"/>
  <c r="H129" i="2"/>
  <c r="I129" i="2" s="1"/>
  <c r="F129" i="2"/>
  <c r="H120" i="2"/>
  <c r="I120" i="2" s="1"/>
  <c r="F120" i="2"/>
  <c r="C120" i="2"/>
  <c r="F122" i="2"/>
  <c r="C122" i="2"/>
  <c r="H121" i="2"/>
  <c r="I121" i="2" s="1"/>
  <c r="H123" i="2"/>
  <c r="I123" i="2" s="1"/>
  <c r="F121" i="2"/>
  <c r="C121" i="2"/>
  <c r="H122" i="2"/>
  <c r="I122" i="2" s="1"/>
  <c r="F123" i="2"/>
  <c r="C123" i="2"/>
  <c r="H124" i="2"/>
  <c r="I124" i="2" s="1"/>
  <c r="F124" i="2"/>
  <c r="C124" i="2"/>
  <c r="C20" i="2"/>
  <c r="B20" i="2"/>
  <c r="A21" i="2"/>
  <c r="A22" i="2" s="1"/>
  <c r="A23" i="2" s="1"/>
  <c r="H20" i="2"/>
  <c r="I20" i="2" s="1"/>
  <c r="B11" i="2"/>
  <c r="H11" i="2"/>
  <c r="I11" i="2" s="1"/>
  <c r="C10" i="2"/>
  <c r="F10" i="2"/>
  <c r="B10" i="2"/>
  <c r="F12" i="2"/>
  <c r="F21" i="2" l="1"/>
  <c r="B21" i="2"/>
  <c r="C21" i="2"/>
  <c r="H22" i="2"/>
  <c r="I22" i="2" s="1"/>
  <c r="F22" i="2"/>
  <c r="H21" i="2"/>
  <c r="I21" i="2" s="1"/>
  <c r="C22" i="2"/>
  <c r="B22" i="2"/>
  <c r="A24" i="2"/>
  <c r="B23" i="2"/>
  <c r="C23" i="2"/>
  <c r="F23" i="2"/>
  <c r="H23" i="2"/>
  <c r="I23" i="2" s="1"/>
  <c r="F11" i="2"/>
  <c r="C11" i="2"/>
  <c r="H10" i="2"/>
  <c r="I10" i="2" s="1"/>
  <c r="A25" i="2" l="1"/>
  <c r="B24" i="2"/>
  <c r="C24" i="2"/>
  <c r="F24" i="2"/>
  <c r="H24" i="2"/>
  <c r="I24" i="2" s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F25" i="2" l="1"/>
  <c r="H25" i="2"/>
  <c r="I25" i="2" s="1"/>
  <c r="A26" i="2"/>
  <c r="B25" i="2"/>
  <c r="C25" i="2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2" i="3"/>
  <c r="F26" i="2" l="1"/>
  <c r="H26" i="2"/>
  <c r="I26" i="2" s="1"/>
  <c r="A27" i="2"/>
  <c r="B26" i="2"/>
  <c r="C26" i="2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H27" i="2" l="1"/>
  <c r="I27" i="2" s="1"/>
  <c r="F27" i="2"/>
  <c r="C27" i="2"/>
  <c r="A28" i="2"/>
  <c r="B27" i="2"/>
  <c r="F28" i="2" l="1"/>
  <c r="H28" i="2"/>
  <c r="I28" i="2" s="1"/>
  <c r="B28" i="2"/>
  <c r="C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<sst xmlns="http://schemas.openxmlformats.org/spreadsheetml/2006/main" count="3791" uniqueCount="311">
  <si>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</si>
  <si>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</si>
  <si>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</si>
  <si>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</si>
  <si>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</si>
  <si>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</si>
  <si>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</si>
  <si>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</si>
  <si>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</si>
  <si>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</si>
  <si>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</si>
  <si>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</si>
  <si>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</si>
  <si>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</si>
  <si>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</si>
  <si>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</si>
  <si>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</si>
  <si>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</si>
  <si>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</si>
  <si>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</si>
  <si>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</si>
  <si>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</si>
  <si>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</si>
  <si>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</si>
  <si>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</si>
  <si>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</si>
  <si>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</si>
  <si>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</si>
  <si>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</si>
  <si>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</si>
  <si>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</si>
  <si>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</si>
  <si>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</si>
  <si>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</si>
  <si>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</si>
  <si>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</si>
  <si>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</si>
  <si>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</si>
  <si>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</si>
  <si>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</si>
  <si>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</si>
  <si>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</si>
  <si>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</si>
  <si>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</si>
  <si>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</si>
  <si>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</si>
  <si>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</si>
  <si>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</si>
  <si>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</si>
  <si>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</si>
  <si>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</si>
  <si>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</si>
  <si>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</si>
  <si>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</si>
  <si>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</si>
  <si>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</si>
  <si>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</si>
  <si>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</si>
  <si>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</si>
  <si>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</si>
  <si>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</si>
  <si>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</si>
  <si>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</si>
  <si>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</si>
  <si>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</si>
  <si>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</si>
  <si>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</si>
  <si>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</si>
  <si>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</si>
  <si>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</si>
  <si>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</si>
  <si>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</si>
  <si>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</si>
  <si>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</si>
  <si>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</si>
  <si>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</si>
  <si>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</si>
  <si>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</si>
  <si>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</si>
  <si>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</si>
  <si>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</si>
  <si>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</si>
  <si>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</si>
  <si>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</si>
  <si>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</si>
  <si>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</si>
  <si>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</si>
  <si>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</si>
  <si>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</si>
  <si>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</si>
  <si>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</si>
  <si>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</si>
  <si>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</si>
  <si>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</si>
  <si>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</si>
  <si>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</si>
  <si>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</si>
  <si>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</si>
  <si>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</si>
  <si>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</si>
  <si>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</si>
  <si>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</si>
  <si>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</si>
  <si>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</si>
  <si>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</si>
  <si>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</si>
  <si>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</si>
  <si>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</si>
  <si>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</si>
  <si>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</si>
  <si>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COD_CUEN</t>
  </si>
  <si>
    <t>02-1</t>
  </si>
  <si>
    <t>random</t>
  </si>
  <si>
    <t>01-5</t>
  </si>
  <si>
    <t>01-6</t>
  </si>
  <si>
    <t>#009B00</t>
  </si>
  <si>
    <t>#ED3552</t>
  </si>
  <si>
    <t>#833C0C</t>
  </si>
  <si>
    <t>#00FF00</t>
  </si>
  <si>
    <t>#FED976</t>
  </si>
  <si>
    <t>catastro</t>
  </si>
  <si>
    <t>esri/2020</t>
  </si>
  <si>
    <t>USO_TIERRA</t>
  </si>
  <si>
    <t>SUBUSO</t>
  </si>
  <si>
    <t>ESTRUCTURA</t>
  </si>
  <si>
    <t>COBERTURA</t>
  </si>
  <si>
    <t>ALTURA</t>
  </si>
  <si>
    <t>TIPO_FORES</t>
  </si>
  <si>
    <t>SUBTIPOFOR</t>
  </si>
  <si>
    <t>ESPCC1</t>
  </si>
  <si>
    <t>ESPCC2</t>
  </si>
  <si>
    <t>POL_VISITA</t>
  </si>
  <si>
    <t>TX_PRO10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</si>
  <si>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</si>
  <si>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</si>
  <si>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</si>
  <si>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</si>
  <si>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</si>
  <si>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</si>
  <si>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</si>
  <si>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</si>
  <si>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ID_ESP_CC</t>
  </si>
  <si>
    <t>ID_ESP</t>
  </si>
  <si>
    <t>ESPECI_CI</t>
  </si>
  <si>
    <t>ESPECI_CO</t>
  </si>
  <si>
    <t>ESP_C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</si>
  <si>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</si>
  <si>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</si>
  <si>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</si>
  <si>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</si>
  <si>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</si>
  <si>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</si>
  <si>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</si>
  <si>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</si>
  <si>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Uso de la Tierra</t>
  </si>
  <si>
    <t>Subuso</t>
  </si>
  <si>
    <t>Estructura</t>
  </si>
  <si>
    <t>Cobertura</t>
  </si>
  <si>
    <t>Altura</t>
  </si>
  <si>
    <t>Tipo Forestal</t>
  </si>
  <si>
    <t>Subtipo Forestal</t>
  </si>
  <si>
    <t>Nombre Científico</t>
  </si>
  <si>
    <t>Nombre Común</t>
  </si>
  <si>
    <t>Estado Conservación</t>
  </si>
  <si>
    <t>ESRI 2020: Uso de la Tierra</t>
  </si>
  <si>
    <t>01-7</t>
  </si>
  <si>
    <t>01-8</t>
  </si>
  <si>
    <t>01-9</t>
  </si>
  <si>
    <t>Catastro: Uso de la Tierra Origen</t>
  </si>
  <si>
    <t>Catastro: Uso de la Tierra Homologado</t>
  </si>
  <si>
    <t>Catastro: Subuso de la Tierra</t>
  </si>
  <si>
    <t>Catastro: Estructura del Bosque</t>
  </si>
  <si>
    <t>Catastro: Cobertura del Bosque</t>
  </si>
  <si>
    <t>Catastro: Altura del Bosque</t>
  </si>
  <si>
    <t>Catastro: Tipo Forestal</t>
  </si>
  <si>
    <t>Catastro: Subtipo Forestal</t>
  </si>
  <si>
    <t>Catastro: Especies Estado Conservación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</si>
  <si>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</si>
  <si>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</si>
  <si>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</si>
  <si>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</si>
  <si>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</si>
  <si>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</si>
  <si>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</si>
  <si>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</si>
  <si>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</si>
  <si>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</si>
  <si>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</si>
  <si>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</si>
  <si>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</si>
  <si>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</si>
  <si>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#669B65</t>
  </si>
  <si>
    <t>https://github.com/Sud-Austral/mapa_insumos/tree/main/uso_suelo/catastro/?Codcom=00000.json</t>
  </si>
  <si>
    <t>https://github.com/Sud-Austral/mapa_insumos/tree/main/uso_suelo/esri/2020/?Codcom=00000.json</t>
  </si>
  <si>
    <t>03</t>
  </si>
  <si>
    <t>DES_USO_01</t>
  </si>
  <si>
    <t>DES_USO_13</t>
  </si>
  <si>
    <t>DES_USO_16</t>
  </si>
  <si>
    <t>DES_USO_17</t>
  </si>
  <si>
    <t>DES_USO_19</t>
  </si>
  <si>
    <t>USO_IPCC01</t>
  </si>
  <si>
    <t>SUB_IPCC01</t>
  </si>
  <si>
    <t>USO_IPCC13</t>
  </si>
  <si>
    <t>SUB_IPCC13</t>
  </si>
  <si>
    <t>USO_IPCC16</t>
  </si>
  <si>
    <t>SUB_IPCC16</t>
  </si>
  <si>
    <t>USO_IPCC17</t>
  </si>
  <si>
    <t>SUB_IPCC17</t>
  </si>
  <si>
    <t>USO_IPCC19</t>
  </si>
  <si>
    <t>SUB_IPCC19</t>
  </si>
  <si>
    <t>D_TC_01_13</t>
  </si>
  <si>
    <t>D_TC_13_16</t>
  </si>
  <si>
    <t>D_TC_16_17</t>
  </si>
  <si>
    <t>D_TC_17_19</t>
  </si>
  <si>
    <t>NOM_REG</t>
  </si>
  <si>
    <t>NOM_PROV</t>
  </si>
  <si>
    <t>NOM_COM</t>
  </si>
  <si>
    <t>SUP_HA</t>
  </si>
  <si>
    <t>Uso 2001</t>
  </si>
  <si>
    <t>Uso 2013</t>
  </si>
  <si>
    <t>Uso 2016</t>
  </si>
  <si>
    <t>Uso 2017</t>
  </si>
  <si>
    <t>Uso 2019</t>
  </si>
  <si>
    <t>Uso IPCC 2001</t>
  </si>
  <si>
    <t>Subuso IPCC 2001</t>
  </si>
  <si>
    <t>Uso IPCC 2013</t>
  </si>
  <si>
    <t>Subuso IPCC 2013</t>
  </si>
  <si>
    <t>Uso IPCC 2016</t>
  </si>
  <si>
    <t>Subuso IPCC 2016</t>
  </si>
  <si>
    <t>Uso IPCC 2017</t>
  </si>
  <si>
    <t>Subuso IPCC 2017</t>
  </si>
  <si>
    <t>Uso IPCC 2019</t>
  </si>
  <si>
    <t>Subuso IPCC 2019</t>
  </si>
  <si>
    <t>Tipo Cambio 2001-2013</t>
  </si>
  <si>
    <t>Tipo Cambio 2013-2016</t>
  </si>
  <si>
    <t>Tipo Cambio 2016-2017</t>
  </si>
  <si>
    <t>Tipo Cambio 2017-2019</t>
  </si>
  <si>
    <t>Dinámica de Cambio 2001-2013</t>
  </si>
  <si>
    <t>Dinámica de Cambio 2013-2016</t>
  </si>
  <si>
    <t>Dinámica de Cambio 2016-2017</t>
  </si>
  <si>
    <t>Dinámica de Cambio 2017-2019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</si>
  <si>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</si>
  <si>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</si>
  <si>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</si>
  <si>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</si>
  <si>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</si>
  <si>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</si>
  <si>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</si>
  <si>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</si>
  <si>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</si>
  <si>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</si>
  <si>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paleta5</t>
  </si>
  <si>
    <t>03-1</t>
  </si>
  <si>
    <t>03-2</t>
  </si>
  <si>
    <t>03-3</t>
  </si>
  <si>
    <t>03-4</t>
  </si>
  <si>
    <t>03-5</t>
  </si>
  <si>
    <t>03-6</t>
  </si>
  <si>
    <t>03-7</t>
  </si>
  <si>
    <t>03-8</t>
  </si>
  <si>
    <t>03-9</t>
  </si>
  <si>
    <t>cambio_uso</t>
  </si>
  <si>
    <t>https://github.com/Sud-Austral/mapa_insumos/tree/main/uso_suelo/cambio_uso/?Codcom=00000.json</t>
  </si>
  <si>
    <t>04</t>
  </si>
  <si>
    <t>infor</t>
  </si>
  <si>
    <t>volbrut_ha</t>
  </si>
  <si>
    <t>abasal_ha</t>
  </si>
  <si>
    <t>numarb_ha</t>
  </si>
  <si>
    <t>biomasa_ha</t>
  </si>
  <si>
    <t>carbfus_ha</t>
  </si>
  <si>
    <t>regidere</t>
  </si>
  <si>
    <t>comudere</t>
  </si>
  <si>
    <t>Volumen Bruto (m3/ha)</t>
  </si>
  <si>
    <t>Área Basal (m2/ha)</t>
  </si>
  <si>
    <t>Número Árboles (arb/ha)</t>
  </si>
  <si>
    <t>Biomasa (t/ha)</t>
  </si>
  <si>
    <t>Carbono Fustal (t CO2e/ha)</t>
  </si>
  <si>
    <t>04-1</t>
  </si>
  <si>
    <t>https://github.com/Sud-Austral/mapa_insumos/tree/main/uso_suelo/infor/?Codcom=00000.json</t>
  </si>
  <si>
    <t>Aumento</t>
  </si>
  <si>
    <t>Bosque Continuo</t>
  </si>
  <si>
    <t>Deforestación</t>
  </si>
  <si>
    <t>Otros Usos Permanentes</t>
  </si>
  <si>
    <t>Restitución</t>
  </si>
  <si>
    <t>Sustitución</t>
  </si>
  <si>
    <t>#006900</t>
  </si>
  <si>
    <t>#A3FFA3</t>
  </si>
  <si>
    <t>#FF0000</t>
  </si>
  <si>
    <t>#F1D8B9</t>
  </si>
  <si>
    <t>#40BCC2</t>
  </si>
  <si>
    <t>#8E1A9E</t>
  </si>
  <si>
    <t>Asentamientos</t>
  </si>
  <si>
    <t>#CD0000</t>
  </si>
  <si>
    <t>Humedales</t>
  </si>
  <si>
    <t>Praderas</t>
  </si>
  <si>
    <t>#EBE600</t>
  </si>
  <si>
    <t>Otros Usos de la Tierra</t>
  </si>
  <si>
    <t>#87561B</t>
  </si>
  <si>
    <t>Tierras de Cultivo</t>
  </si>
  <si>
    <t>#FAAD00</t>
  </si>
  <si>
    <t>Tierras Forestales</t>
  </si>
  <si>
    <t>#00CD00</t>
  </si>
  <si>
    <t>Áreas Desprovistas de Vegetación</t>
  </si>
  <si>
    <t>Bosque Nativo</t>
  </si>
  <si>
    <t>Cuerpos de Agua</t>
  </si>
  <si>
    <t>#024a6f</t>
  </si>
  <si>
    <t>Matorral</t>
  </si>
  <si>
    <t>Matorral Arborescente</t>
  </si>
  <si>
    <t>Nieves y Glaciares</t>
  </si>
  <si>
    <t>#4af8fc</t>
  </si>
  <si>
    <t>Plantación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</si>
</sst>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9"/>
      <color rgb="FFB915CF"/>
      <name val="Calibri"/>
      <family val="2"/>
      <scheme val="minor"/>
    </font>
    <font>
      <b/>
      <sz val="9"/>
      <color rgb="FF008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009B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1D8B9"/>
        <bgColor indexed="64"/>
      </patternFill>
    </fill>
    <fill>
      <patternFill patternType="solid">
        <fgColor rgb="FF40BCC2"/>
        <bgColor indexed="64"/>
      </patternFill>
    </fill>
    <fill>
      <patternFill patternType="solid">
        <fgColor rgb="FF8E1A9E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EBE600"/>
        <bgColor indexed="64"/>
      </patternFill>
    </fill>
    <fill>
      <patternFill patternType="solid">
        <fgColor rgb="FF87561B"/>
        <bgColor indexed="64"/>
      </patternFill>
    </fill>
    <fill>
      <patternFill patternType="solid">
        <fgColor rgb="FFFFBA64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24A6F"/>
        <bgColor indexed="64"/>
      </patternFill>
    </fill>
    <fill>
      <patternFill patternType="solid">
        <fgColor rgb="FF4AF8F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5" fillId="5" borderId="3" applyNumberFormat="0" applyAlignment="0" applyProtection="0"/>
  </cellStyleXfs>
  <cellXfs count="7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NumberFormat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6" fillId="5" borderId="3" xfId="2" applyFont="1" applyAlignment="1">
      <alignment horizontal="center" vertical="top"/>
    </xf>
    <xf numFmtId="0" fontId="14" fillId="6" borderId="0" xfId="0" applyFont="1" applyFill="1" applyAlignment="1">
      <alignment horizontal="center"/>
    </xf>
    <xf numFmtId="0" fontId="14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" fillId="15" borderId="0" xfId="0" quotePrefix="1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7" fillId="15" borderId="0" xfId="0" applyFont="1" applyFill="1" applyAlignment="1">
      <alignment vertical="center"/>
    </xf>
    <xf numFmtId="0" fontId="0" fillId="15" borderId="0" xfId="0" applyFill="1"/>
    <xf numFmtId="0" fontId="3" fillId="15" borderId="0" xfId="0" applyFont="1" applyFill="1" applyAlignment="1">
      <alignment horizontal="center"/>
    </xf>
    <xf numFmtId="16" fontId="2" fillId="15" borderId="0" xfId="0" quotePrefix="1" applyNumberFormat="1" applyFont="1" applyFill="1" applyAlignment="1">
      <alignment horizontal="center"/>
    </xf>
    <xf numFmtId="0" fontId="2" fillId="15" borderId="0" xfId="0" quotePrefix="1" applyNumberFormat="1" applyFont="1" applyFill="1" applyAlignment="1">
      <alignment horizontal="center"/>
    </xf>
    <xf numFmtId="16" fontId="8" fillId="0" borderId="0" xfId="0" quotePrefix="1" applyNumberFormat="1" applyFont="1" applyAlignment="1">
      <alignment horizontal="center" vertical="top"/>
    </xf>
    <xf numFmtId="16" fontId="8" fillId="0" borderId="0" xfId="0" applyNumberFormat="1" applyFont="1" applyAlignment="1">
      <alignment horizontal="center" vertical="top"/>
    </xf>
    <xf numFmtId="0" fontId="18" fillId="0" borderId="3" xfId="2" applyFont="1" applyFill="1" applyAlignment="1">
      <alignment horizontal="left" vertical="top"/>
    </xf>
    <xf numFmtId="0" fontId="19" fillId="16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19" fillId="18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/>
    </xf>
    <xf numFmtId="0" fontId="19" fillId="20" borderId="0" xfId="0" applyFont="1" applyFill="1" applyAlignment="1">
      <alignment horizontal="center" vertical="center"/>
    </xf>
    <xf numFmtId="0" fontId="19" fillId="21" borderId="0" xfId="0" applyFont="1" applyFill="1" applyAlignment="1">
      <alignment horizontal="center" vertical="center"/>
    </xf>
    <xf numFmtId="0" fontId="19" fillId="22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4" fillId="23" borderId="0" xfId="0" applyFont="1" applyFill="1" applyAlignment="1">
      <alignment horizontal="center"/>
    </xf>
    <xf numFmtId="0" fontId="19" fillId="24" borderId="0" xfId="0" applyFont="1" applyFill="1" applyAlignment="1">
      <alignment horizontal="center" vertical="center"/>
    </xf>
    <xf numFmtId="0" fontId="4" fillId="25" borderId="0" xfId="0" applyFont="1" applyFill="1" applyAlignment="1">
      <alignment horizontal="center"/>
    </xf>
    <xf numFmtId="0" fontId="4" fillId="26" borderId="0" xfId="0" applyFont="1" applyFill="1" applyAlignment="1">
      <alignment horizontal="center" vertical="center"/>
    </xf>
    <xf numFmtId="0" fontId="20" fillId="0" borderId="3" xfId="2" applyFont="1" applyFill="1" applyAlignment="1">
      <alignment horizontal="left" vertical="top"/>
    </xf>
    <xf numFmtId="0" fontId="19" fillId="2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10" fillId="28" borderId="0" xfId="0" applyFont="1" applyFill="1" applyAlignment="1">
      <alignment horizontal="center" vertical="center"/>
    </xf>
    <xf numFmtId="0" fontId="21" fillId="0" borderId="3" xfId="2" applyFont="1" applyFill="1" applyAlignment="1">
      <alignment horizontal="left" vertical="top"/>
    </xf>
  </cellXfs>
  <cellStyles count="3">
    <cellStyle name="Bueno" xfId="1" builtinId="26"/>
    <cellStyle name="Entrada" xfId="2" builtinId="20"/>
    <cellStyle name="Normal" xfId="0" builtinId="0"/>
  </cellStyles>
  <dxfs count="8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00"/>
      <color rgb="FFB915CF"/>
      <color rgb="FFF2F2F2"/>
      <color rgb="FF407DD6"/>
      <color rgb="FFFF0000"/>
      <color rgb="FFFFDAD1"/>
      <color rgb="FFFF3300"/>
      <color rgb="FF33CC33"/>
      <color rgb="FFFF00F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4</xdr:col>
      <xdr:colOff>365760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60960</xdr:colOff>
      <xdr:row>0</xdr:row>
      <xdr:rowOff>30481</xdr:rowOff>
    </xdr:from>
    <xdr:to>
      <xdr:col>9</xdr:col>
      <xdr:colOff>586740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60.397633449073" createdVersion="8" refreshedVersion="8" minRefreshableVersion="3" recordCount="79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9"/>
    </cacheField>
    <cacheField name="Propiedad" numFmtId="0">
      <sharedItems count="706">
        <s v="USO_TIERRA"/>
        <s v="SUBUSO"/>
        <s v="ESTRUCTURA"/>
        <s v="COBERTURA"/>
        <s v="ALTURA"/>
        <s v="TIPO_FORES"/>
        <s v="SUBTIPOFOR"/>
        <s v="ESPCC1"/>
        <s v="ESPCC2"/>
        <s v="POL_VISITA"/>
        <s v="TX_PRO10"/>
        <s v="Uso"/>
        <s v="Hectareas"/>
        <s v="CUT_REG"/>
        <s v="CUT_PROV"/>
        <s v="CUT_COM"/>
        <s v="REGION"/>
        <s v="PROVINCIA"/>
        <s v="COMUNA"/>
        <s v="COD_CUEN"/>
        <s v="COD_SUBC"/>
        <s v="COD_SSUBC"/>
        <s v="NOM_SSUBC"/>
        <s v="COD_SSUBCU"/>
        <s v="ID_ESP_CC"/>
        <s v="ID_ESP"/>
        <s v="ESPECI_CI"/>
        <s v="ESPECI_CO"/>
        <s v="ESP_C"/>
        <s v="gridcode"/>
        <s v="COD_REG"/>
        <s v="COD_PROV"/>
        <s v="COD_COM"/>
        <s v="DES_USO_01"/>
        <s v="DES_USO_13"/>
        <s v="DES_USO_16"/>
        <s v="DES_USO_17"/>
        <s v="DES_USO_19"/>
        <s v="USO_IPCC01"/>
        <s v="SUB_IPCC01"/>
        <s v="USO_IPCC13"/>
        <s v="SUB_IPCC13"/>
        <s v="USO_IPCC16"/>
        <s v="SUB_IPCC16"/>
        <s v="USO_IPCC17"/>
        <s v="SUB_IPCC17"/>
        <s v="USO_IPCC19"/>
        <s v="SUB_IPCC19"/>
        <s v="D_TC_01_13"/>
        <s v="D_TC_13_16"/>
        <s v="D_TC_16_17"/>
        <s v="D_TC_17_19"/>
        <s v="NOM_REG"/>
        <s v="NOM_PROV"/>
        <s v="NOM_COM"/>
        <s v="SUP_HA"/>
        <s v="volbrut_ha"/>
        <s v="abasal_ha"/>
        <s v="numarb_ha"/>
        <s v="biomasa_ha"/>
        <s v="carbfus_ha"/>
        <s v="regidere"/>
        <s v="comudere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NOM_DEPROV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Región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BRE Origen" u="1"/>
        <s v="NOM_ZONA" u="1"/>
        <s v="ESTADO_EVA" u="1"/>
        <s v="VIV_PISO_P" u="1"/>
        <s v="1_RANGE" u="1"/>
        <s v="TIPO_CAMB" u="1"/>
        <s v="COD_MzEnt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Id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23"/>
    </cacheField>
    <cacheField name="descripcion_capa" numFmtId="0">
      <sharedItems containsBlank="1" count="312">
        <s v="Catastro: Uso de la Tierra Origen"/>
        <s v="Catastro: Subuso de la Tierra"/>
        <s v="Catastro: Estructura del Bosque"/>
        <s v="Catastro: Cobertura del Bosque"/>
        <s v="Catastro: Altura del Bosque"/>
        <s v="Catastro: Tipo Forestal"/>
        <s v="Catastro: Subtipo Forestal"/>
        <m/>
        <s v="Catastro: Uso de la Tierra Homologado"/>
        <s v="Catastro: Especies Estado Conservación"/>
        <s v="ESRI 2020: Uso de la Tierra"/>
        <s v="Uso 2001"/>
        <s v="Uso 2013"/>
        <s v="Uso 2016"/>
        <s v="Uso 2017"/>
        <s v="Uso 2019"/>
        <s v="Uso IPCC 2001"/>
        <s v="Subuso IPCC 2001"/>
        <s v="Uso IPCC 2013"/>
        <s v="Subuso IPCC 2013"/>
        <s v="Uso IPCC 2016"/>
        <s v="Subuso IPCC 2016"/>
        <s v="Uso IPCC 2017"/>
        <s v="Subuso IPCC 2017"/>
        <s v="Uso IPCC 2019"/>
        <s v="Subuso IPCC 2019"/>
        <s v="Dinámica de Cambio 2001-2013"/>
        <s v="Dinámica de Cambio 2013-2016"/>
        <s v="Dinámica de Cambio 2016-2017"/>
        <s v="Dinámica de Cambio 2017-2019"/>
        <s v="Volumen Bruto (m3/ha)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Establecimientos Párvulos: Estado" u="1"/>
        <s v="BH Escorrentía" u="1"/>
        <s v="Cuartel de Carabineros" u="1"/>
        <s v="Plan Cuadrante: Estado" u="1"/>
        <s v="Perfil Hidrogeológico: Espesor" u="1"/>
      </sharedItems>
    </cacheField>
    <cacheField name="clase" numFmtId="16">
      <sharedItems containsBlank="1" count="224">
        <s v="01-2"/>
        <s v="01-3"/>
        <s v="01-4"/>
        <s v="01-5"/>
        <s v="01-6"/>
        <s v="01-7"/>
        <s v="01-8"/>
        <m/>
        <s v="01-1"/>
        <s v="01-9"/>
        <s v="02-1"/>
        <s v="03-1"/>
        <s v="03-2"/>
        <s v="03-3"/>
        <s v="03-4"/>
        <s v="03-5"/>
        <s v="03-6"/>
        <s v="03-7"/>
        <s v="03-8"/>
        <s v="03-9"/>
        <s v="03-10"/>
        <s v="03-11"/>
        <s v="03-12"/>
        <s v="03-13"/>
        <s v="03-14"/>
        <s v="03-15"/>
        <s v="03-16"/>
        <s v="03-17"/>
        <s v="03-18"/>
        <s v="03-19"/>
        <s v="04-1"/>
        <s v="2-1" u="1"/>
        <s v="19-0" u="1"/>
        <s v="23-3" u="1"/>
        <s v="32-2" u="1"/>
        <s v="06-0" u="1"/>
        <s v="10-" u="1"/>
        <s v="16-4" u="1"/>
        <s v="34-2" u="1"/>
        <s v="08-0" u="1"/>
        <s v="12-3" u="1"/>
        <s v="21-2" u="1"/>
        <s v="30-1" u="1"/>
        <s v="12-" u="1"/>
        <s v="26-8" u="1"/>
        <s v="18-4" u="1"/>
        <s v="27-3" u="1"/>
        <s v="23-2" u="1"/>
        <s v="32-1" u="1"/>
        <s v="03-06" u="1"/>
        <s v="7-1" u="1"/>
        <s v="10-2" u="1"/>
        <s v="29-3" u="1"/>
        <s v="7-2" u="1"/>
        <s v="16-3" u="1"/>
        <s v="25-2" u="1"/>
        <s v="34-1" u="1"/>
        <s v="16-" u="1"/>
        <s v="12-2" u="1"/>
        <s v="21-1" u="1"/>
        <s v="30-0" u="1"/>
        <s v="26-7" u="1"/>
        <s v="18-3" u="1"/>
        <s v="27-2" u="1"/>
        <s v="31-5" u="1"/>
        <s v="36-1" u="1"/>
        <s v="23-1" u="1"/>
        <s v="32-0" u="1"/>
        <s v="05-" u="1"/>
        <s v="10-1" u="1"/>
        <s v="29-2" u="1"/>
        <s v="16-2" u="1"/>
        <s v="25-1" u="1"/>
        <s v="34-0" u="1"/>
        <s v="07-" u="1"/>
        <s v="12-1" u="1"/>
        <s v="21-0" u="1"/>
        <s v="03-05" u="1"/>
        <s v="5-1" u="1"/>
        <s v="26-6" u="1"/>
        <s v="18-2" u="1"/>
        <s v="27-1" u="1"/>
        <s v="31-4" u="1"/>
        <s v="36-0" u="1"/>
        <s v="09-" u="1"/>
        <s v="05-2" u="1"/>
        <s v="14-1" u="1"/>
        <s v="23-0" u="1"/>
        <s v="10-0" u="1"/>
        <s v="29-1" u="1"/>
        <s v="07-2" u="1"/>
        <s v="16-1" u="1"/>
        <s v="25-0" u="1"/>
        <s v="12-0" u="1"/>
        <s v="08-7" u="1"/>
        <s v="17-6" u="1"/>
        <s v="26-5" u="1"/>
        <s v="04-6" u="1"/>
        <s v="18-1" u="1"/>
        <s v="22-4" u="1"/>
        <s v="27-0" u="1"/>
        <s v="31-3" u="1"/>
        <s v="05-1" u="1"/>
        <s v="14-0" u="1"/>
        <s v="01-0" u="1"/>
        <s v="19-6" u="1"/>
        <s v="03-04" u="1"/>
        <s v="3-1" u="1"/>
        <s v="29-0" u="1"/>
        <s v="02-5" u="1"/>
        <s v="07-1" u="1"/>
        <s v="16-0" u="1"/>
        <s v="20-3" u="1"/>
        <s v="3-2" u="1"/>
        <s v="03-0" u="1"/>
        <s v="08-6" u="1"/>
        <s v="17-5" u="1"/>
        <s v="26-4" u="1"/>
        <s v="35-3" u="1"/>
        <s v="3-3" u="1"/>
        <s v="35-" u="1"/>
        <s v="04-5" u="1"/>
        <s v="09-1" u="1"/>
        <s v="18-0" u="1"/>
        <s v="22-3" u="1"/>
        <s v="31-2" u="1"/>
        <s v="05-0" u="1"/>
        <s v="19-5" u="1"/>
        <s v="8-1" u="1"/>
        <s v="02-4" u="1"/>
        <s v="07-0" u="1"/>
        <s v="11-3" u="1"/>
        <s v="20-2" u="1"/>
        <s v="11-" u="1"/>
        <s v="8-2" u="1"/>
        <s v="08-5" u="1"/>
        <s v="17-4" u="1"/>
        <s v="26-3" u="1"/>
        <s v="35-2" u="1"/>
        <s v="03-03" u="1"/>
        <s v="1-1" u="1"/>
        <s v="04-4" u="1"/>
        <s v="09-0" u="1"/>
        <s v="22-2" u="1"/>
        <s v="31-1" u="1"/>
        <s v="13-" u="1"/>
        <s v="8-3" u="1"/>
        <s v="1-2" u="1"/>
        <s v="19-4" u="1"/>
        <s v="28-3" u="1"/>
        <s v="37-2" u="1"/>
        <s v="8-4" u="1"/>
        <s v="15-3" u="1"/>
        <s v="24-2" u="1"/>
        <s v="33-1" u="1"/>
        <s v="1-3" u="1"/>
        <s v="15-" u="1"/>
        <s v="02-3" u="1"/>
        <s v="11-2" u="1"/>
        <s v="20-1" u="1"/>
        <s v="03-09" u="1"/>
        <s v="8-5" u="1"/>
        <s v="08-4" u="1"/>
        <s v="17-3" u="1"/>
        <s v="26-2" u="1"/>
        <s v="35-1" u="1"/>
        <s v="04-3" u="1"/>
        <s v="13-2" u="1"/>
        <s v="22-1" u="1"/>
        <s v="31-0" u="1"/>
        <s v="04-" u="1"/>
        <s v="6-1" u="1"/>
        <s v="19-3" u="1"/>
        <s v="28-2" u="1"/>
        <s v="37-1" u="1"/>
        <s v="15-2" u="1"/>
        <s v="24-1" u="1"/>
        <s v="33-0" u="1"/>
        <s v="03-02" u="1"/>
        <s v="02-2" u="1"/>
        <s v="11-1" u="1"/>
        <s v="20-0" u="1"/>
        <s v="08-3" u="1"/>
        <s v="17-2" u="1"/>
        <s v="26-1" u="1"/>
        <s v="35-0" u="1"/>
        <s v="08-" u="1"/>
        <s v="04-2" u="1"/>
        <s v="13-1" u="1"/>
        <s v="22-0" u="1"/>
        <s v="03-08" u="1"/>
        <s v="19-2" u="1"/>
        <s v="28-1" u="1"/>
        <s v="32-4" u="1"/>
        <s v="37-0" u="1"/>
        <s v="15-1" u="1"/>
        <s v="24-0" u="1"/>
        <s v="11-0" u="1"/>
        <s v="4-1" u="1"/>
        <s v="08-2" u="1"/>
        <s v="17-1" u="1"/>
        <s v="21-4" u="1"/>
        <s v="26-0" u="1"/>
        <s v="4-2" u="1"/>
        <s v="13-0" u="1"/>
        <s v="03-01" u="1"/>
        <s v="19-1" u="1"/>
        <s v="28-0" u="1"/>
        <s v="32-3" u="1"/>
        <s v="06-1" u="1"/>
        <s v="15-0" u="1"/>
        <s v="02-0" u="1"/>
        <s v="16-5" u="1"/>
        <s v="34-3" u="1"/>
        <s v="03-07" u="1"/>
        <s v="34-" u="1"/>
        <s v="9-1" u="1"/>
        <s v="08-1" u="1"/>
        <s v="17-0" u="1"/>
        <s v="21-3" u="1"/>
        <s v="30-2" u="1"/>
        <s v="04-0" u="1"/>
        <s v="18-5" u="1"/>
        <s v="27-4" u="1"/>
      </sharedItems>
    </cacheField>
    <cacheField name="posición_capa" numFmtId="0">
      <sharedItems containsString="0" containsBlank="1" containsNumber="1" containsInteger="1" minValue="1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s v="01"/>
    <s v="catastro"/>
    <n v="1"/>
    <x v="0"/>
    <n v="1"/>
    <s v="Uso de la Tierra"/>
    <n v="7"/>
    <x v="0"/>
    <x v="0"/>
    <n v="2"/>
  </r>
  <r>
    <s v="01"/>
    <s v="catastro"/>
    <n v="2"/>
    <x v="1"/>
    <n v="1"/>
    <s v="Subuso"/>
    <n v="8"/>
    <x v="1"/>
    <x v="1"/>
    <n v="3"/>
  </r>
  <r>
    <s v="01"/>
    <s v="catastro"/>
    <n v="3"/>
    <x v="2"/>
    <n v="1"/>
    <s v="Estructura"/>
    <n v="9"/>
    <x v="2"/>
    <x v="2"/>
    <n v="4"/>
  </r>
  <r>
    <s v="01"/>
    <s v="catastro"/>
    <n v="4"/>
    <x v="3"/>
    <n v="1"/>
    <s v="Cobertura"/>
    <n v="10"/>
    <x v="3"/>
    <x v="3"/>
    <n v="5"/>
  </r>
  <r>
    <s v="01"/>
    <s v="catastro"/>
    <n v="5"/>
    <x v="4"/>
    <n v="1"/>
    <s v="Altura"/>
    <n v="11"/>
    <x v="4"/>
    <x v="4"/>
    <n v="6"/>
  </r>
  <r>
    <s v="01"/>
    <s v="catastro"/>
    <n v="6"/>
    <x v="5"/>
    <n v="1"/>
    <s v="Tipo Forestal"/>
    <n v="12"/>
    <x v="5"/>
    <x v="5"/>
    <n v="7"/>
  </r>
  <r>
    <s v="01"/>
    <s v="catastro"/>
    <n v="7"/>
    <x v="6"/>
    <n v="1"/>
    <s v="Subtipo Forestal"/>
    <n v="13"/>
    <x v="6"/>
    <x v="6"/>
    <n v="8"/>
  </r>
  <r>
    <s v="01"/>
    <s v="catastro"/>
    <n v="8"/>
    <x v="7"/>
    <m/>
    <m/>
    <m/>
    <x v="7"/>
    <x v="7"/>
    <m/>
  </r>
  <r>
    <s v="01"/>
    <s v="catastro"/>
    <n v="9"/>
    <x v="8"/>
    <m/>
    <m/>
    <m/>
    <x v="7"/>
    <x v="7"/>
    <m/>
  </r>
  <r>
    <s v="01"/>
    <s v="catastro"/>
    <n v="10"/>
    <x v="9"/>
    <m/>
    <m/>
    <m/>
    <x v="7"/>
    <x v="7"/>
    <m/>
  </r>
  <r>
    <s v="01"/>
    <s v="catastro"/>
    <n v="11"/>
    <x v="10"/>
    <m/>
    <m/>
    <m/>
    <x v="7"/>
    <x v="7"/>
    <m/>
  </r>
  <r>
    <s v="01"/>
    <s v="catastro"/>
    <n v="12"/>
    <x v="11"/>
    <n v="1"/>
    <s v="Uso"/>
    <n v="1"/>
    <x v="8"/>
    <x v="8"/>
    <n v="1"/>
  </r>
  <r>
    <s v="01"/>
    <s v="catastro"/>
    <n v="13"/>
    <x v="12"/>
    <n v="1"/>
    <s v="Superficie (ha)"/>
    <n v="2"/>
    <x v="7"/>
    <x v="7"/>
    <m/>
  </r>
  <r>
    <s v="01"/>
    <s v="catastro"/>
    <n v="14"/>
    <x v="13"/>
    <m/>
    <m/>
    <m/>
    <x v="7"/>
    <x v="7"/>
    <m/>
  </r>
  <r>
    <s v="01"/>
    <s v="catastro"/>
    <n v="15"/>
    <x v="14"/>
    <m/>
    <m/>
    <m/>
    <x v="7"/>
    <x v="7"/>
    <m/>
  </r>
  <r>
    <s v="01"/>
    <s v="catastro"/>
    <n v="16"/>
    <x v="15"/>
    <m/>
    <m/>
    <m/>
    <x v="7"/>
    <x v="7"/>
    <m/>
  </r>
  <r>
    <s v="01"/>
    <s v="catastro"/>
    <n v="17"/>
    <x v="16"/>
    <n v="1"/>
    <s v="Región"/>
    <n v="3"/>
    <x v="7"/>
    <x v="7"/>
    <m/>
  </r>
  <r>
    <s v="01"/>
    <s v="catastro"/>
    <n v="18"/>
    <x v="17"/>
    <n v="1"/>
    <s v="Provincia"/>
    <n v="4"/>
    <x v="7"/>
    <x v="7"/>
    <m/>
  </r>
  <r>
    <s v="01"/>
    <s v="catastro"/>
    <n v="19"/>
    <x v="18"/>
    <n v="1"/>
    <s v="Comuna"/>
    <n v="5"/>
    <x v="7"/>
    <x v="7"/>
    <m/>
  </r>
  <r>
    <s v="01"/>
    <s v="catastro"/>
    <n v="20"/>
    <x v="19"/>
    <m/>
    <m/>
    <m/>
    <x v="7"/>
    <x v="7"/>
    <m/>
  </r>
  <r>
    <s v="01"/>
    <s v="catastro"/>
    <n v="21"/>
    <x v="20"/>
    <m/>
    <m/>
    <m/>
    <x v="7"/>
    <x v="7"/>
    <m/>
  </r>
  <r>
    <s v="01"/>
    <s v="catastro"/>
    <n v="22"/>
    <x v="21"/>
    <m/>
    <m/>
    <m/>
    <x v="7"/>
    <x v="7"/>
    <m/>
  </r>
  <r>
    <s v="01"/>
    <s v="catastro"/>
    <n v="23"/>
    <x v="22"/>
    <n v="1"/>
    <s v="Subsubcuenca"/>
    <n v="6"/>
    <x v="7"/>
    <x v="7"/>
    <m/>
  </r>
  <r>
    <s v="01"/>
    <s v="catastro"/>
    <n v="24"/>
    <x v="23"/>
    <m/>
    <m/>
    <m/>
    <x v="7"/>
    <x v="7"/>
    <m/>
  </r>
  <r>
    <s v="01"/>
    <s v="catastro"/>
    <n v="25"/>
    <x v="24"/>
    <m/>
    <m/>
    <m/>
    <x v="7"/>
    <x v="7"/>
    <m/>
  </r>
  <r>
    <s v="01"/>
    <s v="catastro"/>
    <n v="26"/>
    <x v="25"/>
    <m/>
    <m/>
    <m/>
    <x v="7"/>
    <x v="7"/>
    <m/>
  </r>
  <r>
    <s v="01"/>
    <s v="catastro"/>
    <n v="27"/>
    <x v="26"/>
    <n v="1"/>
    <s v="Nombre Científico"/>
    <n v="14"/>
    <x v="7"/>
    <x v="7"/>
    <m/>
  </r>
  <r>
    <s v="01"/>
    <s v="catastro"/>
    <n v="28"/>
    <x v="27"/>
    <n v="1"/>
    <s v="Nombre Común"/>
    <n v="15"/>
    <x v="7"/>
    <x v="7"/>
    <m/>
  </r>
  <r>
    <s v="01"/>
    <s v="catastro"/>
    <n v="29"/>
    <x v="28"/>
    <n v="1"/>
    <s v="Estado Conservación"/>
    <n v="16"/>
    <x v="9"/>
    <x v="9"/>
    <n v="9"/>
  </r>
  <r>
    <s v="02"/>
    <s v="esri/2020"/>
    <n v="1"/>
    <x v="13"/>
    <m/>
    <m/>
    <m/>
    <x v="7"/>
    <x v="7"/>
    <m/>
  </r>
  <r>
    <s v="02"/>
    <s v="esri/2020"/>
    <n v="2"/>
    <x v="14"/>
    <m/>
    <m/>
    <m/>
    <x v="7"/>
    <x v="7"/>
    <m/>
  </r>
  <r>
    <s v="02"/>
    <s v="esri/2020"/>
    <n v="3"/>
    <x v="15"/>
    <m/>
    <m/>
    <m/>
    <x v="7"/>
    <x v="7"/>
    <m/>
  </r>
  <r>
    <s v="02"/>
    <s v="esri/2020"/>
    <n v="4"/>
    <x v="16"/>
    <n v="1"/>
    <s v="Región"/>
    <n v="3"/>
    <x v="7"/>
    <x v="7"/>
    <m/>
  </r>
  <r>
    <s v="02"/>
    <s v="esri/2020"/>
    <n v="5"/>
    <x v="17"/>
    <n v="1"/>
    <s v="Provincia"/>
    <n v="4"/>
    <x v="7"/>
    <x v="7"/>
    <m/>
  </r>
  <r>
    <s v="02"/>
    <s v="esri/2020"/>
    <n v="6"/>
    <x v="18"/>
    <n v="1"/>
    <s v="Comuna"/>
    <n v="5"/>
    <x v="7"/>
    <x v="7"/>
    <m/>
  </r>
  <r>
    <s v="02"/>
    <s v="esri/2020"/>
    <n v="7"/>
    <x v="19"/>
    <m/>
    <m/>
    <m/>
    <x v="7"/>
    <x v="7"/>
    <m/>
  </r>
  <r>
    <s v="02"/>
    <s v="esri/2020"/>
    <n v="8"/>
    <x v="20"/>
    <m/>
    <m/>
    <m/>
    <x v="7"/>
    <x v="7"/>
    <m/>
  </r>
  <r>
    <s v="02"/>
    <s v="esri/2020"/>
    <n v="9"/>
    <x v="21"/>
    <m/>
    <m/>
    <m/>
    <x v="7"/>
    <x v="7"/>
    <m/>
  </r>
  <r>
    <s v="02"/>
    <s v="esri/2020"/>
    <n v="10"/>
    <x v="22"/>
    <n v="1"/>
    <s v="Subsubcuenca"/>
    <n v="6"/>
    <x v="7"/>
    <x v="7"/>
    <m/>
  </r>
  <r>
    <s v="02"/>
    <s v="esri/2020"/>
    <n v="11"/>
    <x v="29"/>
    <m/>
    <m/>
    <m/>
    <x v="7"/>
    <x v="7"/>
    <m/>
  </r>
  <r>
    <s v="02"/>
    <s v="esri/2020"/>
    <n v="12"/>
    <x v="11"/>
    <n v="1"/>
    <s v="Uso"/>
    <n v="1"/>
    <x v="10"/>
    <x v="10"/>
    <n v="1"/>
  </r>
  <r>
    <s v="02"/>
    <s v="esri/2020"/>
    <n v="13"/>
    <x v="12"/>
    <n v="1"/>
    <s v="Superficie (ha)"/>
    <n v="2"/>
    <x v="7"/>
    <x v="7"/>
    <m/>
  </r>
  <r>
    <s v="02"/>
    <s v="esri/2020"/>
    <n v="14"/>
    <x v="30"/>
    <m/>
    <m/>
    <m/>
    <x v="7"/>
    <x v="7"/>
    <m/>
  </r>
  <r>
    <s v="02"/>
    <s v="esri/2020"/>
    <n v="15"/>
    <x v="31"/>
    <m/>
    <m/>
    <m/>
    <x v="7"/>
    <x v="7"/>
    <m/>
  </r>
  <r>
    <s v="02"/>
    <s v="esri/2020"/>
    <n v="16"/>
    <x v="32"/>
    <m/>
    <m/>
    <m/>
    <x v="7"/>
    <x v="7"/>
    <m/>
  </r>
  <r>
    <s v="02"/>
    <s v="esri/2020"/>
    <n v="17"/>
    <x v="23"/>
    <m/>
    <m/>
    <m/>
    <x v="7"/>
    <x v="7"/>
    <m/>
  </r>
  <r>
    <s v="03"/>
    <s v="cambio_uso"/>
    <n v="1"/>
    <x v="33"/>
    <n v="1"/>
    <s v="Uso 2001"/>
    <n v="5"/>
    <x v="11"/>
    <x v="11"/>
    <n v="1"/>
  </r>
  <r>
    <s v="03"/>
    <s v="cambio_uso"/>
    <n v="2"/>
    <x v="34"/>
    <n v="1"/>
    <s v="Uso 2013"/>
    <n v="6"/>
    <x v="12"/>
    <x v="12"/>
    <n v="2"/>
  </r>
  <r>
    <s v="03"/>
    <s v="cambio_uso"/>
    <n v="3"/>
    <x v="35"/>
    <n v="1"/>
    <s v="Uso 2016"/>
    <n v="7"/>
    <x v="13"/>
    <x v="13"/>
    <n v="3"/>
  </r>
  <r>
    <s v="03"/>
    <s v="cambio_uso"/>
    <n v="4"/>
    <x v="36"/>
    <n v="1"/>
    <s v="Uso 2017"/>
    <n v="8"/>
    <x v="14"/>
    <x v="14"/>
    <n v="4"/>
  </r>
  <r>
    <s v="03"/>
    <s v="cambio_uso"/>
    <n v="5"/>
    <x v="37"/>
    <n v="1"/>
    <s v="Uso 2019"/>
    <n v="9"/>
    <x v="15"/>
    <x v="15"/>
    <n v="5"/>
  </r>
  <r>
    <s v="03"/>
    <s v="cambio_uso"/>
    <n v="6"/>
    <x v="38"/>
    <n v="1"/>
    <s v="Uso IPCC 2001"/>
    <n v="10"/>
    <x v="16"/>
    <x v="16"/>
    <n v="6"/>
  </r>
  <r>
    <s v="03"/>
    <s v="cambio_uso"/>
    <n v="7"/>
    <x v="39"/>
    <n v="1"/>
    <s v="Subuso IPCC 2001"/>
    <n v="11"/>
    <x v="17"/>
    <x v="17"/>
    <n v="7"/>
  </r>
  <r>
    <s v="03"/>
    <s v="cambio_uso"/>
    <n v="8"/>
    <x v="40"/>
    <n v="1"/>
    <s v="Uso IPCC 2013"/>
    <n v="12"/>
    <x v="18"/>
    <x v="18"/>
    <n v="8"/>
  </r>
  <r>
    <s v="03"/>
    <s v="cambio_uso"/>
    <n v="9"/>
    <x v="41"/>
    <n v="1"/>
    <s v="Subuso IPCC 2013"/>
    <n v="13"/>
    <x v="19"/>
    <x v="19"/>
    <n v="9"/>
  </r>
  <r>
    <s v="03"/>
    <s v="cambio_uso"/>
    <n v="10"/>
    <x v="42"/>
    <n v="1"/>
    <s v="Uso IPCC 2016"/>
    <n v="14"/>
    <x v="20"/>
    <x v="20"/>
    <n v="10"/>
  </r>
  <r>
    <s v="03"/>
    <s v="cambio_uso"/>
    <n v="11"/>
    <x v="43"/>
    <n v="1"/>
    <s v="Subuso IPCC 2016"/>
    <n v="15"/>
    <x v="21"/>
    <x v="21"/>
    <n v="11"/>
  </r>
  <r>
    <s v="03"/>
    <s v="cambio_uso"/>
    <n v="12"/>
    <x v="44"/>
    <n v="1"/>
    <s v="Uso IPCC 2017"/>
    <n v="16"/>
    <x v="22"/>
    <x v="22"/>
    <n v="12"/>
  </r>
  <r>
    <s v="03"/>
    <s v="cambio_uso"/>
    <n v="13"/>
    <x v="45"/>
    <n v="1"/>
    <s v="Subuso IPCC 2017"/>
    <n v="17"/>
    <x v="23"/>
    <x v="23"/>
    <n v="13"/>
  </r>
  <r>
    <s v="03"/>
    <s v="cambio_uso"/>
    <n v="14"/>
    <x v="46"/>
    <n v="1"/>
    <s v="Uso IPCC 2019"/>
    <n v="18"/>
    <x v="24"/>
    <x v="24"/>
    <n v="14"/>
  </r>
  <r>
    <s v="03"/>
    <s v="cambio_uso"/>
    <n v="15"/>
    <x v="47"/>
    <n v="1"/>
    <s v="Subuso IPCC 2019"/>
    <n v="19"/>
    <x v="25"/>
    <x v="25"/>
    <n v="15"/>
  </r>
  <r>
    <s v="03"/>
    <s v="cambio_uso"/>
    <n v="16"/>
    <x v="48"/>
    <n v="1"/>
    <s v="Tipo Cambio 2001-2013"/>
    <n v="20"/>
    <x v="26"/>
    <x v="26"/>
    <n v="16"/>
  </r>
  <r>
    <s v="03"/>
    <s v="cambio_uso"/>
    <n v="17"/>
    <x v="49"/>
    <n v="1"/>
    <s v="Tipo Cambio 2013-2016"/>
    <n v="21"/>
    <x v="27"/>
    <x v="27"/>
    <n v="17"/>
  </r>
  <r>
    <s v="03"/>
    <s v="cambio_uso"/>
    <n v="18"/>
    <x v="50"/>
    <n v="1"/>
    <s v="Tipo Cambio 2016-2017"/>
    <n v="22"/>
    <x v="28"/>
    <x v="28"/>
    <n v="18"/>
  </r>
  <r>
    <s v="03"/>
    <s v="cambio_uso"/>
    <n v="19"/>
    <x v="51"/>
    <n v="1"/>
    <s v="Tipo Cambio 2017-2019"/>
    <n v="23"/>
    <x v="29"/>
    <x v="29"/>
    <n v="19"/>
  </r>
  <r>
    <s v="03"/>
    <s v="cambio_uso"/>
    <n v="20"/>
    <x v="52"/>
    <n v="1"/>
    <s v="Región"/>
    <n v="1"/>
    <x v="7"/>
    <x v="7"/>
    <m/>
  </r>
  <r>
    <s v="03"/>
    <s v="cambio_uso"/>
    <n v="21"/>
    <x v="53"/>
    <n v="1"/>
    <s v="Provincia"/>
    <n v="2"/>
    <x v="7"/>
    <x v="7"/>
    <m/>
  </r>
  <r>
    <s v="03"/>
    <s v="cambio_uso"/>
    <n v="22"/>
    <x v="54"/>
    <n v="1"/>
    <s v="Comuna"/>
    <n v="3"/>
    <x v="7"/>
    <x v="7"/>
    <m/>
  </r>
  <r>
    <s v="03"/>
    <s v="cambio_uso"/>
    <n v="23"/>
    <x v="55"/>
    <n v="1"/>
    <s v="Superficie (ha)"/>
    <n v="4"/>
    <x v="7"/>
    <x v="7"/>
    <m/>
  </r>
  <r>
    <s v="03"/>
    <s v="cambio_uso"/>
    <n v="24"/>
    <x v="30"/>
    <m/>
    <m/>
    <m/>
    <x v="7"/>
    <x v="7"/>
    <m/>
  </r>
  <r>
    <s v="03"/>
    <s v="cambio_uso"/>
    <n v="25"/>
    <x v="31"/>
    <m/>
    <m/>
    <m/>
    <x v="7"/>
    <x v="7"/>
    <m/>
  </r>
  <r>
    <s v="03"/>
    <s v="cambio_uso"/>
    <n v="26"/>
    <x v="32"/>
    <m/>
    <m/>
    <m/>
    <x v="7"/>
    <x v="7"/>
    <m/>
  </r>
  <r>
    <s v="04"/>
    <s v="infor"/>
    <n v="1"/>
    <x v="56"/>
    <n v="1"/>
    <s v="Volumen Bruto (m3/ha)"/>
    <n v="5"/>
    <x v="30"/>
    <x v="30"/>
    <n v="1"/>
  </r>
  <r>
    <s v="04"/>
    <s v="infor"/>
    <n v="2"/>
    <x v="57"/>
    <n v="1"/>
    <s v="Área Basal (m2/ha)"/>
    <n v="3"/>
    <x v="7"/>
    <x v="7"/>
    <m/>
  </r>
  <r>
    <s v="04"/>
    <s v="infor"/>
    <n v="3"/>
    <x v="58"/>
    <n v="1"/>
    <s v="Número Árboles (arb/ha)"/>
    <n v="4"/>
    <x v="7"/>
    <x v="7"/>
    <m/>
  </r>
  <r>
    <s v="04"/>
    <s v="infor"/>
    <n v="4"/>
    <x v="59"/>
    <n v="1"/>
    <s v="Biomasa (t/ha)"/>
    <n v="6"/>
    <x v="7"/>
    <x v="7"/>
    <m/>
  </r>
  <r>
    <s v="04"/>
    <s v="infor"/>
    <n v="5"/>
    <x v="60"/>
    <n v="1"/>
    <s v="Carbono Fustal (t CO2e/ha)"/>
    <n v="7"/>
    <x v="7"/>
    <x v="7"/>
    <m/>
  </r>
  <r>
    <s v="04"/>
    <s v="infor"/>
    <n v="6"/>
    <x v="61"/>
    <n v="1"/>
    <s v="Región"/>
    <n v="1"/>
    <x v="7"/>
    <x v="7"/>
    <m/>
  </r>
  <r>
    <s v="04"/>
    <s v="infor"/>
    <n v="7"/>
    <x v="62"/>
    <n v="1"/>
    <s v="Comuna"/>
    <n v="2"/>
    <x v="7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33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06">
        <item m="1" x="666"/>
        <item m="1" x="485"/>
        <item m="1" x="548"/>
        <item m="1" x="629"/>
        <item m="1" x="609"/>
        <item m="1" x="479"/>
        <item m="1" x="88"/>
        <item m="1" x="186"/>
        <item m="1" x="335"/>
        <item m="1" x="161"/>
        <item m="1" x="208"/>
        <item m="1" x="290"/>
        <item m="1" x="264"/>
        <item m="1" x="154"/>
        <item m="1" x="408"/>
        <item m="1" x="535"/>
        <item m="1" x="676"/>
        <item m="1" x="498"/>
        <item m="1" x="556"/>
        <item m="1" x="639"/>
        <item m="1" x="617"/>
        <item m="1" x="492"/>
        <item m="1" x="105"/>
        <item m="1" x="195"/>
        <item m="1" x="340"/>
        <item m="1" x="168"/>
        <item m="1" x="219"/>
        <item m="1" x="298"/>
        <item m="1" x="274"/>
        <item m="1" x="165"/>
        <item m="1" x="421"/>
        <item m="1" x="545"/>
        <item m="1" x="684"/>
        <item m="1" x="563"/>
        <item m="1" x="645"/>
        <item m="1" x="626"/>
        <item m="1" x="504"/>
        <item m="1" x="112"/>
        <item m="1" x="202"/>
        <item m="1" x="351"/>
        <item m="1" x="180"/>
        <item m="1" x="231"/>
        <item m="1" x="310"/>
        <item m="1" x="287"/>
        <item m="1" x="172"/>
        <item m="1" x="431"/>
        <item m="1" x="551"/>
        <item m="1" x="695"/>
        <item m="1" x="525"/>
        <item m="1" x="572"/>
        <item m="1" x="655"/>
        <item m="1" x="638"/>
        <item m="1" x="521"/>
        <item m="1" x="123"/>
        <item m="1" x="212"/>
        <item m="1" x="364"/>
        <item m="1" x="187"/>
        <item m="1" x="237"/>
        <item m="1" x="323"/>
        <item m="1" x="296"/>
        <item m="1" x="182"/>
        <item m="1" x="445"/>
        <item m="1" x="560"/>
        <item m="1" x="253"/>
        <item m="1" x="169"/>
        <item m="1" x="100"/>
        <item m="1" x="150"/>
        <item m="1" x="131"/>
        <item m="1" x="137"/>
        <item m="1" x="85"/>
        <item m="1" x="678"/>
        <item m="1" x="254"/>
        <item m="1" x="342"/>
        <item m="1" x="463"/>
        <item m="1" x="562"/>
        <item m="1" x="122"/>
        <item m="1" x="249"/>
        <item m="1" x="324"/>
        <item m="1" x="331"/>
        <item m="1" x="628"/>
        <item m="1" x="444"/>
        <item m="1" x="355"/>
        <item m="1" x="618"/>
        <item m="1" x="338"/>
        <item m="1" x="190"/>
        <item m="1" x="148"/>
        <item m="1" x="232"/>
        <item m="1" x="698"/>
        <item m="1" x="428"/>
        <item m="1" x="266"/>
        <item m="1" x="574"/>
        <item m="1" x="635"/>
        <item m="1" x="378"/>
        <item m="1" x="156"/>
        <item m="1" x="372"/>
        <item m="1" x="152"/>
        <item m="1" x="144"/>
        <item m="1" x="75"/>
        <item m="1" x="367"/>
        <item m="1" x="509"/>
        <item m="1" x="613"/>
        <item m="1" x="490"/>
        <item m="1" x="344"/>
        <item m="1" x="220"/>
        <item m="1" x="603"/>
        <item m="1" x="596"/>
        <item m="1" x="313"/>
        <item m="1" x="539"/>
        <item m="1" x="384"/>
        <item m="1" x="634"/>
        <item m="1" x="612"/>
        <item m="1" x="87"/>
        <item x="32"/>
        <item m="1" x="277"/>
        <item m="1" x="273"/>
        <item x="19"/>
        <item m="1" x="644"/>
        <item m="1" x="651"/>
        <item m="1" x="689"/>
        <item m="1" x="481"/>
        <item m="1" x="90"/>
        <item x="31"/>
        <item x="30"/>
        <item m="1" x="494"/>
        <item x="21"/>
        <item x="23"/>
        <item x="20"/>
        <item m="1" x="98"/>
        <item m="1" x="121"/>
        <item m="1" x="440"/>
        <item m="1" x="191"/>
        <item m="1" x="569"/>
        <item m="1" x="166"/>
        <item m="1" x="705"/>
        <item m="1" x="312"/>
        <item m="1" x="140"/>
        <item x="18"/>
        <item m="1" x="520"/>
        <item m="1" x="417"/>
        <item m="1" x="80"/>
        <item m="1" x="654"/>
        <item m="1" x="491"/>
        <item m="1" x="302"/>
        <item m="1" x="667"/>
        <item m="1" x="114"/>
        <item m="1" x="448"/>
        <item m="1" x="242"/>
        <item m="1" x="174"/>
        <item m="1" x="389"/>
        <item m="1" x="411"/>
        <item m="1" x="543"/>
        <item m="1" x="688"/>
        <item m="1" x="648"/>
        <item m="1" x="206"/>
        <item m="1" x="283"/>
        <item m="1" x="341"/>
        <item m="1" x="581"/>
        <item m="1" x="499"/>
        <item m="1" x="503"/>
        <item m="1" x="66"/>
        <item m="1" x="124"/>
        <item x="15"/>
        <item m="1" x="281"/>
        <item x="14"/>
        <item x="13"/>
        <item m="1" x="437"/>
        <item m="1" x="308"/>
        <item m="1" x="250"/>
        <item m="1" x="117"/>
        <item m="1" x="682"/>
        <item m="1" x="599"/>
        <item m="1" x="309"/>
        <item m="1" x="280"/>
        <item m="1" x="199"/>
        <item m="1" x="352"/>
        <item m="1" x="511"/>
        <item m="1" x="111"/>
        <item m="1" x="459"/>
        <item m="1" x="668"/>
        <item m="1" x="77"/>
        <item m="1" x="136"/>
        <item m="1" x="239"/>
        <item m="1" x="188"/>
        <item m="1" x="442"/>
        <item m="1" x="586"/>
        <item m="1" x="540"/>
        <item m="1" x="664"/>
        <item m="1" x="275"/>
        <item m="1" x="454"/>
        <item m="1" x="125"/>
        <item m="1" x="107"/>
        <item m="1" x="472"/>
        <item m="1" x="295"/>
        <item m="1" x="286"/>
        <item m="1" x="361"/>
        <item m="1" x="579"/>
        <item m="1" x="677"/>
        <item m="1" x="204"/>
        <item m="1" x="477"/>
        <item m="1" x="610"/>
        <item m="1" x="517"/>
        <item m="1" x="624"/>
        <item m="1" x="696"/>
        <item m="1" x="607"/>
        <item m="1" x="483"/>
        <item m="1" x="533"/>
        <item m="1" x="297"/>
        <item m="1" x="365"/>
        <item m="1" x="248"/>
        <item m="1" x="418"/>
        <item m="1" x="265"/>
        <item m="1" x="64"/>
        <item m="1" x="546"/>
        <item m="1" x="600"/>
        <item m="1" x="240"/>
        <item m="1" x="692"/>
        <item m="1" x="680"/>
        <item m="1" x="661"/>
        <item m="1" x="616"/>
        <item x="12"/>
        <item m="1" x="116"/>
        <item m="1" x="387"/>
        <item m="1" x="505"/>
        <item m="1" x="370"/>
        <item m="1" x="210"/>
        <item m="1" x="127"/>
        <item m="1" x="694"/>
        <item m="1" x="691"/>
        <item m="1" x="262"/>
        <item m="1" x="416"/>
        <item m="1" x="146"/>
        <item m="1" x="163"/>
        <item m="1" x="403"/>
        <item m="1" x="515"/>
        <item m="1" x="299"/>
        <item m="1" x="83"/>
        <item m="1" x="589"/>
        <item m="1" x="462"/>
        <item m="1" x="457"/>
        <item m="1" x="441"/>
        <item m="1" x="135"/>
        <item m="1" x="650"/>
        <item m="1" x="153"/>
        <item m="1" x="184"/>
        <item m="1" x="663"/>
        <item m="1" x="63"/>
        <item m="1" x="255"/>
        <item m="1" x="429"/>
        <item m="1" x="228"/>
        <item m="1" x="427"/>
        <item m="1" x="376"/>
        <item m="1" x="455"/>
        <item m="1" x="395"/>
        <item m="1" x="209"/>
        <item m="1" x="555"/>
        <item m="1" x="564"/>
        <item m="1" x="118"/>
        <item m="1" x="194"/>
        <item m="1" x="261"/>
        <item m="1" x="519"/>
        <item m="1" x="460"/>
        <item m="1" x="604"/>
        <item m="1" x="257"/>
        <item m="1" x="557"/>
        <item m="1" x="216"/>
        <item m="1" x="473"/>
        <item m="1" x="353"/>
        <item m="1" x="133"/>
        <item m="1" x="702"/>
        <item m="1" x="201"/>
        <item m="1" x="246"/>
        <item m="1" x="362"/>
        <item m="1" x="538"/>
        <item m="1" x="632"/>
        <item m="1" x="625"/>
        <item m="1" x="497"/>
        <item m="1" x="602"/>
        <item m="1" x="591"/>
        <item m="1" x="120"/>
        <item m="1" x="587"/>
        <item m="1" x="484"/>
        <item m="1" x="532"/>
        <item m="1" x="669"/>
        <item m="1" x="289"/>
        <item m="1" x="259"/>
        <item m="1" x="269"/>
        <item m="1" x="229"/>
        <item m="1" x="222"/>
        <item m="1" x="149"/>
        <item m="1" x="464"/>
        <item m="1" x="570"/>
        <item m="1" x="230"/>
        <item m="1" x="605"/>
        <item m="1" x="683"/>
        <item m="1" x="620"/>
        <item m="1" x="332"/>
        <item m="1" x="703"/>
        <item m="1" x="203"/>
        <item m="1" x="653"/>
        <item m="1" x="541"/>
        <item m="1" x="493"/>
        <item x="54"/>
        <item m="1" x="675"/>
        <item m="1" x="674"/>
        <item m="1" x="96"/>
        <item m="1" x="360"/>
        <item m="1" x="256"/>
        <item m="1" x="383"/>
        <item m="1" x="690"/>
        <item x="22"/>
        <item m="1" x="139"/>
        <item m="1" x="476"/>
        <item m="1" x="305"/>
        <item m="1" x="167"/>
        <item m="1" x="438"/>
        <item m="1" x="78"/>
        <item m="1" x="573"/>
        <item m="1" x="580"/>
        <item m="1" x="207"/>
        <item m="1" x="643"/>
        <item m="1" x="622"/>
        <item m="1" x="176"/>
        <item m="1" x="502"/>
        <item m="1" x="86"/>
        <item m="1" x="326"/>
        <item m="1" x="377"/>
        <item m="1" x="328"/>
        <item m="1" x="379"/>
        <item m="1" x="315"/>
        <item m="1" x="319"/>
        <item m="1" x="368"/>
        <item m="1" x="637"/>
        <item m="1" x="214"/>
        <item m="1" x="640"/>
        <item m="1" x="301"/>
        <item m="1" x="294"/>
        <item m="1" x="79"/>
        <item m="1" x="108"/>
        <item m="1" x="474"/>
        <item m="1" x="623"/>
        <item m="1" x="143"/>
        <item m="1" x="314"/>
        <item m="1" x="300"/>
        <item m="1" x="251"/>
        <item m="1" x="113"/>
        <item m="1" x="665"/>
        <item m="1" x="160"/>
        <item m="1" x="575"/>
        <item m="1" x="576"/>
        <item m="1" x="74"/>
        <item m="1" x="134"/>
        <item m="1" x="316"/>
        <item m="1" x="72"/>
        <item m="1" x="594"/>
        <item m="1" x="217"/>
        <item m="1" x="468"/>
        <item m="1" x="339"/>
        <item x="17"/>
        <item m="1" x="489"/>
        <item m="1" x="630"/>
        <item m="1" x="164"/>
        <item m="1" x="507"/>
        <item m="1" x="453"/>
        <item m="1" x="662"/>
        <item m="1" x="482"/>
        <item m="1" x="200"/>
        <item x="16"/>
        <item m="1" x="627"/>
        <item m="1" x="233"/>
        <item m="1" x="687"/>
        <item m="1" x="147"/>
        <item m="1" x="363"/>
        <item m="1" x="320"/>
        <item m="1" x="369"/>
        <item m="1" x="224"/>
        <item m="1" x="432"/>
        <item m="1" x="647"/>
        <item m="1" x="518"/>
        <item m="1" x="65"/>
        <item m="1" x="260"/>
        <item m="1" x="488"/>
        <item m="1" x="641"/>
        <item m="1" x="350"/>
        <item m="1" x="530"/>
        <item m="1" x="469"/>
        <item m="1" x="398"/>
        <item m="1" x="263"/>
        <item m="1" x="307"/>
        <item m="1" x="656"/>
        <item m="1" x="619"/>
        <item m="1" x="306"/>
        <item m="1" x="227"/>
        <item m="1" x="244"/>
        <item m="1" x="568"/>
        <item m="1" x="451"/>
        <item m="1" x="693"/>
        <item m="1" x="159"/>
        <item m="1" x="178"/>
        <item m="1" x="565"/>
        <item m="1" x="480"/>
        <item m="1" x="450"/>
        <item m="1" x="531"/>
        <item m="1" x="495"/>
        <item m="1" x="155"/>
        <item m="1" x="512"/>
        <item m="1" x="420"/>
        <item m="1" x="270"/>
        <item m="1" x="439"/>
        <item m="1" x="193"/>
        <item m="1" x="513"/>
        <item m="1" x="595"/>
        <item m="1" x="657"/>
        <item m="1" x="659"/>
        <item m="1" x="430"/>
        <item m="1" x="422"/>
        <item m="1" x="592"/>
        <item m="1" x="601"/>
        <item m="1" x="91"/>
        <item m="1" x="70"/>
        <item m="1" x="284"/>
        <item m="1" x="129"/>
        <item m="1" x="334"/>
        <item m="1" x="685"/>
        <item m="1" x="73"/>
        <item m="1" x="375"/>
        <item m="1" x="67"/>
        <item m="1" x="567"/>
        <item m="1" x="175"/>
        <item m="1" x="658"/>
        <item m="1" x="234"/>
        <item m="1" x="615"/>
        <item m="1" x="282"/>
        <item m="1" x="670"/>
        <item m="1" x="357"/>
        <item m="1" x="303"/>
        <item m="1" x="510"/>
        <item m="1" x="554"/>
        <item m="1" x="104"/>
        <item m="1" x="559"/>
        <item m="1" x="407"/>
        <item m="1" x="380"/>
        <item m="1" x="399"/>
        <item m="1" x="388"/>
        <item m="1" x="550"/>
        <item m="1" x="433"/>
        <item m="1" x="436"/>
        <item m="1" x="424"/>
        <item m="1" x="412"/>
        <item m="1" x="393"/>
        <item m="1" x="382"/>
        <item m="1" x="700"/>
        <item m="1" x="631"/>
        <item m="1" x="621"/>
        <item m="1" x="478"/>
        <item m="1" x="458"/>
        <item m="1" x="435"/>
        <item m="1" x="566"/>
        <item m="1" x="558"/>
        <item m="1" x="547"/>
        <item m="1" x="536"/>
        <item m="1" x="526"/>
        <item m="1" x="516"/>
        <item m="1" x="390"/>
        <item m="1" x="183"/>
        <item m="1" x="652"/>
        <item m="1" x="642"/>
        <item m="1" x="552"/>
        <item m="1" x="534"/>
        <item m="1" x="524"/>
        <item m="1" x="471"/>
        <item m="1" x="185"/>
        <item m="1" x="381"/>
        <item m="1" x="506"/>
        <item m="1" x="177"/>
        <item m="1" x="225"/>
        <item m="1" x="213"/>
        <item m="1" x="500"/>
        <item m="1" x="304"/>
        <item m="1" x="366"/>
        <item m="1" x="425"/>
        <item m="1" x="486"/>
        <item m="1" x="501"/>
        <item m="1" x="241"/>
        <item m="1" x="69"/>
        <item m="1" x="138"/>
        <item m="1" x="97"/>
        <item m="1" x="514"/>
        <item m="1" x="544"/>
        <item m="1" x="215"/>
        <item m="1" x="392"/>
        <item m="1" x="699"/>
        <item m="1" x="235"/>
        <item m="1" x="82"/>
        <item m="1" x="391"/>
        <item m="1" x="84"/>
        <item m="1" x="394"/>
        <item m="1" x="89"/>
        <item m="1" x="397"/>
        <item m="1" x="93"/>
        <item m="1" x="401"/>
        <item m="1" x="95"/>
        <item m="1" x="404"/>
        <item m="1" x="102"/>
        <item m="1" x="410"/>
        <item m="1" x="106"/>
        <item m="1" x="413"/>
        <item m="1" x="110"/>
        <item m="1" x="415"/>
        <item m="1" x="419"/>
        <item m="1" x="434"/>
        <item m="1" x="181"/>
        <item m="1" x="192"/>
        <item m="1" x="205"/>
        <item m="1" x="330"/>
        <item m="1" x="614"/>
        <item m="1" x="94"/>
        <item m="1" x="218"/>
        <item m="1" x="337"/>
        <item m="1" x="311"/>
        <item m="1" x="578"/>
        <item m="1" x="145"/>
        <item m="1" x="272"/>
        <item m="1" x="349"/>
        <item m="1" x="103"/>
        <item m="1" x="537"/>
        <item m="1" x="611"/>
        <item m="1" x="588"/>
        <item m="1" x="633"/>
        <item m="1" x="522"/>
        <item m="1" x="686"/>
        <item m="1" x="423"/>
        <item m="1" x="527"/>
        <item m="1" x="704"/>
        <item m="1" x="461"/>
        <item m="1" x="162"/>
        <item m="1" x="291"/>
        <item m="1" x="158"/>
        <item m="1" x="646"/>
        <item m="1" x="268"/>
        <item m="1" x="170"/>
        <item m="1" x="68"/>
        <item m="1" x="582"/>
        <item m="1" x="81"/>
        <item m="1" x="671"/>
        <item m="1" x="115"/>
        <item m="1" x="443"/>
        <item m="1" x="466"/>
        <item m="1" x="336"/>
        <item m="1" x="271"/>
        <item m="1" x="593"/>
        <item m="1" x="598"/>
        <item m="1" x="386"/>
        <item m="1" x="406"/>
        <item m="1" x="452"/>
        <item m="1" x="426"/>
        <item m="1" x="171"/>
        <item m="1" x="327"/>
        <item m="1" x="329"/>
        <item m="1" x="577"/>
        <item m="1" x="126"/>
        <item m="1" x="359"/>
        <item m="1" x="267"/>
        <item m="1" x="285"/>
        <item m="1" x="318"/>
        <item m="1" x="325"/>
        <item m="1" x="449"/>
        <item m="1" x="317"/>
        <item m="1" x="673"/>
        <item m="1" x="371"/>
        <item m="1" x="660"/>
        <item m="1" x="636"/>
        <item m="1" x="128"/>
        <item m="1" x="92"/>
        <item m="1" x="173"/>
        <item m="1" x="247"/>
        <item m="1" x="347"/>
        <item m="1" x="358"/>
        <item m="1" x="374"/>
        <item m="1" x="571"/>
        <item m="1" x="243"/>
        <item m="1" x="101"/>
        <item m="1" x="447"/>
        <item m="1" x="528"/>
        <item m="1" x="189"/>
        <item m="1" x="198"/>
        <item m="1" x="475"/>
        <item m="1" x="142"/>
        <item m="1" x="245"/>
        <item m="1" x="385"/>
        <item m="1" x="402"/>
        <item m="1" x="496"/>
        <item m="1" x="238"/>
        <item m="1" x="590"/>
        <item m="1" x="465"/>
        <item m="1" x="71"/>
        <item m="1" x="151"/>
        <item m="1" x="606"/>
        <item m="1" x="679"/>
        <item m="1" x="223"/>
        <item m="1" x="549"/>
        <item m="1" x="322"/>
        <item m="1" x="697"/>
        <item m="1" x="467"/>
        <item m="1" x="561"/>
        <item m="1" x="278"/>
        <item m="1" x="288"/>
        <item m="1" x="221"/>
        <item m="1" x="211"/>
        <item m="1" x="608"/>
        <item m="1" x="132"/>
        <item m="1" x="76"/>
        <item m="1" x="141"/>
        <item m="1" x="470"/>
        <item m="1" x="446"/>
        <item m="1" x="197"/>
        <item m="1" x="157"/>
        <item m="1" x="597"/>
        <item m="1" x="292"/>
        <item m="1" x="293"/>
        <item m="1" x="409"/>
        <item m="1" x="354"/>
        <item m="1" x="226"/>
        <item m="1" x="553"/>
        <item m="1" x="196"/>
        <item m="1" x="672"/>
        <item m="1" x="346"/>
        <item m="1" x="356"/>
        <item m="1" x="373"/>
        <item m="1" x="487"/>
        <item m="1" x="119"/>
        <item m="1" x="99"/>
        <item m="1" x="508"/>
        <item m="1" x="179"/>
        <item m="1" x="130"/>
        <item m="1" x="343"/>
        <item m="1" x="348"/>
        <item m="1" x="276"/>
        <item m="1" x="333"/>
        <item m="1" x="400"/>
        <item m="1" x="279"/>
        <item m="1" x="583"/>
        <item m="1" x="345"/>
        <item m="1" x="396"/>
        <item m="1" x="701"/>
        <item m="1" x="542"/>
        <item m="1" x="584"/>
        <item m="1" x="529"/>
        <item m="1" x="523"/>
        <item m="1" x="456"/>
        <item m="1" x="109"/>
        <item m="1" x="321"/>
        <item m="1" x="236"/>
        <item m="1" x="585"/>
        <item m="1" x="252"/>
        <item m="1" x="405"/>
        <item m="1" x="681"/>
        <item m="1" x="649"/>
        <item m="1" x="258"/>
        <item m="1" x="4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4"/>
        <item x="25"/>
        <item x="26"/>
        <item x="27"/>
        <item x="28"/>
        <item x="29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2">
        <item m="1" x="160"/>
        <item m="1" x="46"/>
        <item m="1" x="100"/>
        <item m="1" x="272"/>
        <item m="1" x="92"/>
        <item m="1" x="171"/>
        <item m="1" x="267"/>
        <item m="1" x="234"/>
        <item m="1" x="133"/>
        <item m="1" x="236"/>
        <item m="1" x="301"/>
        <item m="1" x="86"/>
        <item m="1" x="71"/>
        <item m="1" x="64"/>
        <item m="1" x="277"/>
        <item m="1" x="302"/>
        <item m="1" x="274"/>
        <item m="1" x="172"/>
        <item m="1" x="190"/>
        <item m="1" x="210"/>
        <item m="1" x="227"/>
        <item m="1" x="238"/>
        <item m="1" x="108"/>
        <item m="1" x="59"/>
        <item m="1" x="63"/>
        <item m="1" x="136"/>
        <item m="1" x="120"/>
        <item m="1" x="116"/>
        <item m="1" x="152"/>
        <item m="1" x="242"/>
        <item m="1" x="147"/>
        <item m="1" x="60"/>
        <item m="1" x="153"/>
        <item m="1" x="243"/>
        <item m="1" x="84"/>
        <item m="1" x="165"/>
        <item m="1" x="260"/>
        <item m="1" x="184"/>
        <item m="1" x="299"/>
        <item m="1" x="56"/>
        <item m="1" x="286"/>
        <item m="1" x="158"/>
        <item m="1" x="228"/>
        <item m="1" x="34"/>
        <item m="1" x="125"/>
        <item m="1" x="283"/>
        <item m="1" x="42"/>
        <item m="1" x="201"/>
        <item m="1" x="154"/>
        <item m="1" x="290"/>
        <item m="1" x="270"/>
        <item m="1" x="178"/>
        <item m="1" x="127"/>
        <item m="1" x="245"/>
        <item m="1" x="122"/>
        <item m="1" x="79"/>
        <item m="1" x="175"/>
        <item m="1" x="311"/>
        <item m="1" x="278"/>
        <item m="1" x="98"/>
        <item m="1" x="115"/>
        <item m="1" x="159"/>
        <item m="1" x="163"/>
        <item m="1" x="235"/>
        <item m="1" x="170"/>
        <item m="1" x="233"/>
        <item m="1" x="208"/>
        <item m="1" x="78"/>
        <item m="1" x="70"/>
        <item x="7"/>
        <item m="1" x="107"/>
        <item m="1" x="148"/>
        <item m="1" x="167"/>
        <item m="1" x="58"/>
        <item m="1" x="144"/>
        <item m="1" x="220"/>
        <item m="1" x="216"/>
        <item m="1" x="204"/>
        <item m="1" x="57"/>
        <item m="1" x="306"/>
        <item m="1" x="110"/>
        <item m="1" x="31"/>
        <item m="1" x="247"/>
        <item m="1" x="66"/>
        <item m="1" x="198"/>
        <item m="1" x="308"/>
        <item m="1" x="40"/>
        <item m="1" x="182"/>
        <item m="1" x="112"/>
        <item m="1" x="61"/>
        <item m="1" x="156"/>
        <item m="1" x="102"/>
        <item m="1" x="211"/>
        <item m="1" x="106"/>
        <item m="1" x="93"/>
        <item m="1" x="176"/>
        <item m="1" x="305"/>
        <item m="1" x="256"/>
        <item m="1" x="43"/>
        <item m="1" x="183"/>
        <item m="1" x="155"/>
        <item m="1" x="297"/>
        <item m="1" x="189"/>
        <item m="1" x="77"/>
        <item m="1" x="99"/>
        <item m="1" x="41"/>
        <item m="1" x="279"/>
        <item m="1" x="145"/>
        <item m="1" x="246"/>
        <item m="1" x="119"/>
        <item m="1" x="95"/>
        <item m="1" x="213"/>
        <item m="1" x="261"/>
        <item m="1" x="206"/>
        <item m="1" x="222"/>
        <item m="1" x="225"/>
        <item m="1" x="72"/>
        <item m="1" x="135"/>
        <item m="1" x="200"/>
        <item m="1" x="188"/>
        <item m="1" x="114"/>
        <item m="1" x="137"/>
        <item m="1" x="143"/>
        <item m="1" x="109"/>
        <item m="1" x="105"/>
        <item m="1" x="219"/>
        <item m="1" x="254"/>
        <item m="1" x="52"/>
        <item m="1" x="229"/>
        <item m="1" x="281"/>
        <item m="1" x="269"/>
        <item m="1" x="142"/>
        <item m="1" x="195"/>
        <item m="1" x="191"/>
        <item m="1" x="180"/>
        <item m="1" x="47"/>
        <item m="1" x="149"/>
        <item m="1" x="151"/>
        <item m="1" x="67"/>
        <item m="1" x="32"/>
        <item m="1" x="181"/>
        <item m="1" x="294"/>
        <item m="1" x="282"/>
        <item m="1" x="44"/>
        <item m="1" x="205"/>
        <item m="1" x="192"/>
        <item m="1" x="81"/>
        <item m="1" x="240"/>
        <item m="1" x="179"/>
        <item m="1" x="309"/>
        <item m="1" x="62"/>
        <item m="1" x="94"/>
        <item m="1" x="45"/>
        <item m="1" x="199"/>
        <item m="1" x="39"/>
        <item m="1" x="226"/>
        <item m="1" x="212"/>
        <item m="1" x="51"/>
        <item m="1" x="126"/>
        <item m="1" x="249"/>
        <item m="1" x="118"/>
        <item m="1" x="111"/>
        <item m="1" x="251"/>
        <item m="1" x="96"/>
        <item m="1" x="268"/>
        <item m="1" x="202"/>
        <item m="1" x="97"/>
        <item m="1" x="166"/>
        <item m="1" x="257"/>
        <item m="1" x="128"/>
        <item m="1" x="103"/>
        <item m="1" x="74"/>
        <item m="1" x="113"/>
        <item m="1" x="307"/>
        <item m="1" x="295"/>
        <item m="1" x="263"/>
        <item m="1" x="244"/>
        <item m="1" x="275"/>
        <item m="1" x="36"/>
        <item m="1" x="173"/>
        <item m="1" x="73"/>
        <item m="1" x="215"/>
        <item m="1" x="169"/>
        <item m="1" x="90"/>
        <item m="1" x="266"/>
        <item m="1" x="132"/>
        <item m="1" x="209"/>
        <item m="1" x="121"/>
        <item m="1" x="131"/>
        <item m="1" x="48"/>
        <item m="1" x="91"/>
        <item m="1" x="168"/>
        <item m="1" x="161"/>
        <item m="1" x="164"/>
        <item m="1" x="288"/>
        <item m="1" x="146"/>
        <item m="1" x="101"/>
        <item m="1" x="130"/>
        <item m="1" x="129"/>
        <item m="1" x="237"/>
        <item m="1" x="85"/>
        <item m="1" x="259"/>
        <item m="1" x="303"/>
        <item m="1" x="65"/>
        <item m="1" x="141"/>
        <item m="1" x="82"/>
        <item m="1" x="258"/>
        <item m="1" x="232"/>
        <item m="1" x="177"/>
        <item m="1" x="80"/>
        <item m="1" x="292"/>
        <item m="1" x="217"/>
        <item m="1" x="87"/>
        <item m="1" x="55"/>
        <item m="1" x="221"/>
        <item m="1" x="250"/>
        <item m="1" x="271"/>
        <item m="1" x="287"/>
        <item m="1" x="140"/>
        <item m="1" x="298"/>
        <item m="1" x="239"/>
        <item m="1" x="262"/>
        <item m="1" x="300"/>
        <item m="1" x="150"/>
        <item m="1" x="117"/>
        <item m="1" x="186"/>
        <item m="1" x="33"/>
        <item m="1" x="162"/>
        <item m="1" x="276"/>
        <item m="1" x="310"/>
        <item m="1" x="255"/>
        <item m="1" x="280"/>
        <item m="1" x="185"/>
        <item m="1" x="304"/>
        <item m="1" x="241"/>
        <item m="1" x="83"/>
        <item m="1" x="38"/>
        <item m="1" x="134"/>
        <item m="1" x="289"/>
        <item m="1" x="187"/>
        <item m="1" x="214"/>
        <item m="1" x="230"/>
        <item m="1" x="231"/>
        <item m="1" x="218"/>
        <item m="1" x="291"/>
        <item m="1" x="265"/>
        <item m="1" x="285"/>
        <item m="1" x="284"/>
        <item m="1" x="174"/>
        <item m="1" x="37"/>
        <item m="1" x="264"/>
        <item m="1" x="296"/>
        <item m="1" x="207"/>
        <item m="1" x="293"/>
        <item m="1" x="35"/>
        <item m="1" x="53"/>
        <item m="1" x="123"/>
        <item m="1" x="223"/>
        <item m="1" x="49"/>
        <item m="1" x="248"/>
        <item m="1" x="54"/>
        <item m="1" x="124"/>
        <item m="1" x="224"/>
        <item m="1" x="50"/>
        <item m="1" x="88"/>
        <item m="1" x="68"/>
        <item m="1" x="203"/>
        <item m="1" x="89"/>
        <item m="1" x="69"/>
        <item m="1" x="196"/>
        <item m="1" x="193"/>
        <item m="1" x="138"/>
        <item m="1" x="252"/>
        <item m="1" x="75"/>
        <item m="1" x="197"/>
        <item m="1" x="194"/>
        <item m="1" x="139"/>
        <item m="1" x="253"/>
        <item m="1" x="76"/>
        <item m="1" x="157"/>
        <item m="1" x="104"/>
        <item m="1" x="273"/>
        <item x="10"/>
        <item x="0"/>
        <item x="1"/>
        <item x="2"/>
        <item x="3"/>
        <item x="4"/>
        <item x="5"/>
        <item x="6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4">
        <item m="1" x="104"/>
        <item x="8"/>
        <item x="0"/>
        <item x="1"/>
        <item x="2"/>
        <item x="3"/>
        <item x="4"/>
        <item x="5"/>
        <item x="6"/>
        <item x="9"/>
        <item m="1" x="211"/>
        <item x="10"/>
        <item m="1" x="179"/>
        <item m="1" x="157"/>
        <item m="1" x="129"/>
        <item m="1" x="109"/>
        <item m="1" x="114"/>
        <item m="1" x="205"/>
        <item m="1" x="178"/>
        <item m="1" x="139"/>
        <item m="1" x="106"/>
        <item m="1" x="77"/>
        <item m="1" x="49"/>
        <item m="1" x="214"/>
        <item m="1" x="190"/>
        <item m="1" x="160"/>
        <item x="11"/>
        <item x="20"/>
        <item x="21"/>
        <item x="22"/>
        <item x="23"/>
        <item x="24"/>
        <item x="25"/>
        <item x="26"/>
        <item x="27"/>
        <item x="28"/>
        <item x="29"/>
        <item x="12"/>
        <item x="13"/>
        <item x="14"/>
        <item x="15"/>
        <item x="16"/>
        <item x="17"/>
        <item x="18"/>
        <item x="19"/>
        <item m="1" x="170"/>
        <item m="1" x="221"/>
        <item x="30"/>
        <item m="1" x="187"/>
        <item m="1" x="166"/>
        <item m="1" x="141"/>
        <item m="1" x="121"/>
        <item m="1" x="97"/>
        <item m="1" x="68"/>
        <item m="1" x="126"/>
        <item m="1" x="102"/>
        <item m="1" x="85"/>
        <item m="1" x="35"/>
        <item m="1" x="209"/>
        <item m="1" x="74"/>
        <item m="1" x="130"/>
        <item m="1" x="110"/>
        <item m="1" x="90"/>
        <item m="1" x="186"/>
        <item m="1" x="39"/>
        <item m="1" x="217"/>
        <item m="1" x="199"/>
        <item m="1" x="182"/>
        <item m="1" x="162"/>
        <item m="1" x="135"/>
        <item m="1" x="115"/>
        <item m="1" x="94"/>
        <item m="1" x="84"/>
        <item m="1" x="142"/>
        <item m="1" x="122"/>
        <item m="1" x="36"/>
        <item m="1" x="88"/>
        <item m="1" x="69"/>
        <item m="1" x="51"/>
        <item m="1" x="133"/>
        <item m="1" x="140"/>
        <item m="1" x="197"/>
        <item m="1" x="180"/>
        <item m="1" x="158"/>
        <item m="1" x="131"/>
        <item m="1" x="43"/>
        <item m="1" x="147"/>
        <item m="1" x="93"/>
        <item m="1" x="75"/>
        <item m="1" x="58"/>
        <item m="1" x="40"/>
        <item m="1" x="145"/>
        <item m="1" x="155"/>
        <item m="1" x="204"/>
        <item m="1" x="188"/>
        <item m="1" x="167"/>
        <item m="1" x="103"/>
        <item m="1" x="86"/>
        <item m="1" x="156"/>
        <item m="1" x="210"/>
        <item m="1" x="195"/>
        <item m="1" x="175"/>
        <item m="1" x="152"/>
        <item m="1" x="57"/>
        <item m="1" x="111"/>
        <item m="1" x="91"/>
        <item m="1" x="71"/>
        <item m="1" x="54"/>
        <item m="1" x="37"/>
        <item m="1" x="212"/>
        <item m="1" x="218"/>
        <item m="1" x="200"/>
        <item m="1" x="183"/>
        <item m="1" x="163"/>
        <item m="1" x="136"/>
        <item m="1" x="116"/>
        <item m="1" x="95"/>
        <item m="1" x="123"/>
        <item m="1" x="98"/>
        <item m="1" x="80"/>
        <item m="1" x="62"/>
        <item m="1" x="45"/>
        <item m="1" x="222"/>
        <item m="1" x="32"/>
        <item m="1" x="206"/>
        <item m="1" x="191"/>
        <item m="1" x="172"/>
        <item m="1" x="148"/>
        <item m="1" x="127"/>
        <item m="1" x="105"/>
        <item m="1" x="181"/>
        <item m="1" x="159"/>
        <item m="1" x="132"/>
        <item m="1" x="112"/>
        <item m="1" x="31"/>
        <item m="1" x="76"/>
        <item m="1" x="59"/>
        <item m="1" x="41"/>
        <item m="1" x="219"/>
        <item m="1" x="201"/>
        <item m="1" x="189"/>
        <item m="1" x="168"/>
        <item m="1" x="143"/>
        <item m="1" x="124"/>
        <item m="1" x="99"/>
        <item m="1" x="87"/>
        <item m="1" x="66"/>
        <item m="1" x="47"/>
        <item m="1" x="33"/>
        <item m="1" x="196"/>
        <item m="1" x="176"/>
        <item m="1" x="153"/>
        <item m="1" x="92"/>
        <item m="1" x="72"/>
        <item m="1" x="55"/>
        <item m="1" x="202"/>
        <item m="1" x="184"/>
        <item m="1" x="164"/>
        <item m="1" x="137"/>
        <item m="1" x="117"/>
        <item m="1" x="96"/>
        <item m="1" x="79"/>
        <item m="1" x="61"/>
        <item m="1" x="44"/>
        <item m="1" x="100"/>
        <item m="1" x="81"/>
        <item m="1" x="63"/>
        <item m="1" x="46"/>
        <item m="1" x="223"/>
        <item m="1" x="207"/>
        <item m="1" x="192"/>
        <item m="1" x="173"/>
        <item m="1" x="149"/>
        <item m="1" x="108"/>
        <item m="1" x="89"/>
        <item m="1" x="70"/>
        <item m="1" x="52"/>
        <item m="1" x="60"/>
        <item m="1" x="42"/>
        <item m="1" x="220"/>
        <item m="1" x="107"/>
        <item m="1" x="169"/>
        <item m="1" x="144"/>
        <item m="1" x="125"/>
        <item m="1" x="101"/>
        <item m="1" x="82"/>
        <item m="1" x="64"/>
        <item m="1" x="113"/>
        <item m="1" x="67"/>
        <item m="1" x="48"/>
        <item m="1" x="34"/>
        <item m="1" x="208"/>
        <item m="1" x="193"/>
        <item m="1" x="119"/>
        <item m="1" x="177"/>
        <item m="1" x="154"/>
        <item m="1" x="215"/>
        <item m="1" x="73"/>
        <item m="1" x="56"/>
        <item m="1" x="38"/>
        <item m="1" x="213"/>
        <item m="1" x="120"/>
        <item m="1" x="185"/>
        <item m="1" x="165"/>
        <item m="1" x="138"/>
        <item m="1" x="118"/>
        <item m="1" x="83"/>
        <item m="1" x="65"/>
        <item m="1" x="194"/>
        <item m="1" x="174"/>
        <item m="1" x="150"/>
        <item m="1" x="198"/>
        <item m="1" x="203"/>
        <item m="1" x="78"/>
        <item m="1" x="171"/>
        <item m="1" x="50"/>
        <item m="1" x="53"/>
        <item m="1" x="128"/>
        <item m="1" x="134"/>
        <item m="1" x="146"/>
        <item m="1" x="151"/>
        <item m="1" x="161"/>
        <item m="1" x="21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0">
    <i>
      <x v="1"/>
      <x v="290"/>
      <x v="670"/>
    </i>
    <i>
      <x v="2"/>
      <x v="283"/>
      <x v="659"/>
    </i>
    <i>
      <x v="3"/>
      <x v="284"/>
      <x v="660"/>
    </i>
    <i>
      <x v="4"/>
      <x v="285"/>
      <x v="661"/>
    </i>
    <i>
      <x v="5"/>
      <x v="286"/>
      <x v="662"/>
    </i>
    <i>
      <x v="6"/>
      <x v="287"/>
      <x v="663"/>
    </i>
    <i>
      <x v="7"/>
      <x v="288"/>
      <x v="664"/>
    </i>
    <i>
      <x v="8"/>
      <x v="289"/>
      <x v="665"/>
    </i>
    <i>
      <x v="9"/>
      <x v="291"/>
      <x v="675"/>
    </i>
    <i>
      <x v="11"/>
      <x v="282"/>
      <x v="670"/>
    </i>
    <i>
      <x v="26"/>
      <x v="292"/>
      <x v="677"/>
    </i>
    <i>
      <x v="27"/>
      <x v="301"/>
      <x v="686"/>
    </i>
    <i>
      <x v="28"/>
      <x v="302"/>
      <x v="687"/>
    </i>
    <i>
      <x v="29"/>
      <x v="303"/>
      <x v="688"/>
    </i>
    <i>
      <x v="30"/>
      <x v="304"/>
      <x v="689"/>
    </i>
    <i>
      <x v="31"/>
      <x v="305"/>
      <x v="690"/>
    </i>
    <i>
      <x v="32"/>
      <x v="306"/>
      <x v="691"/>
    </i>
    <i>
      <x v="33"/>
      <x v="307"/>
      <x v="692"/>
    </i>
    <i>
      <x v="34"/>
      <x v="308"/>
      <x v="693"/>
    </i>
    <i>
      <x v="35"/>
      <x v="309"/>
      <x v="694"/>
    </i>
    <i>
      <x v="36"/>
      <x v="310"/>
      <x v="695"/>
    </i>
    <i>
      <x v="37"/>
      <x v="293"/>
      <x v="678"/>
    </i>
    <i>
      <x v="38"/>
      <x v="294"/>
      <x v="679"/>
    </i>
    <i>
      <x v="39"/>
      <x v="295"/>
      <x v="680"/>
    </i>
    <i>
      <x v="40"/>
      <x v="296"/>
      <x v="681"/>
    </i>
    <i>
      <x v="41"/>
      <x v="297"/>
      <x v="682"/>
    </i>
    <i>
      <x v="42"/>
      <x v="298"/>
      <x v="683"/>
    </i>
    <i>
      <x v="43"/>
      <x v="299"/>
      <x v="684"/>
    </i>
    <i>
      <x v="44"/>
      <x v="300"/>
      <x v="685"/>
    </i>
    <i>
      <x v="47"/>
      <x v="311"/>
      <x v="699"/>
    </i>
  </rowItems>
  <colItems count="1">
    <i/>
  </colItems>
  <formats count="9">
    <format dxfId="62">
      <pivotArea dataOnly="0" labelOnly="1" outline="0" fieldPosition="0">
        <references count="1">
          <reference field="8" count="0"/>
        </references>
      </pivotArea>
    </format>
    <format dxfId="61">
      <pivotArea dataOnly="0" labelOnly="1" outline="0" fieldPosition="0">
        <references count="1">
          <reference field="8" count="0"/>
        </references>
      </pivotArea>
    </format>
    <format dxfId="60">
      <pivotArea dataOnly="0" labelOnly="1" outline="0" fieldPosition="0">
        <references count="1">
          <reference field="3" count="0"/>
        </references>
      </pivotArea>
    </format>
    <format dxfId="59">
      <pivotArea dataOnly="0" labelOnly="1" outline="0" fieldPosition="0">
        <references count="1">
          <reference field="3" count="0"/>
        </references>
      </pivotArea>
    </format>
    <format dxfId="58">
      <pivotArea dataOnly="0" labelOnly="1" outline="0" fieldPosition="0">
        <references count="1">
          <reference field="7" count="0"/>
        </references>
      </pivotArea>
    </format>
    <format dxfId="57">
      <pivotArea dataOnly="0" labelOnly="1" outline="0" fieldPosition="0">
        <references count="1">
          <reference field="7" count="0"/>
        </references>
      </pivotArea>
    </format>
    <format dxfId="56">
      <pivotArea field="8" type="button" dataOnly="0" labelOnly="1" outline="0" axis="axisRow" fieldPosition="0"/>
    </format>
    <format dxfId="55">
      <pivotArea field="7" type="button" dataOnly="0" labelOnly="1" outline="0" axis="axisRow" fieldPosition="1"/>
    </format>
    <format dxfId="54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5" totalsRowShown="0">
  <autoFilter ref="A1:E5" xr:uid="{E3CB9C7B-30C6-4250-9C5D-467A4357B151}"/>
  <tableColumns count="5">
    <tableColumn id="1" xr3:uid="{3DCCD367-4176-4B1B-9DB1-7E15C5AB3C2E}" name="idcapa" dataDxfId="86"/>
    <tableColumn id="2" xr3:uid="{84365576-6006-4249-8C10-3C939914AB46}" name="Capa" dataDxfId="85"/>
    <tableColumn id="3" xr3:uid="{23CB737A-7056-44F6-A537-CEB5ED7BC8A4}" name="Tipo" dataDxfId="84"/>
    <tableColumn id="4" xr3:uid="{77A06ECF-D67C-454F-B0CE-327D202410E8}" name="url_ícono"/>
    <tableColumn id="5" xr3:uid="{041AD1F6-23D8-4ACA-92DC-196A5ACE0392}" name="url" dataDxfId="83">
      <calculatedColumnFormula>+"https://github.com/Sud-Austral/mapa_insumos/tree/main/uso_suelo/"&amp;Capas[[#This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88" totalsRowShown="0" headerRowDxfId="82">
  <autoFilter ref="A9:J88" xr:uid="{B860159C-4E5B-4F1C-AD34-ACA1A658D8AB}"/>
  <tableColumns count="10">
    <tableColumn id="1" xr3:uid="{75A8A884-1D65-4E5E-B8C8-77E85AB66F2B}" name="idcapa" dataDxfId="81"/>
    <tableColumn id="2" xr3:uid="{2A8A9E62-F4FC-4E3B-B1C9-6BF40AA34453}" name="Capa" dataDxfId="80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79"/>
    <tableColumn id="5" xr3:uid="{035EE145-9D77-4858-89B3-36E33AB1DD42}" name="popup_0_1" dataDxfId="78"/>
    <tableColumn id="6" xr3:uid="{A9A0E11B-B8EA-4D4C-9546-EA4565E015BB}" name="descripcion_pop-up" dataDxfId="77"/>
    <tableColumn id="7" xr3:uid="{5F6D8D2E-E38C-46CC-8F2C-5ED1D580678F}" name="posicion_popup" dataDxfId="76"/>
    <tableColumn id="8" xr3:uid="{8B5DC378-B7F9-4E3D-AC39-A4AF81250C0B}" name="descripcion_capa" dataDxfId="75"/>
    <tableColumn id="9" xr3:uid="{5C03E193-7980-49E1-894D-9DEECE0C9DBE}" name="clase" dataDxfId="74"/>
    <tableColumn id="10" xr3:uid="{92421CFC-4A75-4D76-9B47-B3E7C2151B6C}" name="posición_capa" dataDxfId="7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143" totalsRowShown="0" dataDxfId="72">
  <autoFilter ref="A9:I143" xr:uid="{96BBB32F-0C5C-4CD7-BF04-9E1F2EB9C00E}"/>
  <tableColumns count="9">
    <tableColumn id="1" xr3:uid="{9D7FBDA9-0788-4563-AA35-00082D95202E}" name="Clase" dataDxfId="71">
      <calculatedColumnFormula>+A9</calculatedColumnFormula>
    </tableColumn>
    <tableColumn id="7" xr3:uid="{83BA5E88-8850-4C0E-B07A-7893981D4057}" name="Descripción Capa" dataDxfId="70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69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68"/>
    <tableColumn id="4" xr3:uid="{5414C827-224B-4470-A9E1-6A29EF6EA250}" name="Color" dataDxfId="67"/>
    <tableColumn id="5" xr3:uid="{FA622BA5-65BA-42EE-91CA-9F9E3510C671}" name="titulo_leyenda" dataDxfId="66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65"/>
    <tableColumn id="8" xr3:uid="{02FCDEF8-A182-4154-ACFD-C31BD15BAC9D}" name="idcapa" dataDxfId="64">
      <calculatedColumnFormula>+LEFT(BD_Detalles[[#This Row],[Clase]],2)</calculatedColumnFormula>
    </tableColumn>
    <tableColumn id="9" xr3:uid="{0DAE07AA-CA28-46ED-BED9-EDE4E800CFF8}" name="Tipo" dataDxfId="63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157" tableType="queryTable" totalsRowShown="0">
  <autoFilter ref="A1:Q157" xr:uid="{7AC383FC-01BE-4EF3-804E-B1D165C63818}"/>
  <sortState xmlns:xlrd2="http://schemas.microsoft.com/office/spreadsheetml/2017/richdata2" ref="A2:Q157">
    <sortCondition ref="A1:A157"/>
  </sortState>
  <tableColumns count="17">
    <tableColumn id="1" xr3:uid="{8DAF46F0-0587-4791-BD3B-29C4950AC864}" uniqueName="1" name="idcapa" queryTableFieldId="1" dataDxfId="16"/>
    <tableColumn id="2" xr3:uid="{A5538333-8E57-48D9-8222-03DAA80989CB}" uniqueName="2" name="Capa" queryTableFieldId="2" dataDxfId="15"/>
    <tableColumn id="3" xr3:uid="{42797560-E23E-4585-909F-D47B8BA464C8}" uniqueName="3" name="idpropiedad" queryTableFieldId="3"/>
    <tableColumn id="4" xr3:uid="{39BB973A-AB48-4770-AA48-2EB263D61EC2}" uniqueName="4" name="Propiedad" queryTableFieldId="4" dataDxfId="14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3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2"/>
    <tableColumn id="9" xr3:uid="{32B2ED96-0DD6-4ADE-87AF-B7ED7A0534FB}" uniqueName="9" name="clase" queryTableFieldId="9" dataDxfId="11"/>
    <tableColumn id="10" xr3:uid="{B2FB5E95-FA88-487B-9206-B6E7F079B714}" uniqueName="10" name="posición_capa" queryTableFieldId="10"/>
    <tableColumn id="11" xr3:uid="{FAC68029-648A-4EAF-8C51-25A7C5E3FE1B}" uniqueName="11" name="Tipo" queryTableFieldId="11" dataDxfId="10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9"/>
    <tableColumn id="14" xr3:uid="{9A72167E-DB9E-46B1-86CA-052167332E56}" uniqueName="14" name="Variable" queryTableFieldId="14" dataDxfId="8"/>
    <tableColumn id="15" xr3:uid="{13A7D352-24E4-4AFB-BF87-998BE16B0301}" uniqueName="15" name="Color" queryTableFieldId="15" dataDxfId="7"/>
    <tableColumn id="16" xr3:uid="{6D4578CA-37C4-4E3D-943B-65A36077567C}" uniqueName="16" name="titulo_leyenda" queryTableFieldId="16" dataDxfId="6"/>
    <tableColumn id="17" xr3:uid="{D5652FBA-BB6D-44CF-B852-53BA455D7DC1}" uniqueName="17" name="url_icono" queryTableFieldId="17" dataDxfId="5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5" tableType="queryTable" totalsRowShown="0">
  <autoFilter ref="A1:E5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18"/>
    <tableColumn id="3" xr3:uid="{4014DA1F-B84E-4528-B682-D095C29B7876}" uniqueName="3" name="Tipo" queryTableFieldId="3" dataDxfId="17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80" tableType="queryTable" totalsRowShown="0">
  <autoFilter ref="A1:J80" xr:uid="{99D7C979-6A29-45E0-B2F4-1A31B43B8910}"/>
  <tableColumns count="10">
    <tableColumn id="1" xr3:uid="{1F37DEF1-03A3-4D04-9855-C67E8C6932F3}" uniqueName="1" name="idcapa" queryTableFieldId="1" dataDxfId="24"/>
    <tableColumn id="2" xr3:uid="{2362DFA9-0E03-4A0F-8E81-717F71C9CD00}" uniqueName="2" name="Capa" queryTableFieldId="2" dataDxfId="23"/>
    <tableColumn id="3" xr3:uid="{D62C477A-0E4D-4083-A695-7461E87D7261}" uniqueName="3" name="idpropiedad" queryTableFieldId="3"/>
    <tableColumn id="4" xr3:uid="{E99AA84F-1597-4CB3-8729-38D3FC0099BD}" uniqueName="4" name="Propiedad" queryTableFieldId="4" dataDxfId="22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21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20"/>
    <tableColumn id="9" xr3:uid="{BDD32029-B2DF-4385-96D0-BAA3350373FC}" uniqueName="9" name="clase" queryTableFieldId="9" dataDxfId="19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135" tableType="queryTable" totalsRowShown="0">
  <autoFilter ref="A1:I135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5"/>
  <sheetViews>
    <sheetView showGridLines="0" workbookViewId="0">
      <pane ySplit="1" topLeftCell="A2" activePane="bottomLeft" state="frozen"/>
      <selection pane="bottomLeft" activeCell="G10" sqref="G10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74.554687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10" t="s">
        <v>18</v>
      </c>
      <c r="D1" t="s">
        <v>20</v>
      </c>
      <c r="E1" t="s">
        <v>22</v>
      </c>
    </row>
    <row r="2" spans="1:7" x14ac:dyDescent="0.3">
      <c r="A2" s="26" t="s">
        <v>28</v>
      </c>
      <c r="B2" s="24" t="s">
        <v>120</v>
      </c>
      <c r="C2" s="11" t="s">
        <v>107</v>
      </c>
      <c r="E2" s="38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6" t="s">
        <v>108</v>
      </c>
      <c r="B3" s="24" t="s">
        <v>121</v>
      </c>
      <c r="C3" s="11" t="s">
        <v>107</v>
      </c>
      <c r="E3" s="38" t="str">
        <f>+"https://github.com/Sud-Austral/mapa_insumos/tree/main/uso_suelo/"&amp;Capas[[#This Row],[Capa]]&amp;"/?Codcom=00000.json"</f>
        <v>https://github.com/Sud-Austral/mapa_insumos/tree/main/uso_suelo/esri/2020/?Codcom=00000.json</v>
      </c>
      <c r="G3" t="str">
        <f>+A3</f>
        <v>02</v>
      </c>
    </row>
    <row r="4" spans="1:7" x14ac:dyDescent="0.3">
      <c r="A4" s="26" t="s">
        <v>194</v>
      </c>
      <c r="B4" s="24" t="s">
        <v>261</v>
      </c>
      <c r="C4" s="11" t="s">
        <v>107</v>
      </c>
      <c r="E4" s="38" t="str">
        <f>+"https://github.com/Sud-Austral/mapa_insumos/tree/main/uso_suelo/"&amp;Capas[[#This Row],[Capa]]&amp;"/?Codcom=00000.json"</f>
        <v>https://github.com/Sud-Austral/mapa_insumos/tree/main/uso_suelo/cambio_uso/?Codcom=00000.json</v>
      </c>
      <c r="G4" t="str">
        <f>+A4</f>
        <v>03</v>
      </c>
    </row>
    <row r="5" spans="1:7" x14ac:dyDescent="0.3">
      <c r="A5" s="26" t="s">
        <v>263</v>
      </c>
      <c r="B5" s="24" t="s">
        <v>264</v>
      </c>
      <c r="C5" s="11" t="s">
        <v>107</v>
      </c>
      <c r="E5" s="38" t="str">
        <f>+"https://github.com/Sud-Austral/mapa_insumos/tree/main/uso_suelo/"&amp;Capas[[#This Row],[Capa]]&amp;"/?Codcom=00000.json"</f>
        <v>https://github.com/Sud-Austral/mapa_insumos/tree/main/uso_suelo/infor/?Codcom=00000.json</v>
      </c>
      <c r="G5" t="str">
        <f>+A5</f>
        <v>04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88"/>
  <sheetViews>
    <sheetView showGridLines="0" workbookViewId="0">
      <pane ySplit="9" topLeftCell="A10" activePane="bottomLeft" state="frozen"/>
      <selection pane="bottomLeft" activeCell="D22" sqref="D22"/>
    </sheetView>
  </sheetViews>
  <sheetFormatPr baseColWidth="10" defaultRowHeight="14.4" x14ac:dyDescent="0.3"/>
  <cols>
    <col min="1" max="1" width="8.77734375" bestFit="1" customWidth="1"/>
    <col min="2" max="2" width="7.4414062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ht="15" customHeight="1" x14ac:dyDescent="0.3">
      <c r="A10" s="21" t="s">
        <v>28</v>
      </c>
      <c r="B10" s="27" t="str">
        <f>+VLOOKUP(BD_Capas[[#This Row],[idcapa]],Capas[],2,0)</f>
        <v>catastro</v>
      </c>
      <c r="C10" s="20">
        <v>1</v>
      </c>
      <c r="D10" s="27" t="s">
        <v>122</v>
      </c>
      <c r="E10" s="16">
        <v>1</v>
      </c>
      <c r="F10" s="15" t="s">
        <v>154</v>
      </c>
      <c r="G10" s="17">
        <v>7</v>
      </c>
      <c r="H10" s="24" t="s">
        <v>168</v>
      </c>
      <c r="I10" s="5" t="str">
        <f>BD_Capas[[#This Row],[idcapa]]&amp;"-"&amp;BD_Capas[[#This Row],[posición_capa]]</f>
        <v>01-2</v>
      </c>
      <c r="J10" s="6">
        <v>2</v>
      </c>
    </row>
    <row r="11" spans="1:10" x14ac:dyDescent="0.3">
      <c r="A11" s="1" t="s">
        <v>28</v>
      </c>
      <c r="B11" s="24" t="str">
        <f>+VLOOKUP(BD_Capas[[#This Row],[idcapa]],Capas[],2,0)</f>
        <v>catastro</v>
      </c>
      <c r="C11" s="3">
        <f>+C10+1</f>
        <v>2</v>
      </c>
      <c r="D11" s="24" t="s">
        <v>123</v>
      </c>
      <c r="E11" s="13">
        <v>1</v>
      </c>
      <c r="F11" s="14" t="s">
        <v>155</v>
      </c>
      <c r="G11" s="4">
        <v>8</v>
      </c>
      <c r="H11" s="24" t="s">
        <v>170</v>
      </c>
      <c r="I11" s="5" t="str">
        <f>BD_Capas[[#This Row],[idcapa]]&amp;"-"&amp;BD_Capas[[#This Row],[posición_capa]]</f>
        <v>01-3</v>
      </c>
      <c r="J11" s="6">
        <v>3</v>
      </c>
    </row>
    <row r="12" spans="1:10" x14ac:dyDescent="0.3">
      <c r="A12" s="1" t="s">
        <v>28</v>
      </c>
      <c r="B12" s="24" t="str">
        <f>+VLOOKUP(BD_Capas[[#This Row],[idcapa]],Capas[],2,0)</f>
        <v>catastro</v>
      </c>
      <c r="C12" s="3">
        <f t="shared" ref="C12:C49" si="0">+C11+1</f>
        <v>3</v>
      </c>
      <c r="D12" s="24" t="s">
        <v>124</v>
      </c>
      <c r="E12" s="13">
        <v>1</v>
      </c>
      <c r="F12" s="14" t="s">
        <v>156</v>
      </c>
      <c r="G12" s="4">
        <v>9</v>
      </c>
      <c r="H12" s="24" t="s">
        <v>171</v>
      </c>
      <c r="I12" s="5" t="str">
        <f>BD_Capas[[#This Row],[idcapa]]&amp;"-"&amp;BD_Capas[[#This Row],[posición_capa]]</f>
        <v>01-4</v>
      </c>
      <c r="J12" s="6">
        <v>4</v>
      </c>
    </row>
    <row r="13" spans="1:10" x14ac:dyDescent="0.3">
      <c r="A13" s="1" t="s">
        <v>28</v>
      </c>
      <c r="B13" s="24" t="str">
        <f>+VLOOKUP(BD_Capas[[#This Row],[idcapa]],Capas[],2,0)</f>
        <v>catastro</v>
      </c>
      <c r="C13" s="3">
        <f t="shared" si="0"/>
        <v>4</v>
      </c>
      <c r="D13" s="24" t="s">
        <v>125</v>
      </c>
      <c r="E13" s="13">
        <v>1</v>
      </c>
      <c r="F13" s="14" t="s">
        <v>157</v>
      </c>
      <c r="G13" s="4">
        <v>10</v>
      </c>
      <c r="H13" s="24" t="s">
        <v>172</v>
      </c>
      <c r="I13" s="5" t="str">
        <f>BD_Capas[[#This Row],[idcapa]]&amp;"-"&amp;BD_Capas[[#This Row],[posición_capa]]</f>
        <v>01-5</v>
      </c>
      <c r="J13" s="6">
        <v>5</v>
      </c>
    </row>
    <row r="14" spans="1:10" x14ac:dyDescent="0.3">
      <c r="A14" s="1" t="s">
        <v>28</v>
      </c>
      <c r="B14" s="24" t="str">
        <f>+VLOOKUP(BD_Capas[[#This Row],[idcapa]],Capas[],2,0)</f>
        <v>catastro</v>
      </c>
      <c r="C14" s="3">
        <f t="shared" si="0"/>
        <v>5</v>
      </c>
      <c r="D14" s="24" t="s">
        <v>126</v>
      </c>
      <c r="E14" s="13">
        <v>1</v>
      </c>
      <c r="F14" s="14" t="s">
        <v>158</v>
      </c>
      <c r="G14" s="4">
        <v>11</v>
      </c>
      <c r="H14" s="24" t="s">
        <v>173</v>
      </c>
      <c r="I14" s="5" t="str">
        <f>BD_Capas[[#This Row],[idcapa]]&amp;"-"&amp;BD_Capas[[#This Row],[posición_capa]]</f>
        <v>01-6</v>
      </c>
      <c r="J14" s="6">
        <v>6</v>
      </c>
    </row>
    <row r="15" spans="1:10" x14ac:dyDescent="0.3">
      <c r="A15" s="1" t="s">
        <v>28</v>
      </c>
      <c r="B15" s="24" t="str">
        <f>+VLOOKUP(BD_Capas[[#This Row],[idcapa]],Capas[],2,0)</f>
        <v>catastro</v>
      </c>
      <c r="C15" s="3">
        <f t="shared" si="0"/>
        <v>6</v>
      </c>
      <c r="D15" s="24" t="s">
        <v>127</v>
      </c>
      <c r="E15" s="13">
        <v>1</v>
      </c>
      <c r="F15" t="s">
        <v>159</v>
      </c>
      <c r="G15" s="4">
        <v>12</v>
      </c>
      <c r="H15" s="24" t="s">
        <v>174</v>
      </c>
      <c r="I15" s="5" t="str">
        <f>BD_Capas[[#This Row],[idcapa]]&amp;"-"&amp;BD_Capas[[#This Row],[posición_capa]]</f>
        <v>01-7</v>
      </c>
      <c r="J15" s="6">
        <v>7</v>
      </c>
    </row>
    <row r="16" spans="1:10" x14ac:dyDescent="0.3">
      <c r="A16" s="1" t="s">
        <v>28</v>
      </c>
      <c r="B16" s="24" t="str">
        <f>+VLOOKUP(BD_Capas[[#This Row],[idcapa]],Capas[],2,0)</f>
        <v>catastro</v>
      </c>
      <c r="C16" s="3">
        <f t="shared" si="0"/>
        <v>7</v>
      </c>
      <c r="D16" s="24" t="s">
        <v>128</v>
      </c>
      <c r="E16" s="13">
        <v>1</v>
      </c>
      <c r="F16" t="s">
        <v>160</v>
      </c>
      <c r="G16" s="4">
        <v>13</v>
      </c>
      <c r="H16" s="24" t="s">
        <v>175</v>
      </c>
      <c r="I16" s="5" t="str">
        <f>BD_Capas[[#This Row],[idcapa]]&amp;"-"&amp;BD_Capas[[#This Row],[posición_capa]]</f>
        <v>01-8</v>
      </c>
      <c r="J16" s="6">
        <v>8</v>
      </c>
    </row>
    <row r="17" spans="1:10" x14ac:dyDescent="0.3">
      <c r="A17" s="1" t="s">
        <v>28</v>
      </c>
      <c r="B17" s="24" t="str">
        <f>+VLOOKUP(BD_Capas[[#This Row],[idcapa]],Capas[],2,0)</f>
        <v>catastro</v>
      </c>
      <c r="C17" s="3">
        <f t="shared" si="0"/>
        <v>8</v>
      </c>
      <c r="D17" s="24" t="s">
        <v>129</v>
      </c>
      <c r="E17" s="13"/>
      <c r="F17" s="14"/>
      <c r="G17" s="4"/>
      <c r="H17" s="24"/>
      <c r="I17" s="5"/>
      <c r="J17" s="6"/>
    </row>
    <row r="18" spans="1:10" x14ac:dyDescent="0.3">
      <c r="A18" s="1" t="s">
        <v>28</v>
      </c>
      <c r="B18" s="24" t="str">
        <f>+VLOOKUP(BD_Capas[[#This Row],[idcapa]],Capas[],2,0)</f>
        <v>catastro</v>
      </c>
      <c r="C18" s="3">
        <f t="shared" si="0"/>
        <v>9</v>
      </c>
      <c r="D18" s="24" t="s">
        <v>130</v>
      </c>
      <c r="E18" s="13"/>
      <c r="F18" s="14"/>
      <c r="G18" s="4"/>
      <c r="H18" s="24"/>
      <c r="I18" s="5"/>
      <c r="J18" s="6"/>
    </row>
    <row r="19" spans="1:10" x14ac:dyDescent="0.3">
      <c r="A19" s="1" t="s">
        <v>28</v>
      </c>
      <c r="B19" s="24" t="str">
        <f>+VLOOKUP(BD_Capas[[#This Row],[idcapa]],Capas[],2,0)</f>
        <v>catastro</v>
      </c>
      <c r="C19" s="3">
        <f t="shared" si="0"/>
        <v>10</v>
      </c>
      <c r="D19" s="24" t="s">
        <v>131</v>
      </c>
      <c r="E19" s="13"/>
      <c r="F19" s="14"/>
      <c r="G19" s="4"/>
      <c r="H19" s="24"/>
      <c r="I19" s="5"/>
      <c r="J19" s="6"/>
    </row>
    <row r="20" spans="1:10" x14ac:dyDescent="0.3">
      <c r="A20" s="1" t="s">
        <v>28</v>
      </c>
      <c r="B20" s="24" t="str">
        <f>+VLOOKUP(BD_Capas[[#This Row],[idcapa]],Capas[],2,0)</f>
        <v>catastro</v>
      </c>
      <c r="C20" s="3">
        <f t="shared" si="0"/>
        <v>11</v>
      </c>
      <c r="D20" s="24" t="s">
        <v>132</v>
      </c>
      <c r="E20" s="13"/>
      <c r="F20" s="14"/>
      <c r="G20" s="4"/>
      <c r="H20" s="24"/>
      <c r="I20" s="5"/>
      <c r="J20" s="6"/>
    </row>
    <row r="21" spans="1:10" x14ac:dyDescent="0.3">
      <c r="A21" s="1" t="s">
        <v>28</v>
      </c>
      <c r="B21" s="24" t="str">
        <f>+VLOOKUP(BD_Capas[[#This Row],[idcapa]],Capas[],2,0)</f>
        <v>catastro</v>
      </c>
      <c r="C21" s="3">
        <f t="shared" si="0"/>
        <v>12</v>
      </c>
      <c r="D21" s="24" t="s">
        <v>147</v>
      </c>
      <c r="E21" s="13">
        <v>1</v>
      </c>
      <c r="F21" t="s">
        <v>147</v>
      </c>
      <c r="G21" s="4">
        <v>1</v>
      </c>
      <c r="H21" s="24" t="s">
        <v>169</v>
      </c>
      <c r="I21" s="5" t="str">
        <f>BD_Capas[[#This Row],[idcapa]]&amp;"-"&amp;BD_Capas[[#This Row],[posición_capa]]</f>
        <v>01-1</v>
      </c>
      <c r="J21" s="6">
        <v>1</v>
      </c>
    </row>
    <row r="22" spans="1:10" x14ac:dyDescent="0.3">
      <c r="A22" s="1" t="s">
        <v>28</v>
      </c>
      <c r="B22" s="24" t="str">
        <f>+VLOOKUP(BD_Capas[[#This Row],[idcapa]],Capas[],2,0)</f>
        <v>catastro</v>
      </c>
      <c r="C22" s="3">
        <f t="shared" si="0"/>
        <v>13</v>
      </c>
      <c r="D22" s="24" t="s">
        <v>133</v>
      </c>
      <c r="E22" s="13">
        <v>1</v>
      </c>
      <c r="F22" t="s">
        <v>153</v>
      </c>
      <c r="G22" s="4">
        <v>2</v>
      </c>
      <c r="H22" s="24"/>
      <c r="I22" s="5"/>
      <c r="J22" s="6"/>
    </row>
    <row r="23" spans="1:10" x14ac:dyDescent="0.3">
      <c r="A23" s="1" t="s">
        <v>28</v>
      </c>
      <c r="B23" s="24" t="str">
        <f>+VLOOKUP(BD_Capas[[#This Row],[idcapa]],Capas[],2,0)</f>
        <v>catastro</v>
      </c>
      <c r="C23" s="3">
        <f t="shared" si="0"/>
        <v>14</v>
      </c>
      <c r="D23" s="24" t="s">
        <v>134</v>
      </c>
      <c r="E23" s="13"/>
      <c r="G23" s="4"/>
      <c r="H23" s="24"/>
      <c r="I23" s="5"/>
      <c r="J23" s="6"/>
    </row>
    <row r="24" spans="1:10" x14ac:dyDescent="0.3">
      <c r="A24" s="1" t="s">
        <v>28</v>
      </c>
      <c r="B24" s="24" t="str">
        <f>+VLOOKUP(BD_Capas[[#This Row],[idcapa]],Capas[],2,0)</f>
        <v>catastro</v>
      </c>
      <c r="C24" s="3">
        <f t="shared" si="0"/>
        <v>15</v>
      </c>
      <c r="D24" s="24" t="s">
        <v>135</v>
      </c>
      <c r="E24" s="13"/>
      <c r="F24" s="14"/>
      <c r="G24" s="4"/>
      <c r="H24" s="24"/>
      <c r="I24" s="5"/>
      <c r="J24" s="6"/>
    </row>
    <row r="25" spans="1:10" x14ac:dyDescent="0.3">
      <c r="A25" s="1" t="s">
        <v>28</v>
      </c>
      <c r="B25" s="24" t="str">
        <f>+VLOOKUP(BD_Capas[[#This Row],[idcapa]],Capas[],2,0)</f>
        <v>catastro</v>
      </c>
      <c r="C25" s="3">
        <f t="shared" si="0"/>
        <v>16</v>
      </c>
      <c r="D25" s="24" t="s">
        <v>136</v>
      </c>
      <c r="E25" s="13"/>
      <c r="F25" s="14"/>
      <c r="G25" s="4"/>
      <c r="H25" s="24"/>
      <c r="I25" s="5"/>
      <c r="J25" s="6"/>
    </row>
    <row r="26" spans="1:10" x14ac:dyDescent="0.3">
      <c r="A26" s="1" t="s">
        <v>28</v>
      </c>
      <c r="B26" s="24" t="str">
        <f>+VLOOKUP(BD_Capas[[#This Row],[idcapa]],Capas[],2,0)</f>
        <v>catastro</v>
      </c>
      <c r="C26" s="3">
        <f t="shared" si="0"/>
        <v>17</v>
      </c>
      <c r="D26" s="24" t="s">
        <v>2</v>
      </c>
      <c r="E26" s="13">
        <v>1</v>
      </c>
      <c r="F26" s="14" t="s">
        <v>10</v>
      </c>
      <c r="G26" s="4">
        <v>3</v>
      </c>
      <c r="H26" s="24"/>
      <c r="I26" s="5"/>
      <c r="J26" s="6"/>
    </row>
    <row r="27" spans="1:10" x14ac:dyDescent="0.3">
      <c r="A27" s="1" t="s">
        <v>28</v>
      </c>
      <c r="B27" s="24" t="str">
        <f>+VLOOKUP(BD_Capas[[#This Row],[idcapa]],Capas[],2,0)</f>
        <v>catastro</v>
      </c>
      <c r="C27" s="3">
        <f t="shared" si="0"/>
        <v>18</v>
      </c>
      <c r="D27" s="24" t="s">
        <v>3</v>
      </c>
      <c r="E27" s="13">
        <v>1</v>
      </c>
      <c r="F27" t="s">
        <v>151</v>
      </c>
      <c r="G27" s="4">
        <v>4</v>
      </c>
      <c r="H27" s="24"/>
      <c r="I27" s="5"/>
      <c r="J27" s="6"/>
    </row>
    <row r="28" spans="1:10" x14ac:dyDescent="0.3">
      <c r="A28" s="1" t="s">
        <v>28</v>
      </c>
      <c r="B28" s="24" t="str">
        <f>+VLOOKUP(BD_Capas[[#This Row],[idcapa]],Capas[],2,0)</f>
        <v>catastro</v>
      </c>
      <c r="C28" s="3">
        <f t="shared" si="0"/>
        <v>19</v>
      </c>
      <c r="D28" s="24" t="s">
        <v>109</v>
      </c>
      <c r="E28" s="13">
        <v>1</v>
      </c>
      <c r="F28" s="14" t="s">
        <v>11</v>
      </c>
      <c r="G28" s="4">
        <v>5</v>
      </c>
      <c r="H28" s="24"/>
      <c r="I28" s="36"/>
      <c r="J28" s="37"/>
    </row>
    <row r="29" spans="1:10" x14ac:dyDescent="0.3">
      <c r="A29" s="1" t="s">
        <v>28</v>
      </c>
      <c r="B29" s="24" t="str">
        <f>+VLOOKUP(BD_Capas[[#This Row],[idcapa]],Capas[],2,0)</f>
        <v>catastro</v>
      </c>
      <c r="C29" s="3">
        <f t="shared" si="0"/>
        <v>20</v>
      </c>
      <c r="D29" s="24" t="s">
        <v>110</v>
      </c>
      <c r="E29" s="13"/>
      <c r="F29" s="14"/>
      <c r="G29" s="4"/>
      <c r="H29" s="24"/>
      <c r="I29" s="36"/>
      <c r="J29" s="37"/>
    </row>
    <row r="30" spans="1:10" x14ac:dyDescent="0.3">
      <c r="A30" s="1" t="s">
        <v>28</v>
      </c>
      <c r="B30" s="24" t="str">
        <f>+VLOOKUP(BD_Capas[[#This Row],[idcapa]],Capas[],2,0)</f>
        <v>catastro</v>
      </c>
      <c r="C30" s="3">
        <f t="shared" si="0"/>
        <v>21</v>
      </c>
      <c r="D30" s="24" t="s">
        <v>137</v>
      </c>
      <c r="E30" s="13"/>
      <c r="F30" s="14"/>
      <c r="G30" s="4"/>
      <c r="H30" s="24"/>
      <c r="I30" s="36"/>
      <c r="J30" s="37"/>
    </row>
    <row r="31" spans="1:10" x14ac:dyDescent="0.3">
      <c r="A31" s="1" t="s">
        <v>28</v>
      </c>
      <c r="B31" s="24" t="str">
        <f>+VLOOKUP(BD_Capas[[#This Row],[idcapa]],Capas[],2,0)</f>
        <v>catastro</v>
      </c>
      <c r="C31" s="3">
        <f t="shared" si="0"/>
        <v>22</v>
      </c>
      <c r="D31" s="24" t="s">
        <v>138</v>
      </c>
      <c r="E31" s="13"/>
      <c r="F31" s="14"/>
      <c r="G31" s="4"/>
      <c r="H31" s="24"/>
      <c r="I31" s="36"/>
      <c r="J31" s="37"/>
    </row>
    <row r="32" spans="1:10" x14ac:dyDescent="0.3">
      <c r="A32" s="1" t="s">
        <v>28</v>
      </c>
      <c r="B32" s="24" t="str">
        <f>+VLOOKUP(BD_Capas[[#This Row],[idcapa]],Capas[],2,0)</f>
        <v>catastro</v>
      </c>
      <c r="C32" s="3">
        <f t="shared" si="0"/>
        <v>23</v>
      </c>
      <c r="D32" s="24" t="s">
        <v>139</v>
      </c>
      <c r="E32" s="13">
        <v>1</v>
      </c>
      <c r="F32" s="14" t="s">
        <v>152</v>
      </c>
      <c r="G32" s="4">
        <v>6</v>
      </c>
      <c r="H32" s="24"/>
      <c r="I32" s="36"/>
      <c r="J32" s="37"/>
    </row>
    <row r="33" spans="1:10" x14ac:dyDescent="0.3">
      <c r="A33" s="1" t="s">
        <v>28</v>
      </c>
      <c r="B33" s="24" t="str">
        <f>+VLOOKUP(BD_Capas[[#This Row],[idcapa]],Capas[],2,0)</f>
        <v>catastro</v>
      </c>
      <c r="C33" s="3">
        <f t="shared" si="0"/>
        <v>24</v>
      </c>
      <c r="D33" s="24" t="s">
        <v>140</v>
      </c>
      <c r="E33" s="13"/>
      <c r="F33" s="14"/>
      <c r="G33" s="4"/>
      <c r="H33" s="24"/>
      <c r="I33" s="36"/>
      <c r="J33" s="37"/>
    </row>
    <row r="34" spans="1:10" x14ac:dyDescent="0.3">
      <c r="A34" s="1" t="s">
        <v>28</v>
      </c>
      <c r="B34" s="24" t="str">
        <f>+VLOOKUP(BD_Capas[[#This Row],[idcapa]],Capas[],2,0)</f>
        <v>catastro</v>
      </c>
      <c r="C34" s="3">
        <f t="shared" si="0"/>
        <v>25</v>
      </c>
      <c r="D34" s="24" t="s">
        <v>141</v>
      </c>
      <c r="E34" s="13"/>
      <c r="F34" s="14"/>
      <c r="G34" s="4"/>
      <c r="H34" s="24"/>
      <c r="I34" s="36"/>
      <c r="J34" s="37"/>
    </row>
    <row r="35" spans="1:10" x14ac:dyDescent="0.3">
      <c r="A35" s="1" t="s">
        <v>28</v>
      </c>
      <c r="B35" s="24" t="str">
        <f>+VLOOKUP(BD_Capas[[#This Row],[idcapa]],Capas[],2,0)</f>
        <v>catastro</v>
      </c>
      <c r="C35" s="3">
        <f t="shared" si="0"/>
        <v>26</v>
      </c>
      <c r="D35" s="24" t="s">
        <v>142</v>
      </c>
      <c r="E35" s="13"/>
      <c r="F35" s="14"/>
      <c r="G35" s="4"/>
      <c r="H35" s="24"/>
      <c r="I35" s="36"/>
      <c r="J35" s="37"/>
    </row>
    <row r="36" spans="1:10" x14ac:dyDescent="0.3">
      <c r="A36" s="1" t="s">
        <v>28</v>
      </c>
      <c r="B36" s="24" t="str">
        <f>+VLOOKUP(BD_Capas[[#This Row],[idcapa]],Capas[],2,0)</f>
        <v>catastro</v>
      </c>
      <c r="C36" s="3">
        <f t="shared" si="0"/>
        <v>27</v>
      </c>
      <c r="D36" s="24" t="s">
        <v>143</v>
      </c>
      <c r="E36" s="13">
        <v>1</v>
      </c>
      <c r="F36" s="14" t="s">
        <v>161</v>
      </c>
      <c r="G36" s="4">
        <v>14</v>
      </c>
      <c r="H36" s="24"/>
      <c r="I36" s="36"/>
      <c r="J36" s="37"/>
    </row>
    <row r="37" spans="1:10" x14ac:dyDescent="0.3">
      <c r="A37" s="1" t="s">
        <v>28</v>
      </c>
      <c r="B37" s="24" t="str">
        <f>+VLOOKUP(BD_Capas[[#This Row],[idcapa]],Capas[],2,0)</f>
        <v>catastro</v>
      </c>
      <c r="C37" s="3">
        <f t="shared" si="0"/>
        <v>28</v>
      </c>
      <c r="D37" s="24" t="s">
        <v>144</v>
      </c>
      <c r="E37" s="13">
        <v>1</v>
      </c>
      <c r="F37" s="14" t="s">
        <v>162</v>
      </c>
      <c r="G37" s="4">
        <v>15</v>
      </c>
      <c r="H37" s="24"/>
      <c r="I37" s="36"/>
      <c r="J37" s="37"/>
    </row>
    <row r="38" spans="1:10" x14ac:dyDescent="0.3">
      <c r="A38" s="1" t="s">
        <v>28</v>
      </c>
      <c r="B38" s="24" t="str">
        <f>+VLOOKUP(BD_Capas[[#This Row],[idcapa]],Capas[],2,0)</f>
        <v>catastro</v>
      </c>
      <c r="C38" s="3">
        <f t="shared" si="0"/>
        <v>29</v>
      </c>
      <c r="D38" s="24" t="s">
        <v>145</v>
      </c>
      <c r="E38" s="13">
        <v>1</v>
      </c>
      <c r="F38" s="14" t="s">
        <v>163</v>
      </c>
      <c r="G38" s="4">
        <v>16</v>
      </c>
      <c r="H38" s="24" t="s">
        <v>176</v>
      </c>
      <c r="I38" s="5" t="str">
        <f>BD_Capas[[#This Row],[idcapa]]&amp;"-"&amp;BD_Capas[[#This Row],[posición_capa]]</f>
        <v>01-9</v>
      </c>
      <c r="J38" s="6">
        <v>9</v>
      </c>
    </row>
    <row r="39" spans="1:10" x14ac:dyDescent="0.3">
      <c r="A39" s="21" t="s">
        <v>108</v>
      </c>
      <c r="B39" s="27" t="str">
        <f>+VLOOKUP(BD_Capas[[#This Row],[idcapa]],Capas[],2,0)</f>
        <v>esri/2020</v>
      </c>
      <c r="C39" s="20">
        <v>1</v>
      </c>
      <c r="D39" s="27" t="s">
        <v>134</v>
      </c>
      <c r="E39" s="16"/>
      <c r="F39" s="15"/>
      <c r="G39" s="17"/>
      <c r="H39" s="27"/>
      <c r="I39" s="18"/>
      <c r="J39" s="19"/>
    </row>
    <row r="40" spans="1:10" x14ac:dyDescent="0.3">
      <c r="A40" s="1" t="s">
        <v>108</v>
      </c>
      <c r="B40" s="24" t="str">
        <f>+VLOOKUP(BD_Capas[[#This Row],[idcapa]],Capas[],2,0)</f>
        <v>esri/2020</v>
      </c>
      <c r="C40" s="3">
        <f t="shared" si="0"/>
        <v>2</v>
      </c>
      <c r="D40" s="24" t="s">
        <v>135</v>
      </c>
      <c r="E40" s="13"/>
      <c r="F40" s="14"/>
      <c r="G40" s="4"/>
      <c r="H40" s="24"/>
      <c r="I40" s="36"/>
      <c r="J40" s="37"/>
    </row>
    <row r="41" spans="1:10" x14ac:dyDescent="0.3">
      <c r="A41" s="1" t="s">
        <v>108</v>
      </c>
      <c r="B41" s="24" t="str">
        <f>+VLOOKUP(BD_Capas[[#This Row],[idcapa]],Capas[],2,0)</f>
        <v>esri/2020</v>
      </c>
      <c r="C41" s="3">
        <f t="shared" si="0"/>
        <v>3</v>
      </c>
      <c r="D41" s="24" t="s">
        <v>136</v>
      </c>
      <c r="E41" s="13"/>
      <c r="F41" s="14"/>
      <c r="G41" s="4"/>
      <c r="H41" s="24"/>
      <c r="I41" s="36"/>
      <c r="J41" s="37"/>
    </row>
    <row r="42" spans="1:10" x14ac:dyDescent="0.3">
      <c r="A42" s="1" t="s">
        <v>108</v>
      </c>
      <c r="B42" s="24" t="str">
        <f>+VLOOKUP(BD_Capas[[#This Row],[idcapa]],Capas[],2,0)</f>
        <v>esri/2020</v>
      </c>
      <c r="C42" s="3">
        <f t="shared" si="0"/>
        <v>4</v>
      </c>
      <c r="D42" s="24" t="s">
        <v>2</v>
      </c>
      <c r="E42" s="13">
        <v>1</v>
      </c>
      <c r="F42" s="14" t="s">
        <v>10</v>
      </c>
      <c r="G42" s="4">
        <v>3</v>
      </c>
      <c r="H42" s="24"/>
      <c r="I42" s="36"/>
      <c r="J42" s="37"/>
    </row>
    <row r="43" spans="1:10" x14ac:dyDescent="0.3">
      <c r="A43" s="1" t="s">
        <v>108</v>
      </c>
      <c r="B43" s="24" t="str">
        <f>+VLOOKUP(BD_Capas[[#This Row],[idcapa]],Capas[],2,0)</f>
        <v>esri/2020</v>
      </c>
      <c r="C43" s="3">
        <f t="shared" si="0"/>
        <v>5</v>
      </c>
      <c r="D43" s="24" t="s">
        <v>3</v>
      </c>
      <c r="E43" s="13">
        <v>1</v>
      </c>
      <c r="F43" s="14" t="s">
        <v>151</v>
      </c>
      <c r="G43" s="4">
        <v>4</v>
      </c>
      <c r="H43" s="24"/>
      <c r="I43" s="5"/>
      <c r="J43" s="37"/>
    </row>
    <row r="44" spans="1:10" x14ac:dyDescent="0.3">
      <c r="A44" s="1" t="s">
        <v>108</v>
      </c>
      <c r="B44" s="24" t="str">
        <f>+VLOOKUP(BD_Capas[[#This Row],[idcapa]],Capas[],2,0)</f>
        <v>esri/2020</v>
      </c>
      <c r="C44" s="3">
        <f t="shared" si="0"/>
        <v>6</v>
      </c>
      <c r="D44" s="24" t="s">
        <v>109</v>
      </c>
      <c r="E44" s="13">
        <v>1</v>
      </c>
      <c r="F44" s="14" t="s">
        <v>11</v>
      </c>
      <c r="G44" s="4">
        <v>5</v>
      </c>
      <c r="H44" s="24"/>
      <c r="I44" s="36"/>
      <c r="J44" s="37"/>
    </row>
    <row r="45" spans="1:10" x14ac:dyDescent="0.3">
      <c r="A45" s="1" t="s">
        <v>108</v>
      </c>
      <c r="B45" s="24" t="str">
        <f>+VLOOKUP(BD_Capas[[#This Row],[idcapa]],Capas[],2,0)</f>
        <v>esri/2020</v>
      </c>
      <c r="C45" s="3">
        <f t="shared" si="0"/>
        <v>7</v>
      </c>
      <c r="D45" s="24" t="s">
        <v>110</v>
      </c>
      <c r="E45" s="13"/>
      <c r="F45" s="14"/>
      <c r="G45" s="4"/>
      <c r="H45" s="24"/>
      <c r="I45" s="36"/>
      <c r="J45" s="37"/>
    </row>
    <row r="46" spans="1:10" x14ac:dyDescent="0.3">
      <c r="A46" s="1" t="s">
        <v>108</v>
      </c>
      <c r="B46" s="24" t="str">
        <f>+VLOOKUP(BD_Capas[[#This Row],[idcapa]],Capas[],2,0)</f>
        <v>esri/2020</v>
      </c>
      <c r="C46" s="3">
        <f t="shared" si="0"/>
        <v>8</v>
      </c>
      <c r="D46" s="24" t="s">
        <v>137</v>
      </c>
      <c r="E46" s="13"/>
      <c r="F46" s="14"/>
      <c r="G46" s="4"/>
      <c r="H46" s="24"/>
      <c r="I46" s="36"/>
      <c r="J46" s="37"/>
    </row>
    <row r="47" spans="1:10" x14ac:dyDescent="0.3">
      <c r="A47" s="1" t="s">
        <v>108</v>
      </c>
      <c r="B47" s="24" t="str">
        <f>+VLOOKUP(BD_Capas[[#This Row],[idcapa]],Capas[],2,0)</f>
        <v>esri/2020</v>
      </c>
      <c r="C47" s="3">
        <f t="shared" si="0"/>
        <v>9</v>
      </c>
      <c r="D47" s="24" t="s">
        <v>138</v>
      </c>
      <c r="E47" s="13"/>
      <c r="G47" s="4"/>
      <c r="H47" s="24"/>
      <c r="I47" s="36"/>
      <c r="J47" s="37"/>
    </row>
    <row r="48" spans="1:10" x14ac:dyDescent="0.3">
      <c r="A48" s="1" t="s">
        <v>108</v>
      </c>
      <c r="B48" s="24" t="str">
        <f>+VLOOKUP(BD_Capas[[#This Row],[idcapa]],Capas[],2,0)</f>
        <v>esri/2020</v>
      </c>
      <c r="C48" s="3">
        <f t="shared" si="0"/>
        <v>10</v>
      </c>
      <c r="D48" s="24" t="s">
        <v>139</v>
      </c>
      <c r="E48" s="13">
        <v>1</v>
      </c>
      <c r="F48" s="14" t="s">
        <v>152</v>
      </c>
      <c r="G48" s="4">
        <v>6</v>
      </c>
      <c r="H48" s="24"/>
      <c r="I48" s="36"/>
      <c r="J48" s="37"/>
    </row>
    <row r="49" spans="1:10" x14ac:dyDescent="0.3">
      <c r="A49" s="1" t="s">
        <v>108</v>
      </c>
      <c r="B49" s="24" t="str">
        <f>+VLOOKUP(BD_Capas[[#This Row],[idcapa]],Capas[],2,0)</f>
        <v>esri/2020</v>
      </c>
      <c r="C49" s="3">
        <f t="shared" si="0"/>
        <v>11</v>
      </c>
      <c r="D49" s="24" t="s">
        <v>146</v>
      </c>
      <c r="E49" s="13"/>
      <c r="F49" s="14"/>
      <c r="G49" s="4"/>
      <c r="H49" s="24"/>
      <c r="I49" s="36"/>
      <c r="J49" s="37"/>
    </row>
    <row r="50" spans="1:10" x14ac:dyDescent="0.3">
      <c r="A50" s="1" t="s">
        <v>108</v>
      </c>
      <c r="B50" s="24" t="str">
        <f>+VLOOKUP(BD_Capas[[#This Row],[idcapa]],Capas[],2,0)</f>
        <v>esri/2020</v>
      </c>
      <c r="C50" s="3">
        <f t="shared" ref="C50:C55" si="1">+C49+1</f>
        <v>12</v>
      </c>
      <c r="D50" s="24" t="s">
        <v>147</v>
      </c>
      <c r="E50" s="13">
        <v>1</v>
      </c>
      <c r="F50" s="14" t="s">
        <v>147</v>
      </c>
      <c r="G50" s="4">
        <v>1</v>
      </c>
      <c r="H50" s="24" t="s">
        <v>164</v>
      </c>
      <c r="I50" s="36" t="str">
        <f>BD_Capas[[#This Row],[idcapa]]&amp;"-"&amp;BD_Capas[[#This Row],[posición_capa]]</f>
        <v>02-1</v>
      </c>
      <c r="J50" s="37">
        <v>1</v>
      </c>
    </row>
    <row r="51" spans="1:10" x14ac:dyDescent="0.3">
      <c r="A51" s="1" t="s">
        <v>108</v>
      </c>
      <c r="B51" s="24" t="str">
        <f>+VLOOKUP(BD_Capas[[#This Row],[idcapa]],Capas[],2,0)</f>
        <v>esri/2020</v>
      </c>
      <c r="C51" s="3">
        <f t="shared" si="1"/>
        <v>13</v>
      </c>
      <c r="D51" s="24" t="s">
        <v>133</v>
      </c>
      <c r="E51" s="13">
        <v>1</v>
      </c>
      <c r="F51" s="14" t="s">
        <v>153</v>
      </c>
      <c r="G51" s="4">
        <v>2</v>
      </c>
      <c r="H51" s="24"/>
      <c r="I51" s="36"/>
      <c r="J51" s="37"/>
    </row>
    <row r="52" spans="1:10" x14ac:dyDescent="0.3">
      <c r="A52" s="1" t="s">
        <v>108</v>
      </c>
      <c r="B52" s="24" t="str">
        <f>+VLOOKUP(BD_Capas[[#This Row],[idcapa]],Capas[],2,0)</f>
        <v>esri/2020</v>
      </c>
      <c r="C52" s="3">
        <f t="shared" si="1"/>
        <v>14</v>
      </c>
      <c r="D52" s="24" t="s">
        <v>148</v>
      </c>
      <c r="E52" s="13"/>
      <c r="G52" s="4"/>
      <c r="H52" s="24"/>
      <c r="I52" s="5"/>
      <c r="J52" s="37"/>
    </row>
    <row r="53" spans="1:10" x14ac:dyDescent="0.3">
      <c r="A53" s="1" t="s">
        <v>108</v>
      </c>
      <c r="B53" s="24" t="str">
        <f>+VLOOKUP(BD_Capas[[#This Row],[idcapa]],Capas[],2,0)</f>
        <v>esri/2020</v>
      </c>
      <c r="C53" s="3">
        <f t="shared" si="1"/>
        <v>15</v>
      </c>
      <c r="D53" s="24" t="s">
        <v>149</v>
      </c>
      <c r="E53" s="13"/>
      <c r="G53" s="4"/>
      <c r="H53" s="24"/>
      <c r="I53" s="5"/>
      <c r="J53" s="37"/>
    </row>
    <row r="54" spans="1:10" x14ac:dyDescent="0.3">
      <c r="A54" s="1" t="s">
        <v>108</v>
      </c>
      <c r="B54" s="24" t="str">
        <f>+VLOOKUP(BD_Capas[[#This Row],[idcapa]],Capas[],2,0)</f>
        <v>esri/2020</v>
      </c>
      <c r="C54" s="3">
        <f t="shared" si="1"/>
        <v>16</v>
      </c>
      <c r="D54" s="24" t="s">
        <v>150</v>
      </c>
      <c r="E54" s="13"/>
      <c r="G54" s="4"/>
      <c r="H54" s="24"/>
      <c r="I54" s="5"/>
      <c r="J54" s="37"/>
    </row>
    <row r="55" spans="1:10" x14ac:dyDescent="0.3">
      <c r="A55" s="1" t="s">
        <v>108</v>
      </c>
      <c r="B55" s="24" t="str">
        <f>+VLOOKUP(BD_Capas[[#This Row],[idcapa]],Capas[],2,0)</f>
        <v>esri/2020</v>
      </c>
      <c r="C55" s="3">
        <f t="shared" si="1"/>
        <v>17</v>
      </c>
      <c r="D55" s="24" t="s">
        <v>140</v>
      </c>
      <c r="E55" s="13"/>
      <c r="F55" s="14"/>
      <c r="G55" s="4"/>
      <c r="H55" s="24"/>
      <c r="I55" s="36"/>
      <c r="J55" s="37"/>
    </row>
    <row r="56" spans="1:10" x14ac:dyDescent="0.3">
      <c r="A56" s="53" t="s">
        <v>194</v>
      </c>
      <c r="B56" s="54" t="str">
        <f>+VLOOKUP(BD_Capas[[#This Row],[idcapa]],Capas[],2,0)</f>
        <v>cambio_uso</v>
      </c>
      <c r="C56" s="52">
        <v>1</v>
      </c>
      <c r="D56" s="54" t="s">
        <v>195</v>
      </c>
      <c r="E56" s="53">
        <v>1</v>
      </c>
      <c r="F56" s="55" t="s">
        <v>218</v>
      </c>
      <c r="G56" s="56">
        <v>5</v>
      </c>
      <c r="H56" s="54" t="s">
        <v>218</v>
      </c>
      <c r="I56" s="57" t="str">
        <f>BD_Capas[[#This Row],[idcapa]]&amp;"-"&amp;BD_Capas[[#This Row],[posición_capa]]</f>
        <v>03-1</v>
      </c>
      <c r="J56" s="58">
        <v>1</v>
      </c>
    </row>
    <row r="57" spans="1:10" x14ac:dyDescent="0.3">
      <c r="A57" s="1" t="s">
        <v>194</v>
      </c>
      <c r="B57" s="24" t="str">
        <f>+VLOOKUP(BD_Capas[[#This Row],[idcapa]],Capas[],2,0)</f>
        <v>cambio_uso</v>
      </c>
      <c r="C57" s="3">
        <f t="shared" ref="C57:C88" si="2">+C56+1</f>
        <v>2</v>
      </c>
      <c r="D57" s="24" t="s">
        <v>196</v>
      </c>
      <c r="E57" s="13">
        <v>1</v>
      </c>
      <c r="F57" s="14" t="s">
        <v>219</v>
      </c>
      <c r="G57" s="4">
        <v>6</v>
      </c>
      <c r="H57" s="24" t="s">
        <v>219</v>
      </c>
      <c r="I57" s="5" t="str">
        <f>BD_Capas[[#This Row],[idcapa]]&amp;"-"&amp;BD_Capas[[#This Row],[posición_capa]]</f>
        <v>03-2</v>
      </c>
      <c r="J57" s="6">
        <v>2</v>
      </c>
    </row>
    <row r="58" spans="1:10" x14ac:dyDescent="0.3">
      <c r="A58" s="1" t="s">
        <v>194</v>
      </c>
      <c r="B58" s="24" t="str">
        <f>+VLOOKUP(BD_Capas[[#This Row],[idcapa]],Capas[],2,0)</f>
        <v>cambio_uso</v>
      </c>
      <c r="C58" s="3">
        <f t="shared" si="2"/>
        <v>3</v>
      </c>
      <c r="D58" s="24" t="s">
        <v>197</v>
      </c>
      <c r="E58" s="13">
        <v>1</v>
      </c>
      <c r="F58" s="14" t="s">
        <v>220</v>
      </c>
      <c r="G58" s="4">
        <v>7</v>
      </c>
      <c r="H58" s="24" t="s">
        <v>220</v>
      </c>
      <c r="I58" s="5" t="str">
        <f>BD_Capas[[#This Row],[idcapa]]&amp;"-"&amp;BD_Capas[[#This Row],[posición_capa]]</f>
        <v>03-3</v>
      </c>
      <c r="J58" s="6">
        <v>3</v>
      </c>
    </row>
    <row r="59" spans="1:10" x14ac:dyDescent="0.3">
      <c r="A59" s="1" t="s">
        <v>194</v>
      </c>
      <c r="B59" s="24" t="str">
        <f>+VLOOKUP(BD_Capas[[#This Row],[idcapa]],Capas[],2,0)</f>
        <v>cambio_uso</v>
      </c>
      <c r="C59" s="3">
        <f t="shared" si="2"/>
        <v>4</v>
      </c>
      <c r="D59" s="24" t="s">
        <v>198</v>
      </c>
      <c r="E59" s="13">
        <v>1</v>
      </c>
      <c r="F59" s="14" t="s">
        <v>221</v>
      </c>
      <c r="G59" s="4">
        <v>8</v>
      </c>
      <c r="H59" s="24" t="s">
        <v>221</v>
      </c>
      <c r="I59" s="5" t="str">
        <f>BD_Capas[[#This Row],[idcapa]]&amp;"-"&amp;BD_Capas[[#This Row],[posición_capa]]</f>
        <v>03-4</v>
      </c>
      <c r="J59" s="6">
        <v>4</v>
      </c>
    </row>
    <row r="60" spans="1:10" x14ac:dyDescent="0.3">
      <c r="A60" s="1" t="s">
        <v>194</v>
      </c>
      <c r="B60" s="24" t="str">
        <f>+VLOOKUP(BD_Capas[[#This Row],[idcapa]],Capas[],2,0)</f>
        <v>cambio_uso</v>
      </c>
      <c r="C60" s="3">
        <f t="shared" si="2"/>
        <v>5</v>
      </c>
      <c r="D60" s="24" t="s">
        <v>199</v>
      </c>
      <c r="E60" s="13">
        <v>1</v>
      </c>
      <c r="F60" s="14" t="s">
        <v>222</v>
      </c>
      <c r="G60" s="4">
        <v>9</v>
      </c>
      <c r="H60" s="24" t="s">
        <v>222</v>
      </c>
      <c r="I60" s="5" t="str">
        <f>BD_Capas[[#This Row],[idcapa]]&amp;"-"&amp;BD_Capas[[#This Row],[posición_capa]]</f>
        <v>03-5</v>
      </c>
      <c r="J60" s="6">
        <v>5</v>
      </c>
    </row>
    <row r="61" spans="1:10" x14ac:dyDescent="0.3">
      <c r="A61" s="1" t="s">
        <v>194</v>
      </c>
      <c r="B61" s="24" t="str">
        <f>+VLOOKUP(BD_Capas[[#This Row],[idcapa]],Capas[],2,0)</f>
        <v>cambio_uso</v>
      </c>
      <c r="C61" s="3">
        <f t="shared" si="2"/>
        <v>6</v>
      </c>
      <c r="D61" s="24" t="s">
        <v>200</v>
      </c>
      <c r="E61" s="13">
        <v>1</v>
      </c>
      <c r="F61" s="14" t="s">
        <v>223</v>
      </c>
      <c r="G61" s="4">
        <v>10</v>
      </c>
      <c r="H61" s="24" t="s">
        <v>223</v>
      </c>
      <c r="I61" s="5" t="str">
        <f>BD_Capas[[#This Row],[idcapa]]&amp;"-"&amp;BD_Capas[[#This Row],[posición_capa]]</f>
        <v>03-6</v>
      </c>
      <c r="J61" s="6">
        <v>6</v>
      </c>
    </row>
    <row r="62" spans="1:10" x14ac:dyDescent="0.3">
      <c r="A62" s="1" t="s">
        <v>194</v>
      </c>
      <c r="B62" s="24" t="str">
        <f>+VLOOKUP(BD_Capas[[#This Row],[idcapa]],Capas[],2,0)</f>
        <v>cambio_uso</v>
      </c>
      <c r="C62" s="3">
        <f t="shared" si="2"/>
        <v>7</v>
      </c>
      <c r="D62" s="24" t="s">
        <v>201</v>
      </c>
      <c r="E62" s="13">
        <v>1</v>
      </c>
      <c r="F62" s="14" t="s">
        <v>224</v>
      </c>
      <c r="G62" s="4">
        <v>11</v>
      </c>
      <c r="H62" s="24" t="s">
        <v>224</v>
      </c>
      <c r="I62" s="5" t="str">
        <f>BD_Capas[[#This Row],[idcapa]]&amp;"-"&amp;BD_Capas[[#This Row],[posición_capa]]</f>
        <v>03-7</v>
      </c>
      <c r="J62" s="6">
        <v>7</v>
      </c>
    </row>
    <row r="63" spans="1:10" x14ac:dyDescent="0.3">
      <c r="A63" s="1" t="s">
        <v>194</v>
      </c>
      <c r="B63" s="24" t="str">
        <f>+VLOOKUP(BD_Capas[[#This Row],[idcapa]],Capas[],2,0)</f>
        <v>cambio_uso</v>
      </c>
      <c r="C63" s="3">
        <f t="shared" si="2"/>
        <v>8</v>
      </c>
      <c r="D63" s="24" t="s">
        <v>202</v>
      </c>
      <c r="E63" s="13">
        <v>1</v>
      </c>
      <c r="F63" s="14" t="s">
        <v>225</v>
      </c>
      <c r="G63" s="4">
        <v>12</v>
      </c>
      <c r="H63" s="24" t="s">
        <v>225</v>
      </c>
      <c r="I63" s="5" t="str">
        <f>BD_Capas[[#This Row],[idcapa]]&amp;"-"&amp;BD_Capas[[#This Row],[posición_capa]]</f>
        <v>03-8</v>
      </c>
      <c r="J63" s="6">
        <v>8</v>
      </c>
    </row>
    <row r="64" spans="1:10" x14ac:dyDescent="0.3">
      <c r="A64" s="1" t="s">
        <v>194</v>
      </c>
      <c r="B64" s="24" t="str">
        <f>+VLOOKUP(BD_Capas[[#This Row],[idcapa]],Capas[],2,0)</f>
        <v>cambio_uso</v>
      </c>
      <c r="C64" s="3">
        <f t="shared" si="2"/>
        <v>9</v>
      </c>
      <c r="D64" s="24" t="s">
        <v>203</v>
      </c>
      <c r="E64" s="13">
        <v>1</v>
      </c>
      <c r="F64" s="14" t="s">
        <v>226</v>
      </c>
      <c r="G64" s="4">
        <v>13</v>
      </c>
      <c r="H64" s="24" t="s">
        <v>226</v>
      </c>
      <c r="I64" s="5" t="str">
        <f>BD_Capas[[#This Row],[idcapa]]&amp;"-"&amp;BD_Capas[[#This Row],[posición_capa]]</f>
        <v>03-9</v>
      </c>
      <c r="J64" s="6">
        <v>9</v>
      </c>
    </row>
    <row r="65" spans="1:10" x14ac:dyDescent="0.3">
      <c r="A65" s="1" t="s">
        <v>194</v>
      </c>
      <c r="B65" s="24" t="str">
        <f>+VLOOKUP(BD_Capas[[#This Row],[idcapa]],Capas[],2,0)</f>
        <v>cambio_uso</v>
      </c>
      <c r="C65" s="3">
        <f t="shared" si="2"/>
        <v>10</v>
      </c>
      <c r="D65" s="24" t="s">
        <v>204</v>
      </c>
      <c r="E65" s="13">
        <v>1</v>
      </c>
      <c r="F65" s="14" t="s">
        <v>227</v>
      </c>
      <c r="G65" s="4">
        <v>14</v>
      </c>
      <c r="H65" s="24" t="s">
        <v>227</v>
      </c>
      <c r="I65" s="5" t="str">
        <f>BD_Capas[[#This Row],[idcapa]]&amp;"-"&amp;BD_Capas[[#This Row],[posición_capa]]</f>
        <v>03-10</v>
      </c>
      <c r="J65" s="6">
        <v>10</v>
      </c>
    </row>
    <row r="66" spans="1:10" x14ac:dyDescent="0.3">
      <c r="A66" s="1" t="s">
        <v>194</v>
      </c>
      <c r="B66" s="24" t="str">
        <f>+VLOOKUP(BD_Capas[[#This Row],[idcapa]],Capas[],2,0)</f>
        <v>cambio_uso</v>
      </c>
      <c r="C66" s="3">
        <f t="shared" si="2"/>
        <v>11</v>
      </c>
      <c r="D66" s="24" t="s">
        <v>205</v>
      </c>
      <c r="E66" s="13">
        <v>1</v>
      </c>
      <c r="F66" s="14" t="s">
        <v>228</v>
      </c>
      <c r="G66" s="4">
        <v>15</v>
      </c>
      <c r="H66" s="24" t="s">
        <v>228</v>
      </c>
      <c r="I66" s="5" t="str">
        <f>BD_Capas[[#This Row],[idcapa]]&amp;"-"&amp;BD_Capas[[#This Row],[posición_capa]]</f>
        <v>03-11</v>
      </c>
      <c r="J66" s="6">
        <v>11</v>
      </c>
    </row>
    <row r="67" spans="1:10" x14ac:dyDescent="0.3">
      <c r="A67" s="1" t="s">
        <v>194</v>
      </c>
      <c r="B67" s="24" t="str">
        <f>+VLOOKUP(BD_Capas[[#This Row],[idcapa]],Capas[],2,0)</f>
        <v>cambio_uso</v>
      </c>
      <c r="C67" s="3">
        <f t="shared" si="2"/>
        <v>12</v>
      </c>
      <c r="D67" s="24" t="s">
        <v>206</v>
      </c>
      <c r="E67" s="13">
        <v>1</v>
      </c>
      <c r="F67" s="14" t="s">
        <v>229</v>
      </c>
      <c r="G67" s="4">
        <v>16</v>
      </c>
      <c r="H67" s="24" t="s">
        <v>229</v>
      </c>
      <c r="I67" s="5" t="str">
        <f>BD_Capas[[#This Row],[idcapa]]&amp;"-"&amp;BD_Capas[[#This Row],[posición_capa]]</f>
        <v>03-12</v>
      </c>
      <c r="J67" s="6">
        <v>12</v>
      </c>
    </row>
    <row r="68" spans="1:10" x14ac:dyDescent="0.3">
      <c r="A68" s="1" t="s">
        <v>194</v>
      </c>
      <c r="B68" s="24" t="str">
        <f>+VLOOKUP(BD_Capas[[#This Row],[idcapa]],Capas[],2,0)</f>
        <v>cambio_uso</v>
      </c>
      <c r="C68" s="3">
        <f t="shared" si="2"/>
        <v>13</v>
      </c>
      <c r="D68" s="24" t="s">
        <v>207</v>
      </c>
      <c r="E68" s="13">
        <v>1</v>
      </c>
      <c r="F68" s="14" t="s">
        <v>230</v>
      </c>
      <c r="G68" s="4">
        <v>17</v>
      </c>
      <c r="H68" s="24" t="s">
        <v>230</v>
      </c>
      <c r="I68" s="5" t="str">
        <f>BD_Capas[[#This Row],[idcapa]]&amp;"-"&amp;BD_Capas[[#This Row],[posición_capa]]</f>
        <v>03-13</v>
      </c>
      <c r="J68" s="6">
        <v>13</v>
      </c>
    </row>
    <row r="69" spans="1:10" x14ac:dyDescent="0.3">
      <c r="A69" s="1" t="s">
        <v>194</v>
      </c>
      <c r="B69" s="24" t="str">
        <f>+VLOOKUP(BD_Capas[[#This Row],[idcapa]],Capas[],2,0)</f>
        <v>cambio_uso</v>
      </c>
      <c r="C69" s="3">
        <f t="shared" si="2"/>
        <v>14</v>
      </c>
      <c r="D69" s="24" t="s">
        <v>208</v>
      </c>
      <c r="E69" s="13">
        <v>1</v>
      </c>
      <c r="F69" s="14" t="s">
        <v>231</v>
      </c>
      <c r="G69" s="4">
        <v>18</v>
      </c>
      <c r="H69" s="24" t="s">
        <v>231</v>
      </c>
      <c r="I69" s="5" t="str">
        <f>BD_Capas[[#This Row],[idcapa]]&amp;"-"&amp;BD_Capas[[#This Row],[posición_capa]]</f>
        <v>03-14</v>
      </c>
      <c r="J69" s="6">
        <v>14</v>
      </c>
    </row>
    <row r="70" spans="1:10" x14ac:dyDescent="0.3">
      <c r="A70" s="1" t="s">
        <v>194</v>
      </c>
      <c r="B70" s="24" t="str">
        <f>+VLOOKUP(BD_Capas[[#This Row],[idcapa]],Capas[],2,0)</f>
        <v>cambio_uso</v>
      </c>
      <c r="C70" s="3">
        <f t="shared" si="2"/>
        <v>15</v>
      </c>
      <c r="D70" s="24" t="s">
        <v>209</v>
      </c>
      <c r="E70" s="13">
        <v>1</v>
      </c>
      <c r="F70" s="14" t="s">
        <v>232</v>
      </c>
      <c r="G70" s="4">
        <v>19</v>
      </c>
      <c r="H70" s="24" t="s">
        <v>232</v>
      </c>
      <c r="I70" s="5" t="str">
        <f>BD_Capas[[#This Row],[idcapa]]&amp;"-"&amp;BD_Capas[[#This Row],[posición_capa]]</f>
        <v>03-15</v>
      </c>
      <c r="J70" s="6">
        <v>15</v>
      </c>
    </row>
    <row r="71" spans="1:10" x14ac:dyDescent="0.3">
      <c r="A71" s="1" t="s">
        <v>194</v>
      </c>
      <c r="B71" s="24" t="str">
        <f>+VLOOKUP(BD_Capas[[#This Row],[idcapa]],Capas[],2,0)</f>
        <v>cambio_uso</v>
      </c>
      <c r="C71" s="3">
        <f t="shared" si="2"/>
        <v>16</v>
      </c>
      <c r="D71" s="24" t="s">
        <v>210</v>
      </c>
      <c r="E71" s="13">
        <v>1</v>
      </c>
      <c r="F71" s="14" t="s">
        <v>233</v>
      </c>
      <c r="G71" s="4">
        <v>20</v>
      </c>
      <c r="H71" s="24" t="s">
        <v>237</v>
      </c>
      <c r="I71" s="5" t="str">
        <f>BD_Capas[[#This Row],[idcapa]]&amp;"-"&amp;BD_Capas[[#This Row],[posición_capa]]</f>
        <v>03-16</v>
      </c>
      <c r="J71" s="6">
        <v>16</v>
      </c>
    </row>
    <row r="72" spans="1:10" x14ac:dyDescent="0.3">
      <c r="A72" s="1" t="s">
        <v>194</v>
      </c>
      <c r="B72" s="24" t="str">
        <f>+VLOOKUP(BD_Capas[[#This Row],[idcapa]],Capas[],2,0)</f>
        <v>cambio_uso</v>
      </c>
      <c r="C72" s="3">
        <f t="shared" si="2"/>
        <v>17</v>
      </c>
      <c r="D72" s="24" t="s">
        <v>211</v>
      </c>
      <c r="E72" s="13">
        <v>1</v>
      </c>
      <c r="F72" s="14" t="s">
        <v>234</v>
      </c>
      <c r="G72" s="4">
        <v>21</v>
      </c>
      <c r="H72" s="24" t="s">
        <v>238</v>
      </c>
      <c r="I72" s="5" t="str">
        <f>BD_Capas[[#This Row],[idcapa]]&amp;"-"&amp;BD_Capas[[#This Row],[posición_capa]]</f>
        <v>03-17</v>
      </c>
      <c r="J72" s="6">
        <v>17</v>
      </c>
    </row>
    <row r="73" spans="1:10" x14ac:dyDescent="0.3">
      <c r="A73" s="1" t="s">
        <v>194</v>
      </c>
      <c r="B73" s="24" t="str">
        <f>+VLOOKUP(BD_Capas[[#This Row],[idcapa]],Capas[],2,0)</f>
        <v>cambio_uso</v>
      </c>
      <c r="C73" s="3">
        <f t="shared" si="2"/>
        <v>18</v>
      </c>
      <c r="D73" s="24" t="s">
        <v>212</v>
      </c>
      <c r="E73" s="13">
        <v>1</v>
      </c>
      <c r="F73" s="14" t="s">
        <v>235</v>
      </c>
      <c r="G73" s="4">
        <v>22</v>
      </c>
      <c r="H73" s="24" t="s">
        <v>239</v>
      </c>
      <c r="I73" s="5" t="str">
        <f>BD_Capas[[#This Row],[idcapa]]&amp;"-"&amp;BD_Capas[[#This Row],[posición_capa]]</f>
        <v>03-18</v>
      </c>
      <c r="J73" s="6">
        <v>18</v>
      </c>
    </row>
    <row r="74" spans="1:10" x14ac:dyDescent="0.3">
      <c r="A74" s="1" t="s">
        <v>194</v>
      </c>
      <c r="B74" s="24" t="str">
        <f>+VLOOKUP(BD_Capas[[#This Row],[idcapa]],Capas[],2,0)</f>
        <v>cambio_uso</v>
      </c>
      <c r="C74" s="3">
        <f t="shared" si="2"/>
        <v>19</v>
      </c>
      <c r="D74" s="24" t="s">
        <v>213</v>
      </c>
      <c r="E74" s="13">
        <v>1</v>
      </c>
      <c r="F74" s="14" t="s">
        <v>236</v>
      </c>
      <c r="G74" s="4">
        <v>23</v>
      </c>
      <c r="H74" s="24" t="s">
        <v>240</v>
      </c>
      <c r="I74" s="5" t="str">
        <f>BD_Capas[[#This Row],[idcapa]]&amp;"-"&amp;BD_Capas[[#This Row],[posición_capa]]</f>
        <v>03-19</v>
      </c>
      <c r="J74" s="6">
        <v>19</v>
      </c>
    </row>
    <row r="75" spans="1:10" x14ac:dyDescent="0.3">
      <c r="A75" s="1" t="s">
        <v>194</v>
      </c>
      <c r="B75" s="24" t="str">
        <f>+VLOOKUP(BD_Capas[[#This Row],[idcapa]],Capas[],2,0)</f>
        <v>cambio_uso</v>
      </c>
      <c r="C75" s="3">
        <f t="shared" si="2"/>
        <v>20</v>
      </c>
      <c r="D75" s="24" t="s">
        <v>214</v>
      </c>
      <c r="E75" s="13">
        <v>1</v>
      </c>
      <c r="F75" s="14" t="s">
        <v>10</v>
      </c>
      <c r="G75" s="4">
        <v>1</v>
      </c>
      <c r="H75" s="24"/>
      <c r="I75" s="36"/>
      <c r="J75" s="37"/>
    </row>
    <row r="76" spans="1:10" x14ac:dyDescent="0.3">
      <c r="A76" s="1" t="s">
        <v>194</v>
      </c>
      <c r="B76" s="24" t="str">
        <f>+VLOOKUP(BD_Capas[[#This Row],[idcapa]],Capas[],2,0)</f>
        <v>cambio_uso</v>
      </c>
      <c r="C76" s="3">
        <f t="shared" si="2"/>
        <v>21</v>
      </c>
      <c r="D76" s="24" t="s">
        <v>215</v>
      </c>
      <c r="E76" s="13">
        <v>1</v>
      </c>
      <c r="F76" s="14" t="s">
        <v>151</v>
      </c>
      <c r="G76" s="4">
        <v>2</v>
      </c>
      <c r="H76" s="24"/>
      <c r="I76" s="36"/>
      <c r="J76" s="37"/>
    </row>
    <row r="77" spans="1:10" x14ac:dyDescent="0.3">
      <c r="A77" s="1" t="s">
        <v>194</v>
      </c>
      <c r="B77" s="24" t="str">
        <f>+VLOOKUP(BD_Capas[[#This Row],[idcapa]],Capas[],2,0)</f>
        <v>cambio_uso</v>
      </c>
      <c r="C77" s="3">
        <f t="shared" si="2"/>
        <v>22</v>
      </c>
      <c r="D77" s="24" t="s">
        <v>216</v>
      </c>
      <c r="E77" s="13">
        <v>1</v>
      </c>
      <c r="F77" s="14" t="s">
        <v>11</v>
      </c>
      <c r="G77" s="4">
        <v>3</v>
      </c>
      <c r="H77" s="24"/>
      <c r="I77" s="36"/>
      <c r="J77" s="37"/>
    </row>
    <row r="78" spans="1:10" x14ac:dyDescent="0.3">
      <c r="A78" s="1" t="s">
        <v>194</v>
      </c>
      <c r="B78" s="24" t="str">
        <f>+VLOOKUP(BD_Capas[[#This Row],[idcapa]],Capas[],2,0)</f>
        <v>cambio_uso</v>
      </c>
      <c r="C78" s="3">
        <f t="shared" si="2"/>
        <v>23</v>
      </c>
      <c r="D78" s="24" t="s">
        <v>217</v>
      </c>
      <c r="E78" s="13">
        <v>1</v>
      </c>
      <c r="F78" s="14" t="s">
        <v>153</v>
      </c>
      <c r="G78" s="4">
        <v>4</v>
      </c>
      <c r="H78" s="24"/>
      <c r="I78" s="36"/>
      <c r="J78" s="37"/>
    </row>
    <row r="79" spans="1:10" x14ac:dyDescent="0.3">
      <c r="A79" s="1" t="s">
        <v>194</v>
      </c>
      <c r="B79" s="24" t="str">
        <f>+VLOOKUP(BD_Capas[[#This Row],[idcapa]],Capas[],2,0)</f>
        <v>cambio_uso</v>
      </c>
      <c r="C79" s="3">
        <f t="shared" si="2"/>
        <v>24</v>
      </c>
      <c r="D79" s="24" t="s">
        <v>148</v>
      </c>
      <c r="E79" s="13"/>
      <c r="F79" s="14"/>
      <c r="G79" s="4"/>
      <c r="H79" s="24"/>
      <c r="I79" s="36"/>
      <c r="J79" s="37"/>
    </row>
    <row r="80" spans="1:10" x14ac:dyDescent="0.3">
      <c r="A80" s="1" t="s">
        <v>194</v>
      </c>
      <c r="B80" s="24" t="str">
        <f>+VLOOKUP(BD_Capas[[#This Row],[idcapa]],Capas[],2,0)</f>
        <v>cambio_uso</v>
      </c>
      <c r="C80" s="3">
        <f t="shared" si="2"/>
        <v>25</v>
      </c>
      <c r="D80" s="24" t="s">
        <v>149</v>
      </c>
      <c r="E80" s="13"/>
      <c r="F80" s="14"/>
      <c r="G80" s="4"/>
      <c r="H80" s="24"/>
      <c r="I80" s="36"/>
      <c r="J80" s="37"/>
    </row>
    <row r="81" spans="1:10" x14ac:dyDescent="0.3">
      <c r="A81" s="1" t="s">
        <v>194</v>
      </c>
      <c r="B81" s="24" t="str">
        <f>+VLOOKUP(BD_Capas[[#This Row],[idcapa]],Capas[],2,0)</f>
        <v>cambio_uso</v>
      </c>
      <c r="C81" s="3">
        <f t="shared" si="2"/>
        <v>26</v>
      </c>
      <c r="D81" s="24" t="s">
        <v>150</v>
      </c>
      <c r="E81" s="13"/>
      <c r="F81" s="14"/>
      <c r="G81" s="4"/>
      <c r="H81" s="24"/>
      <c r="I81" s="36"/>
      <c r="J81" s="37"/>
    </row>
    <row r="82" spans="1:10" x14ac:dyDescent="0.3">
      <c r="A82" s="1" t="s">
        <v>263</v>
      </c>
      <c r="B82" s="24" t="str">
        <f>+VLOOKUP(BD_Capas[[#This Row],[idcapa]],Capas[],2,0)</f>
        <v>infor</v>
      </c>
      <c r="C82" s="52">
        <v>1</v>
      </c>
      <c r="D82" s="24" t="s">
        <v>265</v>
      </c>
      <c r="E82" s="13">
        <v>1</v>
      </c>
      <c r="F82" s="14" t="s">
        <v>272</v>
      </c>
      <c r="G82" s="4">
        <v>5</v>
      </c>
      <c r="H82" s="14" t="s">
        <v>272</v>
      </c>
      <c r="I82" s="36" t="str">
        <f>BD_Capas[[#This Row],[idcapa]]&amp;"-"&amp;BD_Capas[[#This Row],[posición_capa]]</f>
        <v>04-1</v>
      </c>
      <c r="J82" s="37">
        <v>1</v>
      </c>
    </row>
    <row r="83" spans="1:10" x14ac:dyDescent="0.3">
      <c r="A83" s="1" t="s">
        <v>263</v>
      </c>
      <c r="B83" s="24" t="str">
        <f>+VLOOKUP(BD_Capas[[#This Row],[idcapa]],Capas[],2,0)</f>
        <v>infor</v>
      </c>
      <c r="C83" s="3">
        <f t="shared" si="2"/>
        <v>2</v>
      </c>
      <c r="D83" s="24" t="s">
        <v>266</v>
      </c>
      <c r="E83" s="13">
        <v>1</v>
      </c>
      <c r="F83" s="14" t="s">
        <v>273</v>
      </c>
      <c r="G83" s="4">
        <v>3</v>
      </c>
      <c r="H83" s="24"/>
      <c r="I83" s="36"/>
      <c r="J83" s="37"/>
    </row>
    <row r="84" spans="1:10" x14ac:dyDescent="0.3">
      <c r="A84" s="1" t="s">
        <v>263</v>
      </c>
      <c r="B84" s="24" t="str">
        <f>+VLOOKUP(BD_Capas[[#This Row],[idcapa]],Capas[],2,0)</f>
        <v>infor</v>
      </c>
      <c r="C84" s="3">
        <f t="shared" si="2"/>
        <v>3</v>
      </c>
      <c r="D84" s="24" t="s">
        <v>267</v>
      </c>
      <c r="E84" s="13">
        <v>1</v>
      </c>
      <c r="F84" s="14" t="s">
        <v>274</v>
      </c>
      <c r="G84" s="4">
        <v>4</v>
      </c>
      <c r="H84" s="24"/>
      <c r="I84" s="36"/>
      <c r="J84" s="37"/>
    </row>
    <row r="85" spans="1:10" x14ac:dyDescent="0.3">
      <c r="A85" s="1" t="s">
        <v>263</v>
      </c>
      <c r="B85" s="24" t="str">
        <f>+VLOOKUP(BD_Capas[[#This Row],[idcapa]],Capas[],2,0)</f>
        <v>infor</v>
      </c>
      <c r="C85" s="3">
        <f t="shared" si="2"/>
        <v>4</v>
      </c>
      <c r="D85" s="24" t="s">
        <v>268</v>
      </c>
      <c r="E85" s="13">
        <v>1</v>
      </c>
      <c r="F85" s="14" t="s">
        <v>275</v>
      </c>
      <c r="G85" s="4">
        <v>6</v>
      </c>
      <c r="H85" s="24"/>
      <c r="I85" s="36"/>
      <c r="J85" s="37"/>
    </row>
    <row r="86" spans="1:10" x14ac:dyDescent="0.3">
      <c r="A86" s="1" t="s">
        <v>263</v>
      </c>
      <c r="B86" s="24" t="str">
        <f>+VLOOKUP(BD_Capas[[#This Row],[idcapa]],Capas[],2,0)</f>
        <v>infor</v>
      </c>
      <c r="C86" s="3">
        <f t="shared" si="2"/>
        <v>5</v>
      </c>
      <c r="D86" s="24" t="s">
        <v>269</v>
      </c>
      <c r="E86" s="13">
        <v>1</v>
      </c>
      <c r="F86" s="14" t="s">
        <v>276</v>
      </c>
      <c r="G86" s="4">
        <v>7</v>
      </c>
      <c r="H86" s="24"/>
      <c r="I86" s="36"/>
      <c r="J86" s="37"/>
    </row>
    <row r="87" spans="1:10" x14ac:dyDescent="0.3">
      <c r="A87" s="1" t="s">
        <v>263</v>
      </c>
      <c r="B87" s="24" t="str">
        <f>+VLOOKUP(BD_Capas[[#This Row],[idcapa]],Capas[],2,0)</f>
        <v>infor</v>
      </c>
      <c r="C87" s="3">
        <f t="shared" si="2"/>
        <v>6</v>
      </c>
      <c r="D87" s="24" t="s">
        <v>270</v>
      </c>
      <c r="E87" s="13">
        <v>1</v>
      </c>
      <c r="F87" s="14" t="s">
        <v>10</v>
      </c>
      <c r="G87" s="4">
        <v>1</v>
      </c>
      <c r="H87" s="24"/>
      <c r="I87" s="36"/>
      <c r="J87" s="37"/>
    </row>
    <row r="88" spans="1:10" x14ac:dyDescent="0.3">
      <c r="A88" s="1" t="s">
        <v>263</v>
      </c>
      <c r="B88" s="24" t="str">
        <f>+VLOOKUP(BD_Capas[[#This Row],[idcapa]],Capas[],2,0)</f>
        <v>infor</v>
      </c>
      <c r="C88" s="3">
        <f t="shared" si="2"/>
        <v>7</v>
      </c>
      <c r="D88" s="24" t="s">
        <v>271</v>
      </c>
      <c r="E88" s="13">
        <v>1</v>
      </c>
      <c r="F88" s="14" t="s">
        <v>11</v>
      </c>
      <c r="G88" s="4">
        <v>2</v>
      </c>
      <c r="H88" s="24"/>
      <c r="I88" s="36"/>
      <c r="J88" s="37"/>
    </row>
  </sheetData>
  <phoneticPr fontId="4" type="noConversion"/>
  <conditionalFormatting sqref="E10:E88">
    <cfRule type="cellIs" dxfId="35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143"/>
  <sheetViews>
    <sheetView showGridLines="0" tabSelected="1" workbookViewId="0">
      <pane ySplit="9" topLeftCell="A40" activePane="bottomLeft" state="frozen"/>
      <selection pane="bottomLeft" activeCell="C128" sqref="C128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26</v>
      </c>
      <c r="C9" s="7" t="s">
        <v>1</v>
      </c>
      <c r="D9" s="7" t="s">
        <v>14</v>
      </c>
      <c r="E9" s="8" t="s">
        <v>15</v>
      </c>
      <c r="F9" t="s">
        <v>17</v>
      </c>
      <c r="G9" s="12" t="s">
        <v>23</v>
      </c>
      <c r="H9" t="s">
        <v>7</v>
      </c>
      <c r="I9" s="10" t="s">
        <v>18</v>
      </c>
    </row>
    <row r="10" spans="1:9" x14ac:dyDescent="0.3">
      <c r="A10" s="29" t="s">
        <v>25</v>
      </c>
      <c r="B10" s="30" t="str">
        <f>+IFERROR(VLOOKUP(BD_Detalles[[#This Row],[Clase]],'Resumen Capas'!$A$4:$C$1048576,2,0),"COMPLETAR")</f>
        <v>Catastro: Uso de la Tierra Homologado</v>
      </c>
      <c r="C10" s="30" t="str">
        <f>+IFERROR(IF(RIGHT(BD_Detalles[[#This Row],[Clase]],1)="0","",VLOOKUP(BD_Detalles[[#This Row],[Clase]],'Resumen Capas'!$A$4:$C$1048576,3,0)),"COMPLETAR")</f>
        <v>Uso</v>
      </c>
      <c r="D10" s="41" t="s">
        <v>112</v>
      </c>
      <c r="E10" s="41" t="s">
        <v>98</v>
      </c>
      <c r="F10" s="33" t="str">
        <f>+IFERROR(VLOOKUP(BD_Detalles[[#This Row],[Clase]],'Resumen Capas'!$A$4:$C$1048576,2,0),"COMPLETAR")</f>
        <v>Catastro: Uso de la Tierra Homologado</v>
      </c>
      <c r="G10" s="35"/>
      <c r="H10" s="40" t="str">
        <f>+LEFT(BD_Detalles[[#This Row],[Clase]],2)</f>
        <v>01</v>
      </c>
      <c r="I10" s="32" t="str">
        <f>+IFERROR(VLOOKUP(BD_Detalles[[#This Row],[idcapa]],Capas[[idcapa]:[Tipo]],3,0),"")</f>
        <v>Polígono</v>
      </c>
    </row>
    <row r="11" spans="1:9" x14ac:dyDescent="0.3">
      <c r="A11" s="29" t="s">
        <v>24</v>
      </c>
      <c r="B11" s="30" t="str">
        <f>+IFERROR(VLOOKUP(BD_Detalles[[#This Row],[Clase]],'Resumen Capas'!$A$4:$C$1048576,2,0),"COMPLETAR")</f>
        <v>Catastro: Uso de la Tierra Origen</v>
      </c>
      <c r="C11" s="30" t="str">
        <f>+IFERROR(IF(RIGHT(BD_Detalles[[#This Row],[Clase]],1)="0","",VLOOKUP(BD_Detalles[[#This Row],[Clase]],'Resumen Capas'!$A$4:$C$1048576,3,0)),"COMPLETAR")</f>
        <v>USO_TIERRA</v>
      </c>
      <c r="D11" s="41" t="s">
        <v>112</v>
      </c>
      <c r="E11" s="41" t="s">
        <v>99</v>
      </c>
      <c r="F11" s="33" t="str">
        <f>+IFERROR(VLOOKUP(BD_Detalles[[#This Row],[Clase]],'Resumen Capas'!$A$4:$C$1048576,2,0),"COMPLETAR")</f>
        <v>Catastro: Uso de la Tierra Origen</v>
      </c>
      <c r="G11" s="35"/>
      <c r="H11" s="40" t="str">
        <f>+LEFT(BD_Detalles[[#This Row],[Clase]],2)</f>
        <v>01</v>
      </c>
      <c r="I11" s="32" t="str">
        <f>+IFERROR(VLOOKUP(BD_Detalles[[#This Row],[idcapa]],Capas[[idcapa]:[Tipo]],3,0),"")</f>
        <v>Polígono</v>
      </c>
    </row>
    <row r="12" spans="1:9" x14ac:dyDescent="0.3">
      <c r="A12" s="29" t="s">
        <v>105</v>
      </c>
      <c r="B12" s="30" t="str">
        <f>+IFERROR(VLOOKUP(BD_Detalles[[#This Row],[Clase]],'Resumen Capas'!$A$4:$C$1048576,2,0),"COMPLETAR")</f>
        <v>Catastro: Subuso de la Tierra</v>
      </c>
      <c r="C12" s="30" t="str">
        <f>+IFERROR(IF(RIGHT(BD_Detalles[[#This Row],[Clase]],1)="0","",VLOOKUP(BD_Detalles[[#This Row],[Clase]],'Resumen Capas'!$A$4:$C$1048576,3,0)),"COMPLETAR")</f>
        <v>SUBUSO</v>
      </c>
      <c r="D12" s="41" t="s">
        <v>112</v>
      </c>
      <c r="E12" s="41" t="s">
        <v>100</v>
      </c>
      <c r="F12" s="33" t="str">
        <f>+IFERROR(VLOOKUP(BD_Detalles[[#This Row],[Clase]],'Resumen Capas'!$A$4:$C$1048576,2,0),"COMPLETAR")</f>
        <v>Catastro: Subuso de la Tierra</v>
      </c>
      <c r="G12" s="35"/>
      <c r="H12" s="31" t="str">
        <f>+LEFT(BD_Detalles[[#This Row],[Clase]],2)</f>
        <v>01</v>
      </c>
      <c r="I12" s="32" t="str">
        <f>+IFERROR(VLOOKUP(BD_Detalles[[#This Row],[idcapa]],Capas[[idcapa]:[Tipo]],3,0),"")</f>
        <v>Polígono</v>
      </c>
    </row>
    <row r="13" spans="1:9" x14ac:dyDescent="0.3">
      <c r="A13" s="29" t="s">
        <v>106</v>
      </c>
      <c r="B13" s="30" t="str">
        <f>+IFERROR(VLOOKUP(BD_Detalles[[#This Row],[Clase]],'Resumen Capas'!$A$4:$C$1048576,2,0),"COMPLETAR")</f>
        <v>Catastro: Estructura del Bosque</v>
      </c>
      <c r="C13" s="30" t="str">
        <f>+IFERROR(IF(RIGHT(BD_Detalles[[#This Row],[Clase]],1)="0","",VLOOKUP(BD_Detalles[[#This Row],[Clase]],'Resumen Capas'!$A$4:$C$1048576,3,0)),"COMPLETAR")</f>
        <v>ESTRUCTURA</v>
      </c>
      <c r="D13" s="41" t="s">
        <v>112</v>
      </c>
      <c r="E13" s="41" t="s">
        <v>102</v>
      </c>
      <c r="F13" s="33" t="str">
        <f>+IFERROR(VLOOKUP(BD_Detalles[[#This Row],[Clase]],'Resumen Capas'!$A$4:$C$1048576,2,0),"COMPLETAR")</f>
        <v>Catastro: Estructura del Bosque</v>
      </c>
      <c r="G13" s="35"/>
      <c r="H13" s="40" t="str">
        <f>+LEFT(BD_Detalles[[#This Row],[Clase]],2)</f>
        <v>01</v>
      </c>
      <c r="I13" s="32" t="str">
        <f>+IFERROR(VLOOKUP(BD_Detalles[[#This Row],[idcapa]],Capas[[idcapa]:[Tipo]],3,0),"")</f>
        <v>Polígono</v>
      </c>
    </row>
    <row r="14" spans="1:9" x14ac:dyDescent="0.3">
      <c r="A14" s="29" t="s">
        <v>113</v>
      </c>
      <c r="B14" s="30" t="str">
        <f>+IFERROR(VLOOKUP(BD_Detalles[[#This Row],[Clase]],'Resumen Capas'!$A$4:$C$1048576,2,0),"COMPLETAR")</f>
        <v>Catastro: Cobertura del Bosque</v>
      </c>
      <c r="C14" s="30" t="str">
        <f>+IFERROR(IF(RIGHT(BD_Detalles[[#This Row],[Clase]],1)="0","",VLOOKUP(BD_Detalles[[#This Row],[Clase]],'Resumen Capas'!$A$4:$C$1048576,3,0)),"COMPLETAR")</f>
        <v>COBERTURA</v>
      </c>
      <c r="D14" s="41" t="s">
        <v>112</v>
      </c>
      <c r="E14" s="41" t="s">
        <v>27</v>
      </c>
      <c r="F14" s="33" t="str">
        <f>+IFERROR(VLOOKUP(BD_Detalles[[#This Row],[Clase]],'Resumen Capas'!$A$4:$C$1048576,2,0),"COMPLETAR")</f>
        <v>Catastro: Cobertura del Bosque</v>
      </c>
      <c r="G14" s="35"/>
      <c r="H14" s="40" t="str">
        <f>+LEFT(BD_Detalles[[#This Row],[Clase]],2)</f>
        <v>01</v>
      </c>
      <c r="I14" s="32" t="str">
        <f>+IFERROR(VLOOKUP(BD_Detalles[[#This Row],[idcapa]],Capas[[idcapa]:[Tipo]],3,0),"")</f>
        <v>Polígono</v>
      </c>
    </row>
    <row r="15" spans="1:9" x14ac:dyDescent="0.3">
      <c r="A15" s="29" t="s">
        <v>114</v>
      </c>
      <c r="B15" s="30" t="str">
        <f>+IFERROR(VLOOKUP(BD_Detalles[[#This Row],[Clase]],'Resumen Capas'!$A$4:$C$1048576,2,0),"COMPLETAR")</f>
        <v>Catastro: Altura del Bosque</v>
      </c>
      <c r="C15" s="30" t="str">
        <f>+IFERROR(IF(RIGHT(BD_Detalles[[#This Row],[Clase]],1)="0","",VLOOKUP(BD_Detalles[[#This Row],[Clase]],'Resumen Capas'!$A$4:$C$1048576,3,0)),"COMPLETAR")</f>
        <v>ALTURA</v>
      </c>
      <c r="D15" s="41" t="s">
        <v>112</v>
      </c>
      <c r="E15" s="41" t="s">
        <v>101</v>
      </c>
      <c r="F15" s="33" t="str">
        <f>+IFERROR(VLOOKUP(BD_Detalles[[#This Row],[Clase]],'Resumen Capas'!$A$4:$C$1048576,2,0),"COMPLETAR")</f>
        <v>Catastro: Altura del Bosque</v>
      </c>
      <c r="G15" s="35"/>
      <c r="H15" s="40" t="str">
        <f>+LEFT(BD_Detalles[[#This Row],[Clase]],2)</f>
        <v>01</v>
      </c>
      <c r="I15" s="32" t="str">
        <f>+IFERROR(VLOOKUP(BD_Detalles[[#This Row],[idcapa]],Capas[[idcapa]:[Tipo]],3,0),"")</f>
        <v>Polígono</v>
      </c>
    </row>
    <row r="16" spans="1:9" x14ac:dyDescent="0.3">
      <c r="A16" s="29" t="s">
        <v>165</v>
      </c>
      <c r="B16" s="30" t="str">
        <f>+IFERROR(VLOOKUP(BD_Detalles[[#This Row],[Clase]],'Resumen Capas'!$A$4:$C$1048576,2,0),"COMPLETAR")</f>
        <v>Catastro: Tipo Forestal</v>
      </c>
      <c r="C16" s="30" t="str">
        <f>+IFERROR(IF(RIGHT(BD_Detalles[[#This Row],[Clase]],1)="0","",VLOOKUP(BD_Detalles[[#This Row],[Clase]],'Resumen Capas'!$A$4:$C$1048576,3,0)),"COMPLETAR")</f>
        <v>TIPO_FORES</v>
      </c>
      <c r="D16" s="41" t="s">
        <v>112</v>
      </c>
      <c r="E16" s="41" t="s">
        <v>98</v>
      </c>
      <c r="F16" s="33" t="str">
        <f>+IFERROR(VLOOKUP(BD_Detalles[[#This Row],[Clase]],'Resumen Capas'!$A$4:$C$1048576,2,0),"COMPLETAR")</f>
        <v>Catastro: Tipo Forestal</v>
      </c>
      <c r="G16" s="35"/>
      <c r="H16" s="40" t="str">
        <f>+LEFT(BD_Detalles[[#This Row],[Clase]],2)</f>
        <v>01</v>
      </c>
      <c r="I16" s="32" t="str">
        <f>+IFERROR(VLOOKUP(BD_Detalles[[#This Row],[idcapa]],Capas[[idcapa]:[Tipo]],3,0),"")</f>
        <v>Polígono</v>
      </c>
    </row>
    <row r="17" spans="1:9" x14ac:dyDescent="0.3">
      <c r="A17" s="29" t="s">
        <v>166</v>
      </c>
      <c r="B17" s="30" t="str">
        <f>+IFERROR(VLOOKUP(BD_Detalles[[#This Row],[Clase]],'Resumen Capas'!$A$4:$C$1048576,2,0),"COMPLETAR")</f>
        <v>Catastro: Subtipo Forestal</v>
      </c>
      <c r="C17" s="30" t="str">
        <f>+IFERROR(IF(RIGHT(BD_Detalles[[#This Row],[Clase]],1)="0","",VLOOKUP(BD_Detalles[[#This Row],[Clase]],'Resumen Capas'!$A$4:$C$1048576,3,0)),"COMPLETAR")</f>
        <v>SUBTIPOFOR</v>
      </c>
      <c r="D17" s="41" t="s">
        <v>112</v>
      </c>
      <c r="E17" s="41" t="s">
        <v>99</v>
      </c>
      <c r="F17" s="33" t="str">
        <f>+IFERROR(VLOOKUP(BD_Detalles[[#This Row],[Clase]],'Resumen Capas'!$A$4:$C$1048576,2,0),"COMPLETAR")</f>
        <v>Catastro: Subtipo Forestal</v>
      </c>
      <c r="G17" s="35"/>
      <c r="H17" s="40" t="str">
        <f>+LEFT(BD_Detalles[[#This Row],[Clase]],2)</f>
        <v>01</v>
      </c>
      <c r="I17" s="32" t="str">
        <f>+IFERROR(VLOOKUP(BD_Detalles[[#This Row],[idcapa]],Capas[[idcapa]:[Tipo]],3,0),"")</f>
        <v>Polígono</v>
      </c>
    </row>
    <row r="18" spans="1:9" x14ac:dyDescent="0.3">
      <c r="A18" s="29" t="s">
        <v>167</v>
      </c>
      <c r="B18" s="30" t="str">
        <f>+IFERROR(VLOOKUP(BD_Detalles[[#This Row],[Clase]],'Resumen Capas'!$A$4:$C$1048576,2,0),"COMPLETAR")</f>
        <v>Catastro: Especies Estado Conservación</v>
      </c>
      <c r="C18" s="30" t="str">
        <f>+IFERROR(IF(RIGHT(BD_Detalles[[#This Row],[Clase]],1)="0","",VLOOKUP(BD_Detalles[[#This Row],[Clase]],'Resumen Capas'!$A$4:$C$1048576,3,0)),"COMPLETAR")</f>
        <v>ESP_C</v>
      </c>
      <c r="D18" s="41" t="s">
        <v>112</v>
      </c>
      <c r="E18" s="41" t="s">
        <v>100</v>
      </c>
      <c r="F18" s="33" t="str">
        <f>+IFERROR(VLOOKUP(BD_Detalles[[#This Row],[Clase]],'Resumen Capas'!$A$4:$C$1048576,2,0),"COMPLETAR")</f>
        <v>Catastro: Especies Estado Conservación</v>
      </c>
      <c r="G18" s="35"/>
      <c r="H18" s="40" t="str">
        <f>+LEFT(BD_Detalles[[#This Row],[Clase]],2)</f>
        <v>01</v>
      </c>
      <c r="I18" s="32" t="str">
        <f>+IFERROR(VLOOKUP(BD_Detalles[[#This Row],[idcapa]],Capas[[idcapa]:[Tipo]],3,0),"")</f>
        <v>Polígono</v>
      </c>
    </row>
    <row r="19" spans="1:9" x14ac:dyDescent="0.3">
      <c r="A19" s="29" t="s">
        <v>111</v>
      </c>
      <c r="B19" s="30" t="str">
        <f>+IFERROR(VLOOKUP(BD_Detalles[[#This Row],[Clase]],'Resumen Capas'!$A$4:$C$1048576,2,0),"COMPLETAR")</f>
        <v>ESRI 2020: Uso de la Tierra</v>
      </c>
      <c r="C19" s="30" t="str">
        <f>+IFERROR(IF(RIGHT(BD_Detalles[[#This Row],[Clase]],1)="0","",VLOOKUP(BD_Detalles[[#This Row],[Clase]],'Resumen Capas'!$A$4:$C$1048576,3,0)),"COMPLETAR")</f>
        <v>Uso</v>
      </c>
      <c r="D19" s="34" t="s">
        <v>177</v>
      </c>
      <c r="E19" s="42" t="s">
        <v>115</v>
      </c>
      <c r="F19" s="33" t="str">
        <f>+IFERROR(VLOOKUP(BD_Detalles[[#This Row],[Clase]],'Resumen Capas'!$A$4:$C$1048576,2,0),"COMPLETAR")</f>
        <v>ESRI 2020: Uso de la Tierra</v>
      </c>
      <c r="G19" s="35"/>
      <c r="H19" s="40" t="str">
        <f>+LEFT(BD_Detalles[[#This Row],[Clase]],2)</f>
        <v>02</v>
      </c>
      <c r="I19" s="32" t="str">
        <f>+IFERROR(VLOOKUP(BD_Detalles[[#This Row],[idcapa]],Capas[[idcapa]:[Tipo]],3,0),"")</f>
        <v>Polígono</v>
      </c>
    </row>
    <row r="20" spans="1:9" x14ac:dyDescent="0.3">
      <c r="A20" s="39" t="str">
        <f t="shared" ref="A20:A28" si="0">+A19</f>
        <v>02-1</v>
      </c>
      <c r="B20" s="30" t="str">
        <f>+IFERROR(VLOOKUP(BD_Detalles[[#This Row],[Clase]],'Resumen Capas'!$A$4:$C$1048576,2,0),"COMPLETAR")</f>
        <v>ESRI 2020: Uso de la Tierra</v>
      </c>
      <c r="C20" s="30" t="str">
        <f>+IFERROR(IF(RIGHT(BD_Detalles[[#This Row],[Clase]],1)="0","",VLOOKUP(BD_Detalles[[#This Row],[Clase]],'Resumen Capas'!$A$4:$C$1048576,3,0)),"COMPLETAR")</f>
        <v>Uso</v>
      </c>
      <c r="D20" s="34" t="s">
        <v>178</v>
      </c>
      <c r="E20" s="47" t="s">
        <v>187</v>
      </c>
      <c r="F20" s="33" t="str">
        <f>+IFERROR(VLOOKUP(BD_Detalles[[#This Row],[Clase]],'Resumen Capas'!$A$4:$C$1048576,2,0),"COMPLETAR")</f>
        <v>ESRI 2020: Uso de la Tierra</v>
      </c>
      <c r="G20" s="35"/>
      <c r="H20" s="40" t="str">
        <f>+LEFT(BD_Detalles[[#This Row],[Clase]],2)</f>
        <v>02</v>
      </c>
      <c r="I20" s="32" t="str">
        <f>+IFERROR(VLOOKUP(BD_Detalles[[#This Row],[idcapa]],Capas[[idcapa]:[Tipo]],3,0),"")</f>
        <v>Polígono</v>
      </c>
    </row>
    <row r="21" spans="1:9" x14ac:dyDescent="0.3">
      <c r="A21" s="39" t="str">
        <f t="shared" si="0"/>
        <v>02-1</v>
      </c>
      <c r="B21" s="30" t="str">
        <f>+IFERROR(VLOOKUP(BD_Detalles[[#This Row],[Clase]],'Resumen Capas'!$A$4:$C$1048576,2,0),"COMPLETAR")</f>
        <v>ESRI 2020: Uso de la Tierra</v>
      </c>
      <c r="C21" s="30" t="str">
        <f>+IFERROR(IF(RIGHT(BD_Detalles[[#This Row],[Clase]],1)="0","",VLOOKUP(BD_Detalles[[#This Row],[Clase]],'Resumen Capas'!$A$4:$C$1048576,3,0)),"COMPLETAR")</f>
        <v>Uso</v>
      </c>
      <c r="D21" s="34" t="s">
        <v>179</v>
      </c>
      <c r="E21" s="46" t="s">
        <v>119</v>
      </c>
      <c r="F21" s="33" t="str">
        <f>+IFERROR(VLOOKUP(BD_Detalles[[#This Row],[Clase]],'Resumen Capas'!$A$4:$C$1048576,2,0),"COMPLETAR")</f>
        <v>ESRI 2020: Uso de la Tierra</v>
      </c>
      <c r="G21" s="35"/>
      <c r="H21" s="40" t="str">
        <f>+LEFT(BD_Detalles[[#This Row],[Clase]],2)</f>
        <v>02</v>
      </c>
      <c r="I21" s="32" t="str">
        <f>+IFERROR(VLOOKUP(BD_Detalles[[#This Row],[idcapa]],Capas[[idcapa]:[Tipo]],3,0),"")</f>
        <v>Polígono</v>
      </c>
    </row>
    <row r="22" spans="1:9" x14ac:dyDescent="0.3">
      <c r="A22" s="39" t="str">
        <f t="shared" si="0"/>
        <v>02-1</v>
      </c>
      <c r="B22" s="30" t="str">
        <f>+IFERROR(VLOOKUP(BD_Detalles[[#This Row],[Clase]],'Resumen Capas'!$A$4:$C$1048576,2,0),"COMPLETAR")</f>
        <v>ESRI 2020: Uso de la Tierra</v>
      </c>
      <c r="C22" s="30" t="str">
        <f>+IFERROR(IF(RIGHT(BD_Detalles[[#This Row],[Clase]],1)="0","",VLOOKUP(BD_Detalles[[#This Row],[Clase]],'Resumen Capas'!$A$4:$C$1048576,3,0)),"COMPLETAR")</f>
        <v>Uso</v>
      </c>
      <c r="D22" s="34" t="s">
        <v>180</v>
      </c>
      <c r="E22" s="51" t="s">
        <v>191</v>
      </c>
      <c r="F22" s="33" t="str">
        <f>+IFERROR(VLOOKUP(BD_Detalles[[#This Row],[Clase]],'Resumen Capas'!$A$4:$C$1048576,2,0),"COMPLETAR")</f>
        <v>ESRI 2020: Uso de la Tierra</v>
      </c>
      <c r="G22" s="35"/>
      <c r="H22" s="40" t="str">
        <f>+LEFT(BD_Detalles[[#This Row],[Clase]],2)</f>
        <v>02</v>
      </c>
      <c r="I22" s="32" t="str">
        <f>+IFERROR(VLOOKUP(BD_Detalles[[#This Row],[idcapa]],Capas[[idcapa]:[Tipo]],3,0),"")</f>
        <v>Polígono</v>
      </c>
    </row>
    <row r="23" spans="1:9" x14ac:dyDescent="0.3">
      <c r="A23" s="39" t="str">
        <f t="shared" si="0"/>
        <v>02-1</v>
      </c>
      <c r="B23" s="30" t="str">
        <f>+IFERROR(VLOOKUP(BD_Detalles[[#This Row],[Clase]],'Resumen Capas'!$A$4:$C$1048576,2,0),"COMPLETAR")</f>
        <v>ESRI 2020: Uso de la Tierra</v>
      </c>
      <c r="C23" s="30" t="str">
        <f>+IFERROR(IF(RIGHT(BD_Detalles[[#This Row],[Clase]],1)="0","",VLOOKUP(BD_Detalles[[#This Row],[Clase]],'Resumen Capas'!$A$4:$C$1048576,3,0)),"COMPLETAR")</f>
        <v>Uso</v>
      </c>
      <c r="D23" s="34" t="s">
        <v>181</v>
      </c>
      <c r="E23" s="48" t="s">
        <v>188</v>
      </c>
      <c r="F23" s="33" t="str">
        <f>+IFERROR(VLOOKUP(BD_Detalles[[#This Row],[Clase]],'Resumen Capas'!$A$4:$C$1048576,2,0),"COMPLETAR")</f>
        <v>ESRI 2020: Uso de la Tierra</v>
      </c>
      <c r="G23" s="35"/>
      <c r="H23" s="40" t="str">
        <f>+LEFT(BD_Detalles[[#This Row],[Clase]],2)</f>
        <v>02</v>
      </c>
      <c r="I23" s="32" t="str">
        <f>+IFERROR(VLOOKUP(BD_Detalles[[#This Row],[idcapa]],Capas[[idcapa]:[Tipo]],3,0),"")</f>
        <v>Polígono</v>
      </c>
    </row>
    <row r="24" spans="1:9" x14ac:dyDescent="0.3">
      <c r="A24" s="39" t="str">
        <f t="shared" si="0"/>
        <v>02-1</v>
      </c>
      <c r="B24" s="30" t="str">
        <f>+IFERROR(VLOOKUP(BD_Detalles[[#This Row],[Clase]],'Resumen Capas'!$A$4:$C$1048576,2,0),"COMPLETAR")</f>
        <v>ESRI 2020: Uso de la Tierra</v>
      </c>
      <c r="C24" s="30" t="str">
        <f>+IFERROR(IF(RIGHT(BD_Detalles[[#This Row],[Clase]],1)="0","",VLOOKUP(BD_Detalles[[#This Row],[Clase]],'Resumen Capas'!$A$4:$C$1048576,3,0)),"COMPLETAR")</f>
        <v>Uso</v>
      </c>
      <c r="D24" s="34" t="s">
        <v>182</v>
      </c>
      <c r="E24" s="50" t="s">
        <v>190</v>
      </c>
      <c r="F24" s="33" t="str">
        <f>+IFERROR(VLOOKUP(BD_Detalles[[#This Row],[Clase]],'Resumen Capas'!$A$4:$C$1048576,2,0),"COMPLETAR")</f>
        <v>ESRI 2020: Uso de la Tierra</v>
      </c>
      <c r="G24" s="35"/>
      <c r="H24" s="40" t="str">
        <f>+LEFT(BD_Detalles[[#This Row],[Clase]],2)</f>
        <v>02</v>
      </c>
      <c r="I24" s="32" t="str">
        <f>+IFERROR(VLOOKUP(BD_Detalles[[#This Row],[idcapa]],Capas[[idcapa]:[Tipo]],3,0),"")</f>
        <v>Polígono</v>
      </c>
    </row>
    <row r="25" spans="1:9" x14ac:dyDescent="0.3">
      <c r="A25" s="39" t="str">
        <f t="shared" si="0"/>
        <v>02-1</v>
      </c>
      <c r="B25" s="30" t="str">
        <f>+IFERROR(VLOOKUP(BD_Detalles[[#This Row],[Clase]],'Resumen Capas'!$A$4:$C$1048576,2,0),"COMPLETAR")</f>
        <v>ESRI 2020: Uso de la Tierra</v>
      </c>
      <c r="C25" s="30" t="str">
        <f>+IFERROR(IF(RIGHT(BD_Detalles[[#This Row],[Clase]],1)="0","",VLOOKUP(BD_Detalles[[#This Row],[Clase]],'Resumen Capas'!$A$4:$C$1048576,3,0)),"COMPLETAR")</f>
        <v>Uso</v>
      </c>
      <c r="D25" s="34" t="s">
        <v>183</v>
      </c>
      <c r="E25" s="49" t="s">
        <v>189</v>
      </c>
      <c r="F25" s="33" t="str">
        <f>+IFERROR(VLOOKUP(BD_Detalles[[#This Row],[Clase]],'Resumen Capas'!$A$4:$C$1048576,2,0),"COMPLETAR")</f>
        <v>ESRI 2020: Uso de la Tierra</v>
      </c>
      <c r="G25" s="35"/>
      <c r="H25" s="40" t="str">
        <f>+LEFT(BD_Detalles[[#This Row],[Clase]],2)</f>
        <v>02</v>
      </c>
      <c r="I25" s="32" t="str">
        <f>+IFERROR(VLOOKUP(BD_Detalles[[#This Row],[idcapa]],Capas[[idcapa]:[Tipo]],3,0),"")</f>
        <v>Polígono</v>
      </c>
    </row>
    <row r="26" spans="1:9" x14ac:dyDescent="0.3">
      <c r="A26" s="39" t="str">
        <f t="shared" si="0"/>
        <v>02-1</v>
      </c>
      <c r="B26" s="30" t="str">
        <f>+IFERROR(VLOOKUP(BD_Detalles[[#This Row],[Clase]],'Resumen Capas'!$A$4:$C$1048576,2,0),"COMPLETAR")</f>
        <v>ESRI 2020: Uso de la Tierra</v>
      </c>
      <c r="C26" s="30" t="str">
        <f>+IFERROR(IF(RIGHT(BD_Detalles[[#This Row],[Clase]],1)="0","",VLOOKUP(BD_Detalles[[#This Row],[Clase]],'Resumen Capas'!$A$4:$C$1048576,3,0)),"COMPLETAR")</f>
        <v>Uso</v>
      </c>
      <c r="D26" s="34" t="s">
        <v>184</v>
      </c>
      <c r="E26" s="43" t="s">
        <v>117</v>
      </c>
      <c r="F26" s="33" t="str">
        <f>+IFERROR(VLOOKUP(BD_Detalles[[#This Row],[Clase]],'Resumen Capas'!$A$4:$C$1048576,2,0),"COMPLETAR")</f>
        <v>ESRI 2020: Uso de la Tierra</v>
      </c>
      <c r="G26" s="35"/>
      <c r="H26" s="40" t="str">
        <f>+LEFT(BD_Detalles[[#This Row],[Clase]],2)</f>
        <v>02</v>
      </c>
      <c r="I26" s="32" t="str">
        <f>+IFERROR(VLOOKUP(BD_Detalles[[#This Row],[idcapa]],Capas[[idcapa]:[Tipo]],3,0),"")</f>
        <v>Polígono</v>
      </c>
    </row>
    <row r="27" spans="1:9" x14ac:dyDescent="0.3">
      <c r="A27" s="39" t="str">
        <f t="shared" si="0"/>
        <v>02-1</v>
      </c>
      <c r="B27" s="30" t="str">
        <f>+IFERROR(VLOOKUP(BD_Detalles[[#This Row],[Clase]],'Resumen Capas'!$A$4:$C$1048576,2,0),"COMPLETAR")</f>
        <v>ESRI 2020: Uso de la Tierra</v>
      </c>
      <c r="C27" s="30" t="str">
        <f>+IFERROR(IF(RIGHT(BD_Detalles[[#This Row],[Clase]],1)="0","",VLOOKUP(BD_Detalles[[#This Row],[Clase]],'Resumen Capas'!$A$4:$C$1048576,3,0)),"COMPLETAR")</f>
        <v>Uso</v>
      </c>
      <c r="D27" s="34" t="s">
        <v>185</v>
      </c>
      <c r="E27" s="45" t="s">
        <v>116</v>
      </c>
      <c r="F27" s="33" t="str">
        <f>+IFERROR(VLOOKUP(BD_Detalles[[#This Row],[Clase]],'Resumen Capas'!$A$4:$C$1048576,2,0),"COMPLETAR")</f>
        <v>ESRI 2020: Uso de la Tierra</v>
      </c>
      <c r="G27" s="35"/>
      <c r="H27" s="40" t="str">
        <f>+LEFT(BD_Detalles[[#This Row],[Clase]],2)</f>
        <v>02</v>
      </c>
      <c r="I27" s="32" t="str">
        <f>+IFERROR(VLOOKUP(BD_Detalles[[#This Row],[idcapa]],Capas[[idcapa]:[Tipo]],3,0),"")</f>
        <v>Polígono</v>
      </c>
    </row>
    <row r="28" spans="1:9" x14ac:dyDescent="0.3">
      <c r="A28" s="39" t="str">
        <f t="shared" si="0"/>
        <v>02-1</v>
      </c>
      <c r="B28" s="30" t="str">
        <f>+IFERROR(VLOOKUP(BD_Detalles[[#This Row],[Clase]],'Resumen Capas'!$A$4:$C$1048576,2,0),"COMPLETAR")</f>
        <v>ESRI 2020: Uso de la Tierra</v>
      </c>
      <c r="C28" s="30" t="str">
        <f>+IFERROR(IF(RIGHT(BD_Detalles[[#This Row],[Clase]],1)="0","",VLOOKUP(BD_Detalles[[#This Row],[Clase]],'Resumen Capas'!$A$4:$C$1048576,3,0)),"COMPLETAR")</f>
        <v>Uso</v>
      </c>
      <c r="D28" s="34" t="s">
        <v>186</v>
      </c>
      <c r="E28" s="44" t="s">
        <v>118</v>
      </c>
      <c r="F28" s="33" t="str">
        <f>+IFERROR(VLOOKUP(BD_Detalles[[#This Row],[Clase]],'Resumen Capas'!$A$4:$C$1048576,2,0),"COMPLETAR")</f>
        <v>ESRI 2020: Uso de la Tierra</v>
      </c>
      <c r="G28" s="35"/>
      <c r="H28" s="40" t="str">
        <f>+LEFT(BD_Detalles[[#This Row],[Clase]],2)</f>
        <v>02</v>
      </c>
      <c r="I28" s="32" t="str">
        <f>+IFERROR(VLOOKUP(BD_Detalles[[#This Row],[idcapa]],Capas[[idcapa]:[Tipo]],3,0),"")</f>
        <v>Polígono</v>
      </c>
    </row>
    <row r="29" spans="1:9" x14ac:dyDescent="0.3">
      <c r="A29" s="60" t="s">
        <v>252</v>
      </c>
      <c r="B29" s="30" t="str">
        <f>+IFERROR(VLOOKUP(BD_Detalles[[#This Row],[Clase]],'Resumen Capas'!$A$4:$C$1048576,2,0),"COMPLETAR")</f>
        <v>Uso 2001</v>
      </c>
      <c r="C29" s="30" t="str">
        <f>+IFERROR(IF(RIGHT(BD_Detalles[[#This Row],[Clase]],1)="0","",VLOOKUP(BD_Detalles[[#This Row],[Clase]],'Resumen Capas'!$A$4:$C$1048576,3,0)),"COMPLETAR")</f>
        <v>DES_USO_01</v>
      </c>
      <c r="D29" s="41" t="s">
        <v>112</v>
      </c>
      <c r="E29" s="41" t="s">
        <v>251</v>
      </c>
      <c r="F29" s="33" t="str">
        <f>+IFERROR(VLOOKUP(BD_Detalles[[#This Row],[Clase]],'Resumen Capas'!$A$4:$C$1048576,2,0),"COMPLETAR")</f>
        <v>Uso 2001</v>
      </c>
      <c r="G29" s="35"/>
      <c r="H29" s="40" t="str">
        <f>+LEFT(BD_Detalles[[#This Row],[Clase]],2)</f>
        <v>03</v>
      </c>
      <c r="I29" s="32" t="str">
        <f>+IFERROR(VLOOKUP(BD_Detalles[[#This Row],[idcapa]],Capas[[idcapa]:[Tipo]],3,0),"")</f>
        <v>Polígono</v>
      </c>
    </row>
    <row r="30" spans="1:9" x14ac:dyDescent="0.3">
      <c r="A30" s="39" t="s">
        <v>253</v>
      </c>
      <c r="B30" s="30" t="str">
        <f>+IFERROR(VLOOKUP(BD_Detalles[[#This Row],[Clase]],'Resumen Capas'!$A$4:$C$1048576,2,0),"COMPLETAR")</f>
        <v>Uso 2013</v>
      </c>
      <c r="C30" s="30" t="str">
        <f>+IFERROR(IF(RIGHT(BD_Detalles[[#This Row],[Clase]],1)="0","",VLOOKUP(BD_Detalles[[#This Row],[Clase]],'Resumen Capas'!$A$4:$C$1048576,3,0)),"COMPLETAR")</f>
        <v>DES_USO_13</v>
      </c>
      <c r="D30" s="41" t="s">
        <v>112</v>
      </c>
      <c r="E30" s="41" t="s">
        <v>251</v>
      </c>
      <c r="F30" s="33" t="str">
        <f>+IFERROR(VLOOKUP(BD_Detalles[[#This Row],[Clase]],'Resumen Capas'!$A$4:$C$1048576,2,0),"COMPLETAR")</f>
        <v>Uso 2013</v>
      </c>
      <c r="G30" s="35"/>
      <c r="H30" s="40" t="str">
        <f>+LEFT(BD_Detalles[[#This Row],[Clase]],2)</f>
        <v>03</v>
      </c>
      <c r="I30" s="32" t="str">
        <f>+IFERROR(VLOOKUP(BD_Detalles[[#This Row],[idcapa]],Capas[[idcapa]:[Tipo]],3,0),"")</f>
        <v>Polígono</v>
      </c>
    </row>
    <row r="31" spans="1:9" x14ac:dyDescent="0.3">
      <c r="A31" s="39" t="s">
        <v>254</v>
      </c>
      <c r="B31" s="30" t="str">
        <f>+IFERROR(VLOOKUP(BD_Detalles[[#This Row],[Clase]],'Resumen Capas'!$A$4:$C$1048576,2,0),"COMPLETAR")</f>
        <v>Uso 2016</v>
      </c>
      <c r="C31" s="30" t="str">
        <f>+IFERROR(IF(RIGHT(BD_Detalles[[#This Row],[Clase]],1)="0","",VLOOKUP(BD_Detalles[[#This Row],[Clase]],'Resumen Capas'!$A$4:$C$1048576,3,0)),"COMPLETAR")</f>
        <v>DES_USO_16</v>
      </c>
      <c r="D31" s="41" t="s">
        <v>112</v>
      </c>
      <c r="E31" s="41" t="s">
        <v>251</v>
      </c>
      <c r="F31" s="33" t="str">
        <f>+IFERROR(VLOOKUP(BD_Detalles[[#This Row],[Clase]],'Resumen Capas'!$A$4:$C$1048576,2,0),"COMPLETAR")</f>
        <v>Uso 2016</v>
      </c>
      <c r="G31" s="35"/>
      <c r="H31" s="40" t="str">
        <f>+LEFT(BD_Detalles[[#This Row],[Clase]],2)</f>
        <v>03</v>
      </c>
      <c r="I31" s="32" t="str">
        <f>+IFERROR(VLOOKUP(BD_Detalles[[#This Row],[idcapa]],Capas[[idcapa]:[Tipo]],3,0),"")</f>
        <v>Polígono</v>
      </c>
    </row>
    <row r="32" spans="1:9" x14ac:dyDescent="0.3">
      <c r="A32" s="39" t="s">
        <v>255</v>
      </c>
      <c r="B32" s="30" t="str">
        <f>+IFERROR(VLOOKUP(BD_Detalles[[#This Row],[Clase]],'Resumen Capas'!$A$4:$C$1048576,2,0),"COMPLETAR")</f>
        <v>Uso 2017</v>
      </c>
      <c r="C32" s="30" t="str">
        <f>+IFERROR(IF(RIGHT(BD_Detalles[[#This Row],[Clase]],1)="0","",VLOOKUP(BD_Detalles[[#This Row],[Clase]],'Resumen Capas'!$A$4:$C$1048576,3,0)),"COMPLETAR")</f>
        <v>DES_USO_17</v>
      </c>
      <c r="D32" s="41" t="s">
        <v>112</v>
      </c>
      <c r="E32" s="41" t="s">
        <v>251</v>
      </c>
      <c r="F32" s="33" t="str">
        <f>+IFERROR(VLOOKUP(BD_Detalles[[#This Row],[Clase]],'Resumen Capas'!$A$4:$C$1048576,2,0),"COMPLETAR")</f>
        <v>Uso 2017</v>
      </c>
      <c r="G32" s="35"/>
      <c r="H32" s="40" t="str">
        <f>+LEFT(BD_Detalles[[#This Row],[Clase]],2)</f>
        <v>03</v>
      </c>
      <c r="I32" s="32" t="str">
        <f>+IFERROR(VLOOKUP(BD_Detalles[[#This Row],[idcapa]],Capas[[idcapa]:[Tipo]],3,0),"")</f>
        <v>Polígono</v>
      </c>
    </row>
    <row r="33" spans="1:9" x14ac:dyDescent="0.3">
      <c r="A33" s="39" t="s">
        <v>256</v>
      </c>
      <c r="B33" s="30" t="str">
        <f>+IFERROR(VLOOKUP(BD_Detalles[[#This Row],[Clase]],'Resumen Capas'!$A$4:$C$1048576,2,0),"COMPLETAR")</f>
        <v>Uso 2019</v>
      </c>
      <c r="C33" s="30" t="str">
        <f>+IFERROR(IF(RIGHT(BD_Detalles[[#This Row],[Clase]],1)="0","",VLOOKUP(BD_Detalles[[#This Row],[Clase]],'Resumen Capas'!$A$4:$C$1048576,3,0)),"COMPLETAR")</f>
        <v>DES_USO_19</v>
      </c>
      <c r="D33" s="41" t="s">
        <v>112</v>
      </c>
      <c r="E33" s="41" t="s">
        <v>251</v>
      </c>
      <c r="F33" s="33" t="str">
        <f>+IFERROR(VLOOKUP(BD_Detalles[[#This Row],[Clase]],'Resumen Capas'!$A$4:$C$1048576,2,0),"COMPLETAR")</f>
        <v>Uso 2019</v>
      </c>
      <c r="G33" s="35"/>
      <c r="H33" s="40" t="str">
        <f>+LEFT(BD_Detalles[[#This Row],[Clase]],2)</f>
        <v>03</v>
      </c>
      <c r="I33" s="32" t="str">
        <f>+IFERROR(VLOOKUP(BD_Detalles[[#This Row],[idcapa]],Capas[[idcapa]:[Tipo]],3,0),"")</f>
        <v>Polígono</v>
      </c>
    </row>
    <row r="34" spans="1:9" x14ac:dyDescent="0.3">
      <c r="A34" s="39" t="s">
        <v>257</v>
      </c>
      <c r="B34" s="30" t="str">
        <f>+IFERROR(VLOOKUP(BD_Detalles[[#This Row],[Clase]],'Resumen Capas'!$A$4:$C$1048576,2,0),"COMPLETAR")</f>
        <v>Uso IPCC 2001</v>
      </c>
      <c r="C34" s="30" t="str">
        <f>+IFERROR(IF(RIGHT(BD_Detalles[[#This Row],[Clase]],1)="0","",VLOOKUP(BD_Detalles[[#This Row],[Clase]],'Resumen Capas'!$A$4:$C$1048576,3,0)),"COMPLETAR")</f>
        <v>USO_IPCC01</v>
      </c>
      <c r="D34" s="74" t="s">
        <v>291</v>
      </c>
      <c r="E34" s="68" t="s">
        <v>292</v>
      </c>
      <c r="F34" s="33" t="str">
        <f>+IFERROR(VLOOKUP(BD_Detalles[[#This Row],[Clase]],'Resumen Capas'!$A$4:$C$1048576,2,0),"COMPLETAR")</f>
        <v>Uso IPCC 2001</v>
      </c>
      <c r="G34" s="35"/>
      <c r="H34" s="40" t="str">
        <f>+LEFT(BD_Detalles[[#This Row],[Clase]],2)</f>
        <v>03</v>
      </c>
      <c r="I34" s="32" t="str">
        <f>+IFERROR(VLOOKUP(BD_Detalles[[#This Row],[idcapa]],Capas[[idcapa]:[Tipo]],3,0),"")</f>
        <v>Polígono</v>
      </c>
    </row>
    <row r="35" spans="1:9" x14ac:dyDescent="0.3">
      <c r="A35" s="39" t="str">
        <f>+A34</f>
        <v>03-6</v>
      </c>
      <c r="B35" s="30" t="str">
        <f>+IFERROR(VLOOKUP(BD_Detalles[[#This Row],[Clase]],'Resumen Capas'!$A$4:$C$1048576,2,0),"COMPLETAR")</f>
        <v>Uso IPCC 2001</v>
      </c>
      <c r="C35" s="30" t="str">
        <f>+IFERROR(IF(RIGHT(BD_Detalles[[#This Row],[Clase]],1)="0","",VLOOKUP(BD_Detalles[[#This Row],[Clase]],'Resumen Capas'!$A$4:$C$1048576,3,0)),"COMPLETAR")</f>
        <v>USO_IPCC01</v>
      </c>
      <c r="D35" s="74" t="s">
        <v>293</v>
      </c>
      <c r="E35" s="69" t="s">
        <v>187</v>
      </c>
      <c r="F35" s="33" t="str">
        <f>+IFERROR(VLOOKUP(BD_Detalles[[#This Row],[Clase]],'Resumen Capas'!$A$4:$C$1048576,2,0),"COMPLETAR")</f>
        <v>Uso IPCC 2001</v>
      </c>
      <c r="G35" s="35"/>
      <c r="H35" s="40" t="str">
        <f>+LEFT(BD_Detalles[[#This Row],[Clase]],2)</f>
        <v>03</v>
      </c>
      <c r="I35" s="32" t="str">
        <f>+IFERROR(VLOOKUP(BD_Detalles[[#This Row],[idcapa]],Capas[[idcapa]:[Tipo]],3,0),"")</f>
        <v>Polígono</v>
      </c>
    </row>
    <row r="36" spans="1:9" x14ac:dyDescent="0.3">
      <c r="A36" s="39" t="str">
        <f>+A34</f>
        <v>03-6</v>
      </c>
      <c r="B36" s="30" t="str">
        <f>+IFERROR(VLOOKUP(BD_Detalles[[#This Row],[Clase]],'Resumen Capas'!$A$4:$C$1048576,2,0),"COMPLETAR")</f>
        <v>Uso IPCC 2001</v>
      </c>
      <c r="C36" s="30" t="str">
        <f>+IFERROR(IF(RIGHT(BD_Detalles[[#This Row],[Clase]],1)="0","",VLOOKUP(BD_Detalles[[#This Row],[Clase]],'Resumen Capas'!$A$4:$C$1048576,3,0)),"COMPLETAR")</f>
        <v>USO_IPCC01</v>
      </c>
      <c r="D36" s="74" t="s">
        <v>294</v>
      </c>
      <c r="E36" s="70" t="s">
        <v>295</v>
      </c>
      <c r="F36" s="33" t="str">
        <f>+IFERROR(VLOOKUP(BD_Detalles[[#This Row],[Clase]],'Resumen Capas'!$A$4:$C$1048576,2,0),"COMPLETAR")</f>
        <v>Uso IPCC 2001</v>
      </c>
      <c r="G36" s="35"/>
      <c r="H36" s="40" t="str">
        <f>+LEFT(BD_Detalles[[#This Row],[Clase]],2)</f>
        <v>03</v>
      </c>
      <c r="I36" s="32" t="str">
        <f>+IFERROR(VLOOKUP(BD_Detalles[[#This Row],[idcapa]],Capas[[idcapa]:[Tipo]],3,0),"")</f>
        <v>Polígono</v>
      </c>
    </row>
    <row r="37" spans="1:9" x14ac:dyDescent="0.3">
      <c r="A37" s="39" t="str">
        <f>+A34</f>
        <v>03-6</v>
      </c>
      <c r="B37" s="30" t="str">
        <f>+IFERROR(VLOOKUP(BD_Detalles[[#This Row],[Clase]],'Resumen Capas'!$A$4:$C$1048576,2,0),"COMPLETAR")</f>
        <v>Uso IPCC 2001</v>
      </c>
      <c r="C37" s="30" t="str">
        <f>+IFERROR(IF(RIGHT(BD_Detalles[[#This Row],[Clase]],1)="0","",VLOOKUP(BD_Detalles[[#This Row],[Clase]],'Resumen Capas'!$A$4:$C$1048576,3,0)),"COMPLETAR")</f>
        <v>USO_IPCC01</v>
      </c>
      <c r="D37" s="74" t="s">
        <v>296</v>
      </c>
      <c r="E37" s="71" t="s">
        <v>297</v>
      </c>
      <c r="F37" s="33" t="str">
        <f>+IFERROR(VLOOKUP(BD_Detalles[[#This Row],[Clase]],'Resumen Capas'!$A$4:$C$1048576,2,0),"COMPLETAR")</f>
        <v>Uso IPCC 2001</v>
      </c>
      <c r="G37" s="35"/>
      <c r="H37" s="40" t="str">
        <f>+LEFT(BD_Detalles[[#This Row],[Clase]],2)</f>
        <v>03</v>
      </c>
      <c r="I37" s="32" t="str">
        <f>+IFERROR(VLOOKUP(BD_Detalles[[#This Row],[idcapa]],Capas[[idcapa]:[Tipo]],3,0),"")</f>
        <v>Polígono</v>
      </c>
    </row>
    <row r="38" spans="1:9" x14ac:dyDescent="0.3">
      <c r="A38" s="39" t="str">
        <f>+A34</f>
        <v>03-6</v>
      </c>
      <c r="B38" s="30" t="str">
        <f>+IFERROR(VLOOKUP(BD_Detalles[[#This Row],[Clase]],'Resumen Capas'!$A$4:$C$1048576,2,0),"COMPLETAR")</f>
        <v>Uso IPCC 2001</v>
      </c>
      <c r="C38" s="30" t="str">
        <f>+IFERROR(IF(RIGHT(BD_Detalles[[#This Row],[Clase]],1)="0","",VLOOKUP(BD_Detalles[[#This Row],[Clase]],'Resumen Capas'!$A$4:$C$1048576,3,0)),"COMPLETAR")</f>
        <v>USO_IPCC01</v>
      </c>
      <c r="D38" s="74" t="s">
        <v>298</v>
      </c>
      <c r="E38" s="72" t="s">
        <v>299</v>
      </c>
      <c r="F38" s="33" t="str">
        <f>+IFERROR(VLOOKUP(BD_Detalles[[#This Row],[Clase]],'Resumen Capas'!$A$4:$C$1048576,2,0),"COMPLETAR")</f>
        <v>Uso IPCC 2001</v>
      </c>
      <c r="G38" s="35"/>
      <c r="H38" s="40" t="str">
        <f>+LEFT(BD_Detalles[[#This Row],[Clase]],2)</f>
        <v>03</v>
      </c>
      <c r="I38" s="32" t="str">
        <f>+IFERROR(VLOOKUP(BD_Detalles[[#This Row],[idcapa]],Capas[[idcapa]:[Tipo]],3,0),"")</f>
        <v>Polígono</v>
      </c>
    </row>
    <row r="39" spans="1:9" x14ac:dyDescent="0.3">
      <c r="A39" s="39" t="str">
        <f>+A34</f>
        <v>03-6</v>
      </c>
      <c r="B39" s="30" t="str">
        <f>+IFERROR(VLOOKUP(BD_Detalles[[#This Row],[Clase]],'Resumen Capas'!$A$4:$C$1048576,2,0),"COMPLETAR")</f>
        <v>Uso IPCC 2001</v>
      </c>
      <c r="C39" s="30" t="str">
        <f>+IFERROR(IF(RIGHT(BD_Detalles[[#This Row],[Clase]],1)="0","",VLOOKUP(BD_Detalles[[#This Row],[Clase]],'Resumen Capas'!$A$4:$C$1048576,3,0)),"COMPLETAR")</f>
        <v>USO_IPCC01</v>
      </c>
      <c r="D39" s="74" t="s">
        <v>300</v>
      </c>
      <c r="E39" s="73" t="s">
        <v>301</v>
      </c>
      <c r="F39" s="33" t="str">
        <f>+IFERROR(VLOOKUP(BD_Detalles[[#This Row],[Clase]],'Resumen Capas'!$A$4:$C$1048576,2,0),"COMPLETAR")</f>
        <v>Uso IPCC 2001</v>
      </c>
      <c r="G39" s="35"/>
      <c r="H39" s="40" t="str">
        <f>+LEFT(BD_Detalles[[#This Row],[Clase]],2)</f>
        <v>03</v>
      </c>
      <c r="I39" s="32" t="str">
        <f>+IFERROR(VLOOKUP(BD_Detalles[[#This Row],[idcapa]],Capas[[idcapa]:[Tipo]],3,0),"")</f>
        <v>Polígono</v>
      </c>
    </row>
    <row r="40" spans="1:9" x14ac:dyDescent="0.3">
      <c r="A40" s="39" t="s">
        <v>258</v>
      </c>
      <c r="B40" s="30" t="str">
        <f>+IFERROR(VLOOKUP(BD_Detalles[[#This Row],[Clase]],'Resumen Capas'!$A$4:$C$1048576,2,0),"COMPLETAR")</f>
        <v>Subuso IPCC 2001</v>
      </c>
      <c r="C40" s="30" t="str">
        <f>+IFERROR(IF(RIGHT(BD_Detalles[[#This Row],[Clase]],1)="0","",VLOOKUP(BD_Detalles[[#This Row],[Clase]],'Resumen Capas'!$A$4:$C$1048576,3,0)),"COMPLETAR")</f>
        <v>SUB_IPCC01</v>
      </c>
      <c r="D40" s="78" t="s">
        <v>302</v>
      </c>
      <c r="E40" s="71" t="s">
        <v>297</v>
      </c>
      <c r="F40" s="33" t="str">
        <f>+IFERROR(VLOOKUP(BD_Detalles[[#This Row],[Clase]],'Resumen Capas'!$A$4:$C$1048576,2,0),"COMPLETAR")</f>
        <v>Subuso IPCC 2001</v>
      </c>
      <c r="G40" s="35"/>
      <c r="H40" s="40" t="str">
        <f>+LEFT(BD_Detalles[[#This Row],[Clase]],2)</f>
        <v>03</v>
      </c>
      <c r="I40" s="32" t="str">
        <f>+IFERROR(VLOOKUP(BD_Detalles[[#This Row],[idcapa]],Capas[[idcapa]:[Tipo]],3,0),"")</f>
        <v>Polígono</v>
      </c>
    </row>
    <row r="41" spans="1:9" x14ac:dyDescent="0.3">
      <c r="A41" s="39" t="str">
        <f>+A40</f>
        <v>03-7</v>
      </c>
      <c r="B41" s="30" t="str">
        <f>+IFERROR(VLOOKUP(BD_Detalles[[#This Row],[Clase]],'Resumen Capas'!$A$4:$C$1048576,2,0),"COMPLETAR")</f>
        <v>Subuso IPCC 2001</v>
      </c>
      <c r="C41" s="30" t="str">
        <f>+IFERROR(IF(RIGHT(BD_Detalles[[#This Row],[Clase]],1)="0","",VLOOKUP(BD_Detalles[[#This Row],[Clase]],'Resumen Capas'!$A$4:$C$1048576,3,0)),"COMPLETAR")</f>
        <v>SUB_IPCC01</v>
      </c>
      <c r="D41" s="78" t="s">
        <v>291</v>
      </c>
      <c r="E41" s="68" t="s">
        <v>292</v>
      </c>
      <c r="F41" s="33" t="str">
        <f>+IFERROR(VLOOKUP(BD_Detalles[[#This Row],[Clase]],'Resumen Capas'!$A$4:$C$1048576,2,0),"COMPLETAR")</f>
        <v>Subuso IPCC 2001</v>
      </c>
      <c r="G41" s="35"/>
      <c r="H41" s="40" t="str">
        <f>+LEFT(BD_Detalles[[#This Row],[Clase]],2)</f>
        <v>03</v>
      </c>
      <c r="I41" s="32" t="str">
        <f>+IFERROR(VLOOKUP(BD_Detalles[[#This Row],[idcapa]],Capas[[idcapa]:[Tipo]],3,0),"")</f>
        <v>Polígono</v>
      </c>
    </row>
    <row r="42" spans="1:9" x14ac:dyDescent="0.3">
      <c r="A42" s="39" t="str">
        <f>+A40</f>
        <v>03-7</v>
      </c>
      <c r="B42" s="30" t="str">
        <f>+IFERROR(VLOOKUP(BD_Detalles[[#This Row],[Clase]],'Resumen Capas'!$A$4:$C$1048576,2,0),"COMPLETAR")</f>
        <v>Subuso IPCC 2001</v>
      </c>
      <c r="C42" s="30" t="str">
        <f>+IFERROR(IF(RIGHT(BD_Detalles[[#This Row],[Clase]],1)="0","",VLOOKUP(BD_Detalles[[#This Row],[Clase]],'Resumen Capas'!$A$4:$C$1048576,3,0)),"COMPLETAR")</f>
        <v>SUB_IPCC01</v>
      </c>
      <c r="D42" s="78" t="s">
        <v>303</v>
      </c>
      <c r="E42" s="62" t="s">
        <v>285</v>
      </c>
      <c r="F42" s="33" t="str">
        <f>+IFERROR(VLOOKUP(BD_Detalles[[#This Row],[Clase]],'Resumen Capas'!$A$4:$C$1048576,2,0),"COMPLETAR")</f>
        <v>Subuso IPCC 2001</v>
      </c>
      <c r="G42" s="35"/>
      <c r="H42" s="40" t="str">
        <f>+LEFT(BD_Detalles[[#This Row],[Clase]],2)</f>
        <v>03</v>
      </c>
      <c r="I42" s="32" t="str">
        <f>+IFERROR(VLOOKUP(BD_Detalles[[#This Row],[idcapa]],Capas[[idcapa]:[Tipo]],3,0),"")</f>
        <v>Polígono</v>
      </c>
    </row>
    <row r="43" spans="1:9" x14ac:dyDescent="0.3">
      <c r="A43" s="39" t="str">
        <f>+A40</f>
        <v>03-7</v>
      </c>
      <c r="B43" s="30" t="str">
        <f>+IFERROR(VLOOKUP(BD_Detalles[[#This Row],[Clase]],'Resumen Capas'!$A$4:$C$1048576,2,0),"COMPLETAR")</f>
        <v>Subuso IPCC 2001</v>
      </c>
      <c r="C43" s="30" t="str">
        <f>+IFERROR(IF(RIGHT(BD_Detalles[[#This Row],[Clase]],1)="0","",VLOOKUP(BD_Detalles[[#This Row],[Clase]],'Resumen Capas'!$A$4:$C$1048576,3,0)),"COMPLETAR")</f>
        <v>SUB_IPCC01</v>
      </c>
      <c r="D43" s="78" t="s">
        <v>304</v>
      </c>
      <c r="E43" s="75" t="s">
        <v>305</v>
      </c>
      <c r="F43" s="33" t="str">
        <f>+IFERROR(VLOOKUP(BD_Detalles[[#This Row],[Clase]],'Resumen Capas'!$A$4:$C$1048576,2,0),"COMPLETAR")</f>
        <v>Subuso IPCC 2001</v>
      </c>
      <c r="G43" s="35"/>
      <c r="H43" s="40" t="str">
        <f>+LEFT(BD_Detalles[[#This Row],[Clase]],2)</f>
        <v>03</v>
      </c>
      <c r="I43" s="32" t="str">
        <f>+IFERROR(VLOOKUP(BD_Detalles[[#This Row],[idcapa]],Capas[[idcapa]:[Tipo]],3,0),"")</f>
        <v>Polígono</v>
      </c>
    </row>
    <row r="44" spans="1:9" x14ac:dyDescent="0.3">
      <c r="A44" s="39" t="str">
        <f>+A40</f>
        <v>03-7</v>
      </c>
      <c r="B44" s="30" t="str">
        <f>+IFERROR(VLOOKUP(BD_Detalles[[#This Row],[Clase]],'Resumen Capas'!$A$4:$C$1048576,2,0),"COMPLETAR")</f>
        <v>Subuso IPCC 2001</v>
      </c>
      <c r="C44" s="30" t="str">
        <f>+IFERROR(IF(RIGHT(BD_Detalles[[#This Row],[Clase]],1)="0","",VLOOKUP(BD_Detalles[[#This Row],[Clase]],'Resumen Capas'!$A$4:$C$1048576,3,0)),"COMPLETAR")</f>
        <v>SUB_IPCC01</v>
      </c>
      <c r="D44" s="78" t="s">
        <v>293</v>
      </c>
      <c r="E44" s="69" t="s">
        <v>187</v>
      </c>
      <c r="F44" s="33" t="str">
        <f>+IFERROR(VLOOKUP(BD_Detalles[[#This Row],[Clase]],'Resumen Capas'!$A$4:$C$1048576,2,0),"COMPLETAR")</f>
        <v>Subuso IPCC 2001</v>
      </c>
      <c r="G44" s="35"/>
      <c r="H44" s="40" t="str">
        <f>+LEFT(BD_Detalles[[#This Row],[Clase]],2)</f>
        <v>03</v>
      </c>
      <c r="I44" s="32" t="str">
        <f>+IFERROR(VLOOKUP(BD_Detalles[[#This Row],[idcapa]],Capas[[idcapa]:[Tipo]],3,0),"")</f>
        <v>Polígono</v>
      </c>
    </row>
    <row r="45" spans="1:9" x14ac:dyDescent="0.3">
      <c r="A45" s="39" t="str">
        <f>+A40</f>
        <v>03-7</v>
      </c>
      <c r="B45" s="30" t="str">
        <f>+IFERROR(VLOOKUP(BD_Detalles[[#This Row],[Clase]],'Resumen Capas'!$A$4:$C$1048576,2,0),"COMPLETAR")</f>
        <v>Subuso IPCC 2001</v>
      </c>
      <c r="C45" s="30" t="str">
        <f>+IFERROR(IF(RIGHT(BD_Detalles[[#This Row],[Clase]],1)="0","",VLOOKUP(BD_Detalles[[#This Row],[Clase]],'Resumen Capas'!$A$4:$C$1048576,3,0)),"COMPLETAR")</f>
        <v>SUB_IPCC01</v>
      </c>
      <c r="D45" s="78" t="s">
        <v>306</v>
      </c>
      <c r="E45" s="63" t="s">
        <v>286</v>
      </c>
      <c r="F45" s="33" t="str">
        <f>+IFERROR(VLOOKUP(BD_Detalles[[#This Row],[Clase]],'Resumen Capas'!$A$4:$C$1048576,2,0),"COMPLETAR")</f>
        <v>Subuso IPCC 2001</v>
      </c>
      <c r="G45" s="35"/>
      <c r="H45" s="40" t="str">
        <f>+LEFT(BD_Detalles[[#This Row],[Clase]],2)</f>
        <v>03</v>
      </c>
      <c r="I45" s="32" t="str">
        <f>+IFERROR(VLOOKUP(BD_Detalles[[#This Row],[idcapa]],Capas[[idcapa]:[Tipo]],3,0),"")</f>
        <v>Polígono</v>
      </c>
    </row>
    <row r="46" spans="1:9" x14ac:dyDescent="0.3">
      <c r="A46" s="39" t="str">
        <f>+A40</f>
        <v>03-7</v>
      </c>
      <c r="B46" s="30" t="str">
        <f>+IFERROR(VLOOKUP(BD_Detalles[[#This Row],[Clase]],'Resumen Capas'!$A$4:$C$1048576,2,0),"COMPLETAR")</f>
        <v>Subuso IPCC 2001</v>
      </c>
      <c r="C46" s="30" t="str">
        <f>+IFERROR(IF(RIGHT(BD_Detalles[[#This Row],[Clase]],1)="0","",VLOOKUP(BD_Detalles[[#This Row],[Clase]],'Resumen Capas'!$A$4:$C$1048576,3,0)),"COMPLETAR")</f>
        <v>SUB_IPCC01</v>
      </c>
      <c r="D46" s="78" t="s">
        <v>307</v>
      </c>
      <c r="E46" s="76" t="s">
        <v>118</v>
      </c>
      <c r="F46" s="33" t="str">
        <f>+IFERROR(VLOOKUP(BD_Detalles[[#This Row],[Clase]],'Resumen Capas'!$A$4:$C$1048576,2,0),"COMPLETAR")</f>
        <v>Subuso IPCC 2001</v>
      </c>
      <c r="G46" s="35"/>
      <c r="H46" s="40" t="str">
        <f>+LEFT(BD_Detalles[[#This Row],[Clase]],2)</f>
        <v>03</v>
      </c>
      <c r="I46" s="32" t="str">
        <f>+IFERROR(VLOOKUP(BD_Detalles[[#This Row],[idcapa]],Capas[[idcapa]:[Tipo]],3,0),"")</f>
        <v>Polígono</v>
      </c>
    </row>
    <row r="47" spans="1:9" x14ac:dyDescent="0.3">
      <c r="A47" s="39" t="str">
        <f>+A40</f>
        <v>03-7</v>
      </c>
      <c r="B47" s="30" t="str">
        <f>+IFERROR(VLOOKUP(BD_Detalles[[#This Row],[Clase]],'Resumen Capas'!$A$4:$C$1048576,2,0),"COMPLETAR")</f>
        <v>Subuso IPCC 2001</v>
      </c>
      <c r="C47" s="30" t="str">
        <f>+IFERROR(IF(RIGHT(BD_Detalles[[#This Row],[Clase]],1)="0","",VLOOKUP(BD_Detalles[[#This Row],[Clase]],'Resumen Capas'!$A$4:$C$1048576,3,0)),"COMPLETAR")</f>
        <v>SUB_IPCC01</v>
      </c>
      <c r="D47" s="78" t="s">
        <v>308</v>
      </c>
      <c r="E47" s="77" t="s">
        <v>309</v>
      </c>
      <c r="F47" s="33" t="str">
        <f>+IFERROR(VLOOKUP(BD_Detalles[[#This Row],[Clase]],'Resumen Capas'!$A$4:$C$1048576,2,0),"COMPLETAR")</f>
        <v>Subuso IPCC 2001</v>
      </c>
      <c r="G47" s="35"/>
      <c r="H47" s="40" t="str">
        <f>+LEFT(BD_Detalles[[#This Row],[Clase]],2)</f>
        <v>03</v>
      </c>
      <c r="I47" s="32" t="str">
        <f>+IFERROR(VLOOKUP(BD_Detalles[[#This Row],[idcapa]],Capas[[idcapa]:[Tipo]],3,0),"")</f>
        <v>Polígono</v>
      </c>
    </row>
    <row r="48" spans="1:9" x14ac:dyDescent="0.3">
      <c r="A48" s="39" t="str">
        <f>+A40</f>
        <v>03-7</v>
      </c>
      <c r="B48" s="30" t="str">
        <f>+IFERROR(VLOOKUP(BD_Detalles[[#This Row],[Clase]],'Resumen Capas'!$A$4:$C$1048576,2,0),"COMPLETAR")</f>
        <v>Subuso IPCC 2001</v>
      </c>
      <c r="C48" s="30" t="str">
        <f>+IFERROR(IF(RIGHT(BD_Detalles[[#This Row],[Clase]],1)="0","",VLOOKUP(BD_Detalles[[#This Row],[Clase]],'Resumen Capas'!$A$4:$C$1048576,3,0)),"COMPLETAR")</f>
        <v>SUB_IPCC01</v>
      </c>
      <c r="D48" s="78" t="s">
        <v>310</v>
      </c>
      <c r="E48" s="73" t="s">
        <v>301</v>
      </c>
      <c r="F48" s="33" t="str">
        <f>+IFERROR(VLOOKUP(BD_Detalles[[#This Row],[Clase]],'Resumen Capas'!$A$4:$C$1048576,2,0),"COMPLETAR")</f>
        <v>Subuso IPCC 2001</v>
      </c>
      <c r="G48" s="35"/>
      <c r="H48" s="40" t="str">
        <f>+LEFT(BD_Detalles[[#This Row],[Clase]],2)</f>
        <v>03</v>
      </c>
      <c r="I48" s="32" t="str">
        <f>+IFERROR(VLOOKUP(BD_Detalles[[#This Row],[idcapa]],Capas[[idcapa]:[Tipo]],3,0),"")</f>
        <v>Polígono</v>
      </c>
    </row>
    <row r="49" spans="1:9" x14ac:dyDescent="0.3">
      <c r="A49" s="39" t="str">
        <f>+A40</f>
        <v>03-7</v>
      </c>
      <c r="B49" s="30" t="str">
        <f>+IFERROR(VLOOKUP(BD_Detalles[[#This Row],[Clase]],'Resumen Capas'!$A$4:$C$1048576,2,0),"COMPLETAR")</f>
        <v>Subuso IPCC 2001</v>
      </c>
      <c r="C49" s="30" t="str">
        <f>+IFERROR(IF(RIGHT(BD_Detalles[[#This Row],[Clase]],1)="0","",VLOOKUP(BD_Detalles[[#This Row],[Clase]],'Resumen Capas'!$A$4:$C$1048576,3,0)),"COMPLETAR")</f>
        <v>SUB_IPCC01</v>
      </c>
      <c r="D49" s="78" t="s">
        <v>294</v>
      </c>
      <c r="E49" s="70" t="s">
        <v>295</v>
      </c>
      <c r="F49" s="33" t="str">
        <f>+IFERROR(VLOOKUP(BD_Detalles[[#This Row],[Clase]],'Resumen Capas'!$A$4:$C$1048576,2,0),"COMPLETAR")</f>
        <v>Subuso IPCC 2001</v>
      </c>
      <c r="G49" s="35"/>
      <c r="H49" s="40" t="str">
        <f>+LEFT(BD_Detalles[[#This Row],[Clase]],2)</f>
        <v>03</v>
      </c>
      <c r="I49" s="32" t="str">
        <f>+IFERROR(VLOOKUP(BD_Detalles[[#This Row],[idcapa]],Capas[[idcapa]:[Tipo]],3,0),"")</f>
        <v>Polígono</v>
      </c>
    </row>
    <row r="50" spans="1:9" x14ac:dyDescent="0.3">
      <c r="A50" s="39" t="str">
        <f>+A40</f>
        <v>03-7</v>
      </c>
      <c r="B50" s="30" t="str">
        <f>+IFERROR(VLOOKUP(BD_Detalles[[#This Row],[Clase]],'Resumen Capas'!$A$4:$C$1048576,2,0),"COMPLETAR")</f>
        <v>Subuso IPCC 2001</v>
      </c>
      <c r="C50" s="30" t="str">
        <f>+IFERROR(IF(RIGHT(BD_Detalles[[#This Row],[Clase]],1)="0","",VLOOKUP(BD_Detalles[[#This Row],[Clase]],'Resumen Capas'!$A$4:$C$1048576,3,0)),"COMPLETAR")</f>
        <v>SUB_IPCC01</v>
      </c>
      <c r="D50" s="78" t="s">
        <v>298</v>
      </c>
      <c r="E50" s="72" t="s">
        <v>299</v>
      </c>
      <c r="F50" s="33" t="str">
        <f>+IFERROR(VLOOKUP(BD_Detalles[[#This Row],[Clase]],'Resumen Capas'!$A$4:$C$1048576,2,0),"COMPLETAR")</f>
        <v>Subuso IPCC 2001</v>
      </c>
      <c r="G50" s="35"/>
      <c r="H50" s="40" t="str">
        <f>+LEFT(BD_Detalles[[#This Row],[Clase]],2)</f>
        <v>03</v>
      </c>
      <c r="I50" s="32" t="str">
        <f>+IFERROR(VLOOKUP(BD_Detalles[[#This Row],[idcapa]],Capas[[idcapa]:[Tipo]],3,0),"")</f>
        <v>Polígono</v>
      </c>
    </row>
    <row r="51" spans="1:9" x14ac:dyDescent="0.3">
      <c r="A51" s="39" t="s">
        <v>259</v>
      </c>
      <c r="B51" s="30" t="str">
        <f>+IFERROR(VLOOKUP(BD_Detalles[[#This Row],[Clase]],'Resumen Capas'!$A$4:$C$1048576,2,0),"COMPLETAR")</f>
        <v>Uso IPCC 2013</v>
      </c>
      <c r="C51" s="30" t="str">
        <f>+IFERROR(IF(RIGHT(BD_Detalles[[#This Row],[Clase]],1)="0","",VLOOKUP(BD_Detalles[[#This Row],[Clase]],'Resumen Capas'!$A$4:$C$1048576,3,0)),"COMPLETAR")</f>
        <v>USO_IPCC13</v>
      </c>
      <c r="D51" s="74" t="s">
        <v>291</v>
      </c>
      <c r="E51" s="68" t="s">
        <v>292</v>
      </c>
      <c r="F51" s="33" t="str">
        <f>+IFERROR(VLOOKUP(BD_Detalles[[#This Row],[Clase]],'Resumen Capas'!$A$4:$C$1048576,2,0),"COMPLETAR")</f>
        <v>Uso IPCC 2013</v>
      </c>
      <c r="G51" s="35"/>
      <c r="H51" s="40" t="str">
        <f>+LEFT(BD_Detalles[[#This Row],[Clase]],2)</f>
        <v>03</v>
      </c>
      <c r="I51" s="32" t="str">
        <f>+IFERROR(VLOOKUP(BD_Detalles[[#This Row],[idcapa]],Capas[[idcapa]:[Tipo]],3,0),"")</f>
        <v>Polígono</v>
      </c>
    </row>
    <row r="52" spans="1:9" x14ac:dyDescent="0.3">
      <c r="A52" s="39" t="str">
        <f>+A51</f>
        <v>03-8</v>
      </c>
      <c r="B52" s="30" t="str">
        <f>+IFERROR(VLOOKUP(BD_Detalles[[#This Row],[Clase]],'Resumen Capas'!$A$4:$C$1048576,2,0),"COMPLETAR")</f>
        <v>Uso IPCC 2013</v>
      </c>
      <c r="C52" s="30" t="str">
        <f>+IFERROR(IF(RIGHT(BD_Detalles[[#This Row],[Clase]],1)="0","",VLOOKUP(BD_Detalles[[#This Row],[Clase]],'Resumen Capas'!$A$4:$C$1048576,3,0)),"COMPLETAR")</f>
        <v>USO_IPCC13</v>
      </c>
      <c r="D52" s="74" t="s">
        <v>293</v>
      </c>
      <c r="E52" s="69" t="s">
        <v>187</v>
      </c>
      <c r="F52" s="33" t="str">
        <f>+IFERROR(VLOOKUP(BD_Detalles[[#This Row],[Clase]],'Resumen Capas'!$A$4:$C$1048576,2,0),"COMPLETAR")</f>
        <v>Uso IPCC 2013</v>
      </c>
      <c r="G52" s="35"/>
      <c r="H52" s="40" t="str">
        <f>+LEFT(BD_Detalles[[#This Row],[Clase]],2)</f>
        <v>03</v>
      </c>
      <c r="I52" s="32" t="str">
        <f>+IFERROR(VLOOKUP(BD_Detalles[[#This Row],[idcapa]],Capas[[idcapa]:[Tipo]],3,0),"")</f>
        <v>Polígono</v>
      </c>
    </row>
    <row r="53" spans="1:9" x14ac:dyDescent="0.3">
      <c r="A53" s="39" t="str">
        <f>+A51</f>
        <v>03-8</v>
      </c>
      <c r="B53" s="30" t="str">
        <f>+IFERROR(VLOOKUP(BD_Detalles[[#This Row],[Clase]],'Resumen Capas'!$A$4:$C$1048576,2,0),"COMPLETAR")</f>
        <v>Uso IPCC 2013</v>
      </c>
      <c r="C53" s="30" t="str">
        <f>+IFERROR(IF(RIGHT(BD_Detalles[[#This Row],[Clase]],1)="0","",VLOOKUP(BD_Detalles[[#This Row],[Clase]],'Resumen Capas'!$A$4:$C$1048576,3,0)),"COMPLETAR")</f>
        <v>USO_IPCC13</v>
      </c>
      <c r="D53" s="74" t="s">
        <v>294</v>
      </c>
      <c r="E53" s="70" t="s">
        <v>295</v>
      </c>
      <c r="F53" s="33" t="str">
        <f>+IFERROR(VLOOKUP(BD_Detalles[[#This Row],[Clase]],'Resumen Capas'!$A$4:$C$1048576,2,0),"COMPLETAR")</f>
        <v>Uso IPCC 2013</v>
      </c>
      <c r="G53" s="35"/>
      <c r="H53" s="40" t="str">
        <f>+LEFT(BD_Detalles[[#This Row],[Clase]],2)</f>
        <v>03</v>
      </c>
      <c r="I53" s="32" t="str">
        <f>+IFERROR(VLOOKUP(BD_Detalles[[#This Row],[idcapa]],Capas[[idcapa]:[Tipo]],3,0),"")</f>
        <v>Polígono</v>
      </c>
    </row>
    <row r="54" spans="1:9" x14ac:dyDescent="0.3">
      <c r="A54" s="39" t="str">
        <f>+A51</f>
        <v>03-8</v>
      </c>
      <c r="B54" s="30" t="str">
        <f>+IFERROR(VLOOKUP(BD_Detalles[[#This Row],[Clase]],'Resumen Capas'!$A$4:$C$1048576,2,0),"COMPLETAR")</f>
        <v>Uso IPCC 2013</v>
      </c>
      <c r="C54" s="30" t="str">
        <f>+IFERROR(IF(RIGHT(BD_Detalles[[#This Row],[Clase]],1)="0","",VLOOKUP(BD_Detalles[[#This Row],[Clase]],'Resumen Capas'!$A$4:$C$1048576,3,0)),"COMPLETAR")</f>
        <v>USO_IPCC13</v>
      </c>
      <c r="D54" s="74" t="s">
        <v>296</v>
      </c>
      <c r="E54" s="71" t="s">
        <v>297</v>
      </c>
      <c r="F54" s="33" t="str">
        <f>+IFERROR(VLOOKUP(BD_Detalles[[#This Row],[Clase]],'Resumen Capas'!$A$4:$C$1048576,2,0),"COMPLETAR")</f>
        <v>Uso IPCC 2013</v>
      </c>
      <c r="G54" s="35"/>
      <c r="H54" s="40" t="str">
        <f>+LEFT(BD_Detalles[[#This Row],[Clase]],2)</f>
        <v>03</v>
      </c>
      <c r="I54" s="32" t="str">
        <f>+IFERROR(VLOOKUP(BD_Detalles[[#This Row],[idcapa]],Capas[[idcapa]:[Tipo]],3,0),"")</f>
        <v>Polígono</v>
      </c>
    </row>
    <row r="55" spans="1:9" x14ac:dyDescent="0.3">
      <c r="A55" s="39" t="str">
        <f>+A51</f>
        <v>03-8</v>
      </c>
      <c r="B55" s="30" t="str">
        <f>+IFERROR(VLOOKUP(BD_Detalles[[#This Row],[Clase]],'Resumen Capas'!$A$4:$C$1048576,2,0),"COMPLETAR")</f>
        <v>Uso IPCC 2013</v>
      </c>
      <c r="C55" s="30" t="str">
        <f>+IFERROR(IF(RIGHT(BD_Detalles[[#This Row],[Clase]],1)="0","",VLOOKUP(BD_Detalles[[#This Row],[Clase]],'Resumen Capas'!$A$4:$C$1048576,3,0)),"COMPLETAR")</f>
        <v>USO_IPCC13</v>
      </c>
      <c r="D55" s="74" t="s">
        <v>298</v>
      </c>
      <c r="E55" s="72" t="s">
        <v>299</v>
      </c>
      <c r="F55" s="33" t="str">
        <f>+IFERROR(VLOOKUP(BD_Detalles[[#This Row],[Clase]],'Resumen Capas'!$A$4:$C$1048576,2,0),"COMPLETAR")</f>
        <v>Uso IPCC 2013</v>
      </c>
      <c r="G55" s="35"/>
      <c r="H55" s="40" t="str">
        <f>+LEFT(BD_Detalles[[#This Row],[Clase]],2)</f>
        <v>03</v>
      </c>
      <c r="I55" s="32" t="str">
        <f>+IFERROR(VLOOKUP(BD_Detalles[[#This Row],[idcapa]],Capas[[idcapa]:[Tipo]],3,0),"")</f>
        <v>Polígono</v>
      </c>
    </row>
    <row r="56" spans="1:9" x14ac:dyDescent="0.3">
      <c r="A56" s="39" t="str">
        <f>+A51</f>
        <v>03-8</v>
      </c>
      <c r="B56" s="30" t="str">
        <f>+IFERROR(VLOOKUP(BD_Detalles[[#This Row],[Clase]],'Resumen Capas'!$A$4:$C$1048576,2,0),"COMPLETAR")</f>
        <v>Uso IPCC 2013</v>
      </c>
      <c r="C56" s="30" t="str">
        <f>+IFERROR(IF(RIGHT(BD_Detalles[[#This Row],[Clase]],1)="0","",VLOOKUP(BD_Detalles[[#This Row],[Clase]],'Resumen Capas'!$A$4:$C$1048576,3,0)),"COMPLETAR")</f>
        <v>USO_IPCC13</v>
      </c>
      <c r="D56" s="74" t="s">
        <v>300</v>
      </c>
      <c r="E56" s="73" t="s">
        <v>301</v>
      </c>
      <c r="F56" s="33" t="str">
        <f>+IFERROR(VLOOKUP(BD_Detalles[[#This Row],[Clase]],'Resumen Capas'!$A$4:$C$1048576,2,0),"COMPLETAR")</f>
        <v>Uso IPCC 2013</v>
      </c>
      <c r="G56" s="35"/>
      <c r="H56" s="40" t="str">
        <f>+LEFT(BD_Detalles[[#This Row],[Clase]],2)</f>
        <v>03</v>
      </c>
      <c r="I56" s="32" t="str">
        <f>+IFERROR(VLOOKUP(BD_Detalles[[#This Row],[idcapa]],Capas[[idcapa]:[Tipo]],3,0),"")</f>
        <v>Polígono</v>
      </c>
    </row>
    <row r="57" spans="1:9" x14ac:dyDescent="0.3">
      <c r="A57" s="39" t="s">
        <v>260</v>
      </c>
      <c r="B57" s="30" t="str">
        <f>+IFERROR(VLOOKUP(BD_Detalles[[#This Row],[Clase]],'Resumen Capas'!$A$4:$C$1048576,2,0),"COMPLETAR")</f>
        <v>Subuso IPCC 2013</v>
      </c>
      <c r="C57" s="30" t="str">
        <f>+IFERROR(IF(RIGHT(BD_Detalles[[#This Row],[Clase]],1)="0","",VLOOKUP(BD_Detalles[[#This Row],[Clase]],'Resumen Capas'!$A$4:$C$1048576,3,0)),"COMPLETAR")</f>
        <v>SUB_IPCC13</v>
      </c>
      <c r="D57" s="78" t="s">
        <v>302</v>
      </c>
      <c r="E57" s="71" t="s">
        <v>297</v>
      </c>
      <c r="F57" s="33" t="str">
        <f>+IFERROR(VLOOKUP(BD_Detalles[[#This Row],[Clase]],'Resumen Capas'!$A$4:$C$1048576,2,0),"COMPLETAR")</f>
        <v>Subuso IPCC 2013</v>
      </c>
      <c r="G57" s="35"/>
      <c r="H57" s="40" t="str">
        <f>+LEFT(BD_Detalles[[#This Row],[Clase]],2)</f>
        <v>03</v>
      </c>
      <c r="I57" s="32" t="str">
        <f>+IFERROR(VLOOKUP(BD_Detalles[[#This Row],[idcapa]],Capas[[idcapa]:[Tipo]],3,0),"")</f>
        <v>Polígono</v>
      </c>
    </row>
    <row r="58" spans="1:9" x14ac:dyDescent="0.3">
      <c r="A58" s="39" t="str">
        <f>+A57</f>
        <v>03-9</v>
      </c>
      <c r="B58" s="30" t="str">
        <f>+IFERROR(VLOOKUP(BD_Detalles[[#This Row],[Clase]],'Resumen Capas'!$A$4:$C$1048576,2,0),"COMPLETAR")</f>
        <v>Subuso IPCC 2013</v>
      </c>
      <c r="C58" s="30" t="str">
        <f>+IFERROR(IF(RIGHT(BD_Detalles[[#This Row],[Clase]],1)="0","",VLOOKUP(BD_Detalles[[#This Row],[Clase]],'Resumen Capas'!$A$4:$C$1048576,3,0)),"COMPLETAR")</f>
        <v>SUB_IPCC13</v>
      </c>
      <c r="D58" s="78" t="s">
        <v>291</v>
      </c>
      <c r="E58" s="68" t="s">
        <v>292</v>
      </c>
      <c r="F58" s="33" t="str">
        <f>+IFERROR(VLOOKUP(BD_Detalles[[#This Row],[Clase]],'Resumen Capas'!$A$4:$C$1048576,2,0),"COMPLETAR")</f>
        <v>Subuso IPCC 2013</v>
      </c>
      <c r="G58" s="35"/>
      <c r="H58" s="40" t="str">
        <f>+LEFT(BD_Detalles[[#This Row],[Clase]],2)</f>
        <v>03</v>
      </c>
      <c r="I58" s="32" t="str">
        <f>+IFERROR(VLOOKUP(BD_Detalles[[#This Row],[idcapa]],Capas[[idcapa]:[Tipo]],3,0),"")</f>
        <v>Polígono</v>
      </c>
    </row>
    <row r="59" spans="1:9" x14ac:dyDescent="0.3">
      <c r="A59" s="39" t="str">
        <f>+A57</f>
        <v>03-9</v>
      </c>
      <c r="B59" s="30" t="str">
        <f>+IFERROR(VLOOKUP(BD_Detalles[[#This Row],[Clase]],'Resumen Capas'!$A$4:$C$1048576,2,0),"COMPLETAR")</f>
        <v>Subuso IPCC 2013</v>
      </c>
      <c r="C59" s="30" t="str">
        <f>+IFERROR(IF(RIGHT(BD_Detalles[[#This Row],[Clase]],1)="0","",VLOOKUP(BD_Detalles[[#This Row],[Clase]],'Resumen Capas'!$A$4:$C$1048576,3,0)),"COMPLETAR")</f>
        <v>SUB_IPCC13</v>
      </c>
      <c r="D59" s="78" t="s">
        <v>303</v>
      </c>
      <c r="E59" s="62" t="s">
        <v>285</v>
      </c>
      <c r="F59" s="33" t="str">
        <f>+IFERROR(VLOOKUP(BD_Detalles[[#This Row],[Clase]],'Resumen Capas'!$A$4:$C$1048576,2,0),"COMPLETAR")</f>
        <v>Subuso IPCC 2013</v>
      </c>
      <c r="G59" s="35"/>
      <c r="H59" s="40" t="str">
        <f>+LEFT(BD_Detalles[[#This Row],[Clase]],2)</f>
        <v>03</v>
      </c>
      <c r="I59" s="32" t="str">
        <f>+IFERROR(VLOOKUP(BD_Detalles[[#This Row],[idcapa]],Capas[[idcapa]:[Tipo]],3,0),"")</f>
        <v>Polígono</v>
      </c>
    </row>
    <row r="60" spans="1:9" x14ac:dyDescent="0.3">
      <c r="A60" s="39" t="str">
        <f>+A57</f>
        <v>03-9</v>
      </c>
      <c r="B60" s="30" t="str">
        <f>+IFERROR(VLOOKUP(BD_Detalles[[#This Row],[Clase]],'Resumen Capas'!$A$4:$C$1048576,2,0),"COMPLETAR")</f>
        <v>Subuso IPCC 2013</v>
      </c>
      <c r="C60" s="30" t="str">
        <f>+IFERROR(IF(RIGHT(BD_Detalles[[#This Row],[Clase]],1)="0","",VLOOKUP(BD_Detalles[[#This Row],[Clase]],'Resumen Capas'!$A$4:$C$1048576,3,0)),"COMPLETAR")</f>
        <v>SUB_IPCC13</v>
      </c>
      <c r="D60" s="78" t="s">
        <v>304</v>
      </c>
      <c r="E60" s="75" t="s">
        <v>305</v>
      </c>
      <c r="F60" s="33" t="str">
        <f>+IFERROR(VLOOKUP(BD_Detalles[[#This Row],[Clase]],'Resumen Capas'!$A$4:$C$1048576,2,0),"COMPLETAR")</f>
        <v>Subuso IPCC 2013</v>
      </c>
      <c r="G60" s="35"/>
      <c r="H60" s="40" t="str">
        <f>+LEFT(BD_Detalles[[#This Row],[Clase]],2)</f>
        <v>03</v>
      </c>
      <c r="I60" s="32" t="str">
        <f>+IFERROR(VLOOKUP(BD_Detalles[[#This Row],[idcapa]],Capas[[idcapa]:[Tipo]],3,0),"")</f>
        <v>Polígono</v>
      </c>
    </row>
    <row r="61" spans="1:9" x14ac:dyDescent="0.3">
      <c r="A61" s="39" t="str">
        <f>+A57</f>
        <v>03-9</v>
      </c>
      <c r="B61" s="30" t="str">
        <f>+IFERROR(VLOOKUP(BD_Detalles[[#This Row],[Clase]],'Resumen Capas'!$A$4:$C$1048576,2,0),"COMPLETAR")</f>
        <v>Subuso IPCC 2013</v>
      </c>
      <c r="C61" s="30" t="str">
        <f>+IFERROR(IF(RIGHT(BD_Detalles[[#This Row],[Clase]],1)="0","",VLOOKUP(BD_Detalles[[#This Row],[Clase]],'Resumen Capas'!$A$4:$C$1048576,3,0)),"COMPLETAR")</f>
        <v>SUB_IPCC13</v>
      </c>
      <c r="D61" s="78" t="s">
        <v>293</v>
      </c>
      <c r="E61" s="69" t="s">
        <v>187</v>
      </c>
      <c r="F61" s="33" t="str">
        <f>+IFERROR(VLOOKUP(BD_Detalles[[#This Row],[Clase]],'Resumen Capas'!$A$4:$C$1048576,2,0),"COMPLETAR")</f>
        <v>Subuso IPCC 2013</v>
      </c>
      <c r="G61" s="35"/>
      <c r="H61" s="40" t="str">
        <f>+LEFT(BD_Detalles[[#This Row],[Clase]],2)</f>
        <v>03</v>
      </c>
      <c r="I61" s="32" t="str">
        <f>+IFERROR(VLOOKUP(BD_Detalles[[#This Row],[idcapa]],Capas[[idcapa]:[Tipo]],3,0),"")</f>
        <v>Polígono</v>
      </c>
    </row>
    <row r="62" spans="1:9" x14ac:dyDescent="0.3">
      <c r="A62" s="39" t="str">
        <f>+A57</f>
        <v>03-9</v>
      </c>
      <c r="B62" s="30" t="str">
        <f>+IFERROR(VLOOKUP(BD_Detalles[[#This Row],[Clase]],'Resumen Capas'!$A$4:$C$1048576,2,0),"COMPLETAR")</f>
        <v>Subuso IPCC 2013</v>
      </c>
      <c r="C62" s="30" t="str">
        <f>+IFERROR(IF(RIGHT(BD_Detalles[[#This Row],[Clase]],1)="0","",VLOOKUP(BD_Detalles[[#This Row],[Clase]],'Resumen Capas'!$A$4:$C$1048576,3,0)),"COMPLETAR")</f>
        <v>SUB_IPCC13</v>
      </c>
      <c r="D62" s="78" t="s">
        <v>306</v>
      </c>
      <c r="E62" s="63" t="s">
        <v>286</v>
      </c>
      <c r="F62" s="33" t="str">
        <f>+IFERROR(VLOOKUP(BD_Detalles[[#This Row],[Clase]],'Resumen Capas'!$A$4:$C$1048576,2,0),"COMPLETAR")</f>
        <v>Subuso IPCC 2013</v>
      </c>
      <c r="G62" s="35"/>
      <c r="H62" s="40" t="str">
        <f>+LEFT(BD_Detalles[[#This Row],[Clase]],2)</f>
        <v>03</v>
      </c>
      <c r="I62" s="32" t="str">
        <f>+IFERROR(VLOOKUP(BD_Detalles[[#This Row],[idcapa]],Capas[[idcapa]:[Tipo]],3,0),"")</f>
        <v>Polígono</v>
      </c>
    </row>
    <row r="63" spans="1:9" x14ac:dyDescent="0.3">
      <c r="A63" s="39" t="str">
        <f>+A57</f>
        <v>03-9</v>
      </c>
      <c r="B63" s="30" t="str">
        <f>+IFERROR(VLOOKUP(BD_Detalles[[#This Row],[Clase]],'Resumen Capas'!$A$4:$C$1048576,2,0),"COMPLETAR")</f>
        <v>Subuso IPCC 2013</v>
      </c>
      <c r="C63" s="30" t="str">
        <f>+IFERROR(IF(RIGHT(BD_Detalles[[#This Row],[Clase]],1)="0","",VLOOKUP(BD_Detalles[[#This Row],[Clase]],'Resumen Capas'!$A$4:$C$1048576,3,0)),"COMPLETAR")</f>
        <v>SUB_IPCC13</v>
      </c>
      <c r="D63" s="78" t="s">
        <v>307</v>
      </c>
      <c r="E63" s="76" t="s">
        <v>118</v>
      </c>
      <c r="F63" s="33" t="str">
        <f>+IFERROR(VLOOKUP(BD_Detalles[[#This Row],[Clase]],'Resumen Capas'!$A$4:$C$1048576,2,0),"COMPLETAR")</f>
        <v>Subuso IPCC 2013</v>
      </c>
      <c r="G63" s="35"/>
      <c r="H63" s="40" t="str">
        <f>+LEFT(BD_Detalles[[#This Row],[Clase]],2)</f>
        <v>03</v>
      </c>
      <c r="I63" s="32" t="str">
        <f>+IFERROR(VLOOKUP(BD_Detalles[[#This Row],[idcapa]],Capas[[idcapa]:[Tipo]],3,0),"")</f>
        <v>Polígono</v>
      </c>
    </row>
    <row r="64" spans="1:9" x14ac:dyDescent="0.3">
      <c r="A64" s="39" t="str">
        <f>+A57</f>
        <v>03-9</v>
      </c>
      <c r="B64" s="30" t="str">
        <f>+IFERROR(VLOOKUP(BD_Detalles[[#This Row],[Clase]],'Resumen Capas'!$A$4:$C$1048576,2,0),"COMPLETAR")</f>
        <v>Subuso IPCC 2013</v>
      </c>
      <c r="C64" s="30" t="str">
        <f>+IFERROR(IF(RIGHT(BD_Detalles[[#This Row],[Clase]],1)="0","",VLOOKUP(BD_Detalles[[#This Row],[Clase]],'Resumen Capas'!$A$4:$C$1048576,3,0)),"COMPLETAR")</f>
        <v>SUB_IPCC13</v>
      </c>
      <c r="D64" s="78" t="s">
        <v>308</v>
      </c>
      <c r="E64" s="77" t="s">
        <v>309</v>
      </c>
      <c r="F64" s="33" t="str">
        <f>+IFERROR(VLOOKUP(BD_Detalles[[#This Row],[Clase]],'Resumen Capas'!$A$4:$C$1048576,2,0),"COMPLETAR")</f>
        <v>Subuso IPCC 2013</v>
      </c>
      <c r="G64" s="35"/>
      <c r="H64" s="40" t="str">
        <f>+LEFT(BD_Detalles[[#This Row],[Clase]],2)</f>
        <v>03</v>
      </c>
      <c r="I64" s="32" t="str">
        <f>+IFERROR(VLOOKUP(BD_Detalles[[#This Row],[idcapa]],Capas[[idcapa]:[Tipo]],3,0),"")</f>
        <v>Polígono</v>
      </c>
    </row>
    <row r="65" spans="1:9" x14ac:dyDescent="0.3">
      <c r="A65" s="39" t="str">
        <f>+A57</f>
        <v>03-9</v>
      </c>
      <c r="B65" s="30" t="str">
        <f>+IFERROR(VLOOKUP(BD_Detalles[[#This Row],[Clase]],'Resumen Capas'!$A$4:$C$1048576,2,0),"COMPLETAR")</f>
        <v>Subuso IPCC 2013</v>
      </c>
      <c r="C65" s="30" t="str">
        <f>+IFERROR(IF(RIGHT(BD_Detalles[[#This Row],[Clase]],1)="0","",VLOOKUP(BD_Detalles[[#This Row],[Clase]],'Resumen Capas'!$A$4:$C$1048576,3,0)),"COMPLETAR")</f>
        <v>SUB_IPCC13</v>
      </c>
      <c r="D65" s="78" t="s">
        <v>310</v>
      </c>
      <c r="E65" s="73" t="s">
        <v>301</v>
      </c>
      <c r="F65" s="33" t="str">
        <f>+IFERROR(VLOOKUP(BD_Detalles[[#This Row],[Clase]],'Resumen Capas'!$A$4:$C$1048576,2,0),"COMPLETAR")</f>
        <v>Subuso IPCC 2013</v>
      </c>
      <c r="G65" s="35"/>
      <c r="H65" s="40" t="str">
        <f>+LEFT(BD_Detalles[[#This Row],[Clase]],2)</f>
        <v>03</v>
      </c>
      <c r="I65" s="32" t="str">
        <f>+IFERROR(VLOOKUP(BD_Detalles[[#This Row],[idcapa]],Capas[[idcapa]:[Tipo]],3,0),"")</f>
        <v>Polígono</v>
      </c>
    </row>
    <row r="66" spans="1:9" x14ac:dyDescent="0.3">
      <c r="A66" s="39" t="str">
        <f>+A57</f>
        <v>03-9</v>
      </c>
      <c r="B66" s="30" t="str">
        <f>+IFERROR(VLOOKUP(BD_Detalles[[#This Row],[Clase]],'Resumen Capas'!$A$4:$C$1048576,2,0),"COMPLETAR")</f>
        <v>Subuso IPCC 2013</v>
      </c>
      <c r="C66" s="30" t="str">
        <f>+IFERROR(IF(RIGHT(BD_Detalles[[#This Row],[Clase]],1)="0","",VLOOKUP(BD_Detalles[[#This Row],[Clase]],'Resumen Capas'!$A$4:$C$1048576,3,0)),"COMPLETAR")</f>
        <v>SUB_IPCC13</v>
      </c>
      <c r="D66" s="78" t="s">
        <v>294</v>
      </c>
      <c r="E66" s="70" t="s">
        <v>295</v>
      </c>
      <c r="F66" s="33" t="str">
        <f>+IFERROR(VLOOKUP(BD_Detalles[[#This Row],[Clase]],'Resumen Capas'!$A$4:$C$1048576,2,0),"COMPLETAR")</f>
        <v>Subuso IPCC 2013</v>
      </c>
      <c r="G66" s="35"/>
      <c r="H66" s="40" t="str">
        <f>+LEFT(BD_Detalles[[#This Row],[Clase]],2)</f>
        <v>03</v>
      </c>
      <c r="I66" s="32" t="str">
        <f>+IFERROR(VLOOKUP(BD_Detalles[[#This Row],[idcapa]],Capas[[idcapa]:[Tipo]],3,0),"")</f>
        <v>Polígono</v>
      </c>
    </row>
    <row r="67" spans="1:9" x14ac:dyDescent="0.3">
      <c r="A67" s="39" t="str">
        <f>+A57</f>
        <v>03-9</v>
      </c>
      <c r="B67" s="30" t="str">
        <f>+IFERROR(VLOOKUP(BD_Detalles[[#This Row],[Clase]],'Resumen Capas'!$A$4:$C$1048576,2,0),"COMPLETAR")</f>
        <v>Subuso IPCC 2013</v>
      </c>
      <c r="C67" s="30" t="str">
        <f>+IFERROR(IF(RIGHT(BD_Detalles[[#This Row],[Clase]],1)="0","",VLOOKUP(BD_Detalles[[#This Row],[Clase]],'Resumen Capas'!$A$4:$C$1048576,3,0)),"COMPLETAR")</f>
        <v>SUB_IPCC13</v>
      </c>
      <c r="D67" s="78" t="s">
        <v>298</v>
      </c>
      <c r="E67" s="72" t="s">
        <v>299</v>
      </c>
      <c r="F67" s="33" t="str">
        <f>+IFERROR(VLOOKUP(BD_Detalles[[#This Row],[Clase]],'Resumen Capas'!$A$4:$C$1048576,2,0),"COMPLETAR")</f>
        <v>Subuso IPCC 2013</v>
      </c>
      <c r="G67" s="35"/>
      <c r="H67" s="40" t="str">
        <f>+LEFT(BD_Detalles[[#This Row],[Clase]],2)</f>
        <v>03</v>
      </c>
      <c r="I67" s="32" t="str">
        <f>+IFERROR(VLOOKUP(BD_Detalles[[#This Row],[idcapa]],Capas[[idcapa]:[Tipo]],3,0),"")</f>
        <v>Polígono</v>
      </c>
    </row>
    <row r="68" spans="1:9" x14ac:dyDescent="0.3">
      <c r="A68" s="59" t="s">
        <v>241</v>
      </c>
      <c r="B68" s="30" t="str">
        <f>+IFERROR(VLOOKUP(BD_Detalles[[#This Row],[Clase]],'Resumen Capas'!$A$4:$C$1048576,2,0),"COMPLETAR")</f>
        <v>Uso IPCC 2016</v>
      </c>
      <c r="C68" s="30" t="s">
        <v>204</v>
      </c>
      <c r="D68" s="74" t="s">
        <v>291</v>
      </c>
      <c r="E68" s="68" t="s">
        <v>292</v>
      </c>
      <c r="F68" s="33" t="str">
        <f>+IFERROR(VLOOKUP(BD_Detalles[[#This Row],[Clase]],'Resumen Capas'!$A$4:$C$1048576,2,0),"COMPLETAR")</f>
        <v>Uso IPCC 2016</v>
      </c>
      <c r="G68" s="35"/>
      <c r="H68" s="40" t="str">
        <f>+LEFT(BD_Detalles[[#This Row],[Clase]],2)</f>
        <v>03</v>
      </c>
      <c r="I68" s="32" t="str">
        <f>+IFERROR(VLOOKUP(BD_Detalles[[#This Row],[idcapa]],Capas[[idcapa]:[Tipo]],3,0),"")</f>
        <v>Polígono</v>
      </c>
    </row>
    <row r="69" spans="1:9" x14ac:dyDescent="0.3">
      <c r="A69" s="59" t="str">
        <f>+A68</f>
        <v>03-10</v>
      </c>
      <c r="B69" s="30" t="str">
        <f>+IFERROR(VLOOKUP(BD_Detalles[[#This Row],[Clase]],'Resumen Capas'!$A$4:$C$1048576,2,0),"COMPLETAR")</f>
        <v>Uso IPCC 2016</v>
      </c>
      <c r="C69" s="30" t="s">
        <v>204</v>
      </c>
      <c r="D69" s="74" t="s">
        <v>293</v>
      </c>
      <c r="E69" s="69" t="s">
        <v>187</v>
      </c>
      <c r="F69" s="33" t="str">
        <f>+IFERROR(VLOOKUP(BD_Detalles[[#This Row],[Clase]],'Resumen Capas'!$A$4:$C$1048576,2,0),"COMPLETAR")</f>
        <v>Uso IPCC 2016</v>
      </c>
      <c r="G69" s="35"/>
      <c r="H69" s="40" t="str">
        <f>+LEFT(BD_Detalles[[#This Row],[Clase]],2)</f>
        <v>03</v>
      </c>
      <c r="I69" s="32" t="str">
        <f>+IFERROR(VLOOKUP(BD_Detalles[[#This Row],[idcapa]],Capas[[idcapa]:[Tipo]],3,0),"")</f>
        <v>Polígono</v>
      </c>
    </row>
    <row r="70" spans="1:9" x14ac:dyDescent="0.3">
      <c r="A70" s="59" t="str">
        <f>+A68</f>
        <v>03-10</v>
      </c>
      <c r="B70" s="30" t="str">
        <f>+IFERROR(VLOOKUP(BD_Detalles[[#This Row],[Clase]],'Resumen Capas'!$A$4:$C$1048576,2,0),"COMPLETAR")</f>
        <v>Uso IPCC 2016</v>
      </c>
      <c r="C70" s="30" t="s">
        <v>204</v>
      </c>
      <c r="D70" s="74" t="s">
        <v>294</v>
      </c>
      <c r="E70" s="70" t="s">
        <v>295</v>
      </c>
      <c r="F70" s="33" t="str">
        <f>+IFERROR(VLOOKUP(BD_Detalles[[#This Row],[Clase]],'Resumen Capas'!$A$4:$C$1048576,2,0),"COMPLETAR")</f>
        <v>Uso IPCC 2016</v>
      </c>
      <c r="G70" s="35"/>
      <c r="H70" s="40" t="str">
        <f>+LEFT(BD_Detalles[[#This Row],[Clase]],2)</f>
        <v>03</v>
      </c>
      <c r="I70" s="32" t="str">
        <f>+IFERROR(VLOOKUP(BD_Detalles[[#This Row],[idcapa]],Capas[[idcapa]:[Tipo]],3,0),"")</f>
        <v>Polígono</v>
      </c>
    </row>
    <row r="71" spans="1:9" x14ac:dyDescent="0.3">
      <c r="A71" s="59" t="str">
        <f>+A68</f>
        <v>03-10</v>
      </c>
      <c r="B71" s="30" t="str">
        <f>+IFERROR(VLOOKUP(BD_Detalles[[#This Row],[Clase]],'Resumen Capas'!$A$4:$C$1048576,2,0),"COMPLETAR")</f>
        <v>Uso IPCC 2016</v>
      </c>
      <c r="C71" s="30" t="s">
        <v>204</v>
      </c>
      <c r="D71" s="74" t="s">
        <v>296</v>
      </c>
      <c r="E71" s="71" t="s">
        <v>297</v>
      </c>
      <c r="F71" s="33" t="str">
        <f>+IFERROR(VLOOKUP(BD_Detalles[[#This Row],[Clase]],'Resumen Capas'!$A$4:$C$1048576,2,0),"COMPLETAR")</f>
        <v>Uso IPCC 2016</v>
      </c>
      <c r="G71" s="35"/>
      <c r="H71" s="40" t="str">
        <f>+LEFT(BD_Detalles[[#This Row],[Clase]],2)</f>
        <v>03</v>
      </c>
      <c r="I71" s="32" t="str">
        <f>+IFERROR(VLOOKUP(BD_Detalles[[#This Row],[idcapa]],Capas[[idcapa]:[Tipo]],3,0),"")</f>
        <v>Polígono</v>
      </c>
    </row>
    <row r="72" spans="1:9" x14ac:dyDescent="0.3">
      <c r="A72" s="59" t="str">
        <f>+A68</f>
        <v>03-10</v>
      </c>
      <c r="B72" s="30" t="str">
        <f>+IFERROR(VLOOKUP(BD_Detalles[[#This Row],[Clase]],'Resumen Capas'!$A$4:$C$1048576,2,0),"COMPLETAR")</f>
        <v>Uso IPCC 2016</v>
      </c>
      <c r="C72" s="30" t="s">
        <v>204</v>
      </c>
      <c r="D72" s="74" t="s">
        <v>298</v>
      </c>
      <c r="E72" s="72" t="s">
        <v>299</v>
      </c>
      <c r="F72" s="33" t="str">
        <f>+IFERROR(VLOOKUP(BD_Detalles[[#This Row],[Clase]],'Resumen Capas'!$A$4:$C$1048576,2,0),"COMPLETAR")</f>
        <v>Uso IPCC 2016</v>
      </c>
      <c r="G72" s="35"/>
      <c r="H72" s="40" t="str">
        <f>+LEFT(BD_Detalles[[#This Row],[Clase]],2)</f>
        <v>03</v>
      </c>
      <c r="I72" s="32" t="str">
        <f>+IFERROR(VLOOKUP(BD_Detalles[[#This Row],[idcapa]],Capas[[idcapa]:[Tipo]],3,0),"")</f>
        <v>Polígono</v>
      </c>
    </row>
    <row r="73" spans="1:9" x14ac:dyDescent="0.3">
      <c r="A73" s="59" t="str">
        <f>+A68</f>
        <v>03-10</v>
      </c>
      <c r="B73" s="30" t="str">
        <f>+IFERROR(VLOOKUP(BD_Detalles[[#This Row],[Clase]],'Resumen Capas'!$A$4:$C$1048576,2,0),"COMPLETAR")</f>
        <v>Uso IPCC 2016</v>
      </c>
      <c r="C73" s="30" t="s">
        <v>204</v>
      </c>
      <c r="D73" s="74" t="s">
        <v>300</v>
      </c>
      <c r="E73" s="73" t="s">
        <v>301</v>
      </c>
      <c r="F73" s="33" t="str">
        <f>+IFERROR(VLOOKUP(BD_Detalles[[#This Row],[Clase]],'Resumen Capas'!$A$4:$C$1048576,2,0),"COMPLETAR")</f>
        <v>Uso IPCC 2016</v>
      </c>
      <c r="G73" s="35"/>
      <c r="H73" s="40" t="str">
        <f>+LEFT(BD_Detalles[[#This Row],[Clase]],2)</f>
        <v>03</v>
      </c>
      <c r="I73" s="32" t="str">
        <f>+IFERROR(VLOOKUP(BD_Detalles[[#This Row],[idcapa]],Capas[[idcapa]:[Tipo]],3,0),"")</f>
        <v>Polígono</v>
      </c>
    </row>
    <row r="74" spans="1:9" x14ac:dyDescent="0.3">
      <c r="A74" s="39" t="s">
        <v>242</v>
      </c>
      <c r="B74" s="30" t="str">
        <f>+IFERROR(VLOOKUP(BD_Detalles[[#This Row],[Clase]],'Resumen Capas'!$A$4:$C$1048576,2,0),"COMPLETAR")</f>
        <v>Subuso IPCC 2016</v>
      </c>
      <c r="C74" s="30" t="str">
        <f>+IFERROR(IF(RIGHT(BD_Detalles[[#This Row],[Clase]],1)="0","",VLOOKUP(BD_Detalles[[#This Row],[Clase]],'Resumen Capas'!$A$4:$C$1048576,3,0)),"COMPLETAR")</f>
        <v>SUB_IPCC16</v>
      </c>
      <c r="D74" s="78" t="s">
        <v>302</v>
      </c>
      <c r="E74" s="71" t="s">
        <v>297</v>
      </c>
      <c r="F74" s="33" t="str">
        <f>+IFERROR(VLOOKUP(BD_Detalles[[#This Row],[Clase]],'Resumen Capas'!$A$4:$C$1048576,2,0),"COMPLETAR")</f>
        <v>Subuso IPCC 2016</v>
      </c>
      <c r="G74" s="35"/>
      <c r="H74" s="40" t="str">
        <f>+LEFT(BD_Detalles[[#This Row],[Clase]],2)</f>
        <v>03</v>
      </c>
      <c r="I74" s="32" t="str">
        <f>+IFERROR(VLOOKUP(BD_Detalles[[#This Row],[idcapa]],Capas[[idcapa]:[Tipo]],3,0),"")</f>
        <v>Polígono</v>
      </c>
    </row>
    <row r="75" spans="1:9" x14ac:dyDescent="0.3">
      <c r="A75" s="39" t="str">
        <f>+A74</f>
        <v>03-11</v>
      </c>
      <c r="B75" s="30" t="str">
        <f>+IFERROR(VLOOKUP(BD_Detalles[[#This Row],[Clase]],'Resumen Capas'!$A$4:$C$1048576,2,0),"COMPLETAR")</f>
        <v>Subuso IPCC 2016</v>
      </c>
      <c r="C75" s="30" t="str">
        <f>+IFERROR(IF(RIGHT(BD_Detalles[[#This Row],[Clase]],1)="0","",VLOOKUP(BD_Detalles[[#This Row],[Clase]],'Resumen Capas'!$A$4:$C$1048576,3,0)),"COMPLETAR")</f>
        <v>SUB_IPCC16</v>
      </c>
      <c r="D75" s="78" t="s">
        <v>291</v>
      </c>
      <c r="E75" s="68" t="s">
        <v>292</v>
      </c>
      <c r="F75" s="33" t="str">
        <f>+IFERROR(VLOOKUP(BD_Detalles[[#This Row],[Clase]],'Resumen Capas'!$A$4:$C$1048576,2,0),"COMPLETAR")</f>
        <v>Subuso IPCC 2016</v>
      </c>
      <c r="G75" s="35"/>
      <c r="H75" s="40" t="str">
        <f>+LEFT(BD_Detalles[[#This Row],[Clase]],2)</f>
        <v>03</v>
      </c>
      <c r="I75" s="32" t="str">
        <f>+IFERROR(VLOOKUP(BD_Detalles[[#This Row],[idcapa]],Capas[[idcapa]:[Tipo]],3,0),"")</f>
        <v>Polígono</v>
      </c>
    </row>
    <row r="76" spans="1:9" x14ac:dyDescent="0.3">
      <c r="A76" s="39" t="str">
        <f>+A74</f>
        <v>03-11</v>
      </c>
      <c r="B76" s="30" t="str">
        <f>+IFERROR(VLOOKUP(BD_Detalles[[#This Row],[Clase]],'Resumen Capas'!$A$4:$C$1048576,2,0),"COMPLETAR")</f>
        <v>Subuso IPCC 2016</v>
      </c>
      <c r="C76" s="30" t="str">
        <f>+IFERROR(IF(RIGHT(BD_Detalles[[#This Row],[Clase]],1)="0","",VLOOKUP(BD_Detalles[[#This Row],[Clase]],'Resumen Capas'!$A$4:$C$1048576,3,0)),"COMPLETAR")</f>
        <v>SUB_IPCC16</v>
      </c>
      <c r="D76" s="78" t="s">
        <v>303</v>
      </c>
      <c r="E76" s="62" t="s">
        <v>285</v>
      </c>
      <c r="F76" s="33" t="str">
        <f>+IFERROR(VLOOKUP(BD_Detalles[[#This Row],[Clase]],'Resumen Capas'!$A$4:$C$1048576,2,0),"COMPLETAR")</f>
        <v>Subuso IPCC 2016</v>
      </c>
      <c r="G76" s="35"/>
      <c r="H76" s="40" t="str">
        <f>+LEFT(BD_Detalles[[#This Row],[Clase]],2)</f>
        <v>03</v>
      </c>
      <c r="I76" s="32" t="str">
        <f>+IFERROR(VLOOKUP(BD_Detalles[[#This Row],[idcapa]],Capas[[idcapa]:[Tipo]],3,0),"")</f>
        <v>Polígono</v>
      </c>
    </row>
    <row r="77" spans="1:9" x14ac:dyDescent="0.3">
      <c r="A77" s="39" t="str">
        <f>+A74</f>
        <v>03-11</v>
      </c>
      <c r="B77" s="30" t="str">
        <f>+IFERROR(VLOOKUP(BD_Detalles[[#This Row],[Clase]],'Resumen Capas'!$A$4:$C$1048576,2,0),"COMPLETAR")</f>
        <v>Subuso IPCC 2016</v>
      </c>
      <c r="C77" s="30" t="str">
        <f>+IFERROR(IF(RIGHT(BD_Detalles[[#This Row],[Clase]],1)="0","",VLOOKUP(BD_Detalles[[#This Row],[Clase]],'Resumen Capas'!$A$4:$C$1048576,3,0)),"COMPLETAR")</f>
        <v>SUB_IPCC16</v>
      </c>
      <c r="D77" s="78" t="s">
        <v>304</v>
      </c>
      <c r="E77" s="75" t="s">
        <v>305</v>
      </c>
      <c r="F77" s="33" t="str">
        <f>+IFERROR(VLOOKUP(BD_Detalles[[#This Row],[Clase]],'Resumen Capas'!$A$4:$C$1048576,2,0),"COMPLETAR")</f>
        <v>Subuso IPCC 2016</v>
      </c>
      <c r="G77" s="35"/>
      <c r="H77" s="40" t="str">
        <f>+LEFT(BD_Detalles[[#This Row],[Clase]],2)</f>
        <v>03</v>
      </c>
      <c r="I77" s="32" t="str">
        <f>+IFERROR(VLOOKUP(BD_Detalles[[#This Row],[idcapa]],Capas[[idcapa]:[Tipo]],3,0),"")</f>
        <v>Polígono</v>
      </c>
    </row>
    <row r="78" spans="1:9" x14ac:dyDescent="0.3">
      <c r="A78" s="39" t="str">
        <f>+A74</f>
        <v>03-11</v>
      </c>
      <c r="B78" s="30" t="str">
        <f>+IFERROR(VLOOKUP(BD_Detalles[[#This Row],[Clase]],'Resumen Capas'!$A$4:$C$1048576,2,0),"COMPLETAR")</f>
        <v>Subuso IPCC 2016</v>
      </c>
      <c r="C78" s="30" t="str">
        <f>+IFERROR(IF(RIGHT(BD_Detalles[[#This Row],[Clase]],1)="0","",VLOOKUP(BD_Detalles[[#This Row],[Clase]],'Resumen Capas'!$A$4:$C$1048576,3,0)),"COMPLETAR")</f>
        <v>SUB_IPCC16</v>
      </c>
      <c r="D78" s="78" t="s">
        <v>293</v>
      </c>
      <c r="E78" s="69" t="s">
        <v>187</v>
      </c>
      <c r="F78" s="33" t="str">
        <f>+IFERROR(VLOOKUP(BD_Detalles[[#This Row],[Clase]],'Resumen Capas'!$A$4:$C$1048576,2,0),"COMPLETAR")</f>
        <v>Subuso IPCC 2016</v>
      </c>
      <c r="G78" s="35"/>
      <c r="H78" s="40" t="str">
        <f>+LEFT(BD_Detalles[[#This Row],[Clase]],2)</f>
        <v>03</v>
      </c>
      <c r="I78" s="32" t="str">
        <f>+IFERROR(VLOOKUP(BD_Detalles[[#This Row],[idcapa]],Capas[[idcapa]:[Tipo]],3,0),"")</f>
        <v>Polígono</v>
      </c>
    </row>
    <row r="79" spans="1:9" x14ac:dyDescent="0.3">
      <c r="A79" s="39" t="str">
        <f>+A74</f>
        <v>03-11</v>
      </c>
      <c r="B79" s="30" t="str">
        <f>+IFERROR(VLOOKUP(BD_Detalles[[#This Row],[Clase]],'Resumen Capas'!$A$4:$C$1048576,2,0),"COMPLETAR")</f>
        <v>Subuso IPCC 2016</v>
      </c>
      <c r="C79" s="30" t="str">
        <f>+IFERROR(IF(RIGHT(BD_Detalles[[#This Row],[Clase]],1)="0","",VLOOKUP(BD_Detalles[[#This Row],[Clase]],'Resumen Capas'!$A$4:$C$1048576,3,0)),"COMPLETAR")</f>
        <v>SUB_IPCC16</v>
      </c>
      <c r="D79" s="78" t="s">
        <v>306</v>
      </c>
      <c r="E79" s="63" t="s">
        <v>286</v>
      </c>
      <c r="F79" s="33" t="str">
        <f>+IFERROR(VLOOKUP(BD_Detalles[[#This Row],[Clase]],'Resumen Capas'!$A$4:$C$1048576,2,0),"COMPLETAR")</f>
        <v>Subuso IPCC 2016</v>
      </c>
      <c r="G79" s="35"/>
      <c r="H79" s="40" t="str">
        <f>+LEFT(BD_Detalles[[#This Row],[Clase]],2)</f>
        <v>03</v>
      </c>
      <c r="I79" s="32" t="str">
        <f>+IFERROR(VLOOKUP(BD_Detalles[[#This Row],[idcapa]],Capas[[idcapa]:[Tipo]],3,0),"")</f>
        <v>Polígono</v>
      </c>
    </row>
    <row r="80" spans="1:9" x14ac:dyDescent="0.3">
      <c r="A80" s="39" t="str">
        <f>+A74</f>
        <v>03-11</v>
      </c>
      <c r="B80" s="30" t="str">
        <f>+IFERROR(VLOOKUP(BD_Detalles[[#This Row],[Clase]],'Resumen Capas'!$A$4:$C$1048576,2,0),"COMPLETAR")</f>
        <v>Subuso IPCC 2016</v>
      </c>
      <c r="C80" s="30" t="str">
        <f>+IFERROR(IF(RIGHT(BD_Detalles[[#This Row],[Clase]],1)="0","",VLOOKUP(BD_Detalles[[#This Row],[Clase]],'Resumen Capas'!$A$4:$C$1048576,3,0)),"COMPLETAR")</f>
        <v>SUB_IPCC16</v>
      </c>
      <c r="D80" s="78" t="s">
        <v>307</v>
      </c>
      <c r="E80" s="76" t="s">
        <v>118</v>
      </c>
      <c r="F80" s="33" t="str">
        <f>+IFERROR(VLOOKUP(BD_Detalles[[#This Row],[Clase]],'Resumen Capas'!$A$4:$C$1048576,2,0),"COMPLETAR")</f>
        <v>Subuso IPCC 2016</v>
      </c>
      <c r="G80" s="35"/>
      <c r="H80" s="40" t="str">
        <f>+LEFT(BD_Detalles[[#This Row],[Clase]],2)</f>
        <v>03</v>
      </c>
      <c r="I80" s="32" t="str">
        <f>+IFERROR(VLOOKUP(BD_Detalles[[#This Row],[idcapa]],Capas[[idcapa]:[Tipo]],3,0),"")</f>
        <v>Polígono</v>
      </c>
    </row>
    <row r="81" spans="1:9" x14ac:dyDescent="0.3">
      <c r="A81" s="39" t="str">
        <f>+A74</f>
        <v>03-11</v>
      </c>
      <c r="B81" s="30" t="str">
        <f>+IFERROR(VLOOKUP(BD_Detalles[[#This Row],[Clase]],'Resumen Capas'!$A$4:$C$1048576,2,0),"COMPLETAR")</f>
        <v>Subuso IPCC 2016</v>
      </c>
      <c r="C81" s="30" t="str">
        <f>+IFERROR(IF(RIGHT(BD_Detalles[[#This Row],[Clase]],1)="0","",VLOOKUP(BD_Detalles[[#This Row],[Clase]],'Resumen Capas'!$A$4:$C$1048576,3,0)),"COMPLETAR")</f>
        <v>SUB_IPCC16</v>
      </c>
      <c r="D81" s="78" t="s">
        <v>308</v>
      </c>
      <c r="E81" s="77" t="s">
        <v>309</v>
      </c>
      <c r="F81" s="33" t="str">
        <f>+IFERROR(VLOOKUP(BD_Detalles[[#This Row],[Clase]],'Resumen Capas'!$A$4:$C$1048576,2,0),"COMPLETAR")</f>
        <v>Subuso IPCC 2016</v>
      </c>
      <c r="G81" s="35"/>
      <c r="H81" s="40" t="str">
        <f>+LEFT(BD_Detalles[[#This Row],[Clase]],2)</f>
        <v>03</v>
      </c>
      <c r="I81" s="32" t="str">
        <f>+IFERROR(VLOOKUP(BD_Detalles[[#This Row],[idcapa]],Capas[[idcapa]:[Tipo]],3,0),"")</f>
        <v>Polígono</v>
      </c>
    </row>
    <row r="82" spans="1:9" x14ac:dyDescent="0.3">
      <c r="A82" s="39" t="str">
        <f>+A74</f>
        <v>03-11</v>
      </c>
      <c r="B82" s="30" t="str">
        <f>+IFERROR(VLOOKUP(BD_Detalles[[#This Row],[Clase]],'Resumen Capas'!$A$4:$C$1048576,2,0),"COMPLETAR")</f>
        <v>Subuso IPCC 2016</v>
      </c>
      <c r="C82" s="30" t="str">
        <f>+IFERROR(IF(RIGHT(BD_Detalles[[#This Row],[Clase]],1)="0","",VLOOKUP(BD_Detalles[[#This Row],[Clase]],'Resumen Capas'!$A$4:$C$1048576,3,0)),"COMPLETAR")</f>
        <v>SUB_IPCC16</v>
      </c>
      <c r="D82" s="78" t="s">
        <v>310</v>
      </c>
      <c r="E82" s="73" t="s">
        <v>301</v>
      </c>
      <c r="F82" s="33" t="str">
        <f>+IFERROR(VLOOKUP(BD_Detalles[[#This Row],[Clase]],'Resumen Capas'!$A$4:$C$1048576,2,0),"COMPLETAR")</f>
        <v>Subuso IPCC 2016</v>
      </c>
      <c r="G82" s="35"/>
      <c r="H82" s="40" t="str">
        <f>+LEFT(BD_Detalles[[#This Row],[Clase]],2)</f>
        <v>03</v>
      </c>
      <c r="I82" s="32" t="str">
        <f>+IFERROR(VLOOKUP(BD_Detalles[[#This Row],[idcapa]],Capas[[idcapa]:[Tipo]],3,0),"")</f>
        <v>Polígono</v>
      </c>
    </row>
    <row r="83" spans="1:9" x14ac:dyDescent="0.3">
      <c r="A83" s="39" t="str">
        <f>+A74</f>
        <v>03-11</v>
      </c>
      <c r="B83" s="30" t="str">
        <f>+IFERROR(VLOOKUP(BD_Detalles[[#This Row],[Clase]],'Resumen Capas'!$A$4:$C$1048576,2,0),"COMPLETAR")</f>
        <v>Subuso IPCC 2016</v>
      </c>
      <c r="C83" s="30" t="str">
        <f>+IFERROR(IF(RIGHT(BD_Detalles[[#This Row],[Clase]],1)="0","",VLOOKUP(BD_Detalles[[#This Row],[Clase]],'Resumen Capas'!$A$4:$C$1048576,3,0)),"COMPLETAR")</f>
        <v>SUB_IPCC16</v>
      </c>
      <c r="D83" s="78" t="s">
        <v>294</v>
      </c>
      <c r="E83" s="70" t="s">
        <v>295</v>
      </c>
      <c r="F83" s="33" t="str">
        <f>+IFERROR(VLOOKUP(BD_Detalles[[#This Row],[Clase]],'Resumen Capas'!$A$4:$C$1048576,2,0),"COMPLETAR")</f>
        <v>Subuso IPCC 2016</v>
      </c>
      <c r="G83" s="35"/>
      <c r="H83" s="40" t="str">
        <f>+LEFT(BD_Detalles[[#This Row],[Clase]],2)</f>
        <v>03</v>
      </c>
      <c r="I83" s="32" t="str">
        <f>+IFERROR(VLOOKUP(BD_Detalles[[#This Row],[idcapa]],Capas[[idcapa]:[Tipo]],3,0),"")</f>
        <v>Polígono</v>
      </c>
    </row>
    <row r="84" spans="1:9" x14ac:dyDescent="0.3">
      <c r="A84" s="39" t="str">
        <f>+A74</f>
        <v>03-11</v>
      </c>
      <c r="B84" s="30" t="str">
        <f>+IFERROR(VLOOKUP(BD_Detalles[[#This Row],[Clase]],'Resumen Capas'!$A$4:$C$1048576,2,0),"COMPLETAR")</f>
        <v>Subuso IPCC 2016</v>
      </c>
      <c r="C84" s="30" t="str">
        <f>+IFERROR(IF(RIGHT(BD_Detalles[[#This Row],[Clase]],1)="0","",VLOOKUP(BD_Detalles[[#This Row],[Clase]],'Resumen Capas'!$A$4:$C$1048576,3,0)),"COMPLETAR")</f>
        <v>SUB_IPCC16</v>
      </c>
      <c r="D84" s="78" t="s">
        <v>298</v>
      </c>
      <c r="E84" s="72" t="s">
        <v>299</v>
      </c>
      <c r="F84" s="33" t="str">
        <f>+IFERROR(VLOOKUP(BD_Detalles[[#This Row],[Clase]],'Resumen Capas'!$A$4:$C$1048576,2,0),"COMPLETAR")</f>
        <v>Subuso IPCC 2016</v>
      </c>
      <c r="G84" s="35"/>
      <c r="H84" s="40" t="str">
        <f>+LEFT(BD_Detalles[[#This Row],[Clase]],2)</f>
        <v>03</v>
      </c>
      <c r="I84" s="32" t="str">
        <f>+IFERROR(VLOOKUP(BD_Detalles[[#This Row],[idcapa]],Capas[[idcapa]:[Tipo]],3,0),"")</f>
        <v>Polígono</v>
      </c>
    </row>
    <row r="85" spans="1:9" x14ac:dyDescent="0.3">
      <c r="A85" s="39" t="s">
        <v>243</v>
      </c>
      <c r="B85" s="30" t="str">
        <f>+IFERROR(VLOOKUP(BD_Detalles[[#This Row],[Clase]],'Resumen Capas'!$A$4:$C$1048576,2,0),"COMPLETAR")</f>
        <v>Uso IPCC 2017</v>
      </c>
      <c r="C85" s="30" t="str">
        <f>+IFERROR(IF(RIGHT(BD_Detalles[[#This Row],[Clase]],1)="0","",VLOOKUP(BD_Detalles[[#This Row],[Clase]],'Resumen Capas'!$A$4:$C$1048576,3,0)),"COMPLETAR")</f>
        <v>USO_IPCC17</v>
      </c>
      <c r="D85" s="74" t="s">
        <v>291</v>
      </c>
      <c r="E85" s="68" t="s">
        <v>292</v>
      </c>
      <c r="F85" s="33" t="str">
        <f>+IFERROR(VLOOKUP(BD_Detalles[[#This Row],[Clase]],'Resumen Capas'!$A$4:$C$1048576,2,0),"COMPLETAR")</f>
        <v>Uso IPCC 2017</v>
      </c>
      <c r="G85" s="35"/>
      <c r="H85" s="40" t="str">
        <f>+LEFT(BD_Detalles[[#This Row],[Clase]],2)</f>
        <v>03</v>
      </c>
      <c r="I85" s="32" t="str">
        <f>+IFERROR(VLOOKUP(BD_Detalles[[#This Row],[idcapa]],Capas[[idcapa]:[Tipo]],3,0),"")</f>
        <v>Polígono</v>
      </c>
    </row>
    <row r="86" spans="1:9" x14ac:dyDescent="0.3">
      <c r="A86" s="39" t="str">
        <f>+A85</f>
        <v>03-12</v>
      </c>
      <c r="B86" s="30" t="str">
        <f>+IFERROR(VLOOKUP(BD_Detalles[[#This Row],[Clase]],'Resumen Capas'!$A$4:$C$1048576,2,0),"COMPLETAR")</f>
        <v>Uso IPCC 2017</v>
      </c>
      <c r="C86" s="30" t="str">
        <f>+IFERROR(IF(RIGHT(BD_Detalles[[#This Row],[Clase]],1)="0","",VLOOKUP(BD_Detalles[[#This Row],[Clase]],'Resumen Capas'!$A$4:$C$1048576,3,0)),"COMPLETAR")</f>
        <v>USO_IPCC17</v>
      </c>
      <c r="D86" s="74" t="s">
        <v>293</v>
      </c>
      <c r="E86" s="69" t="s">
        <v>187</v>
      </c>
      <c r="F86" s="33" t="str">
        <f>+IFERROR(VLOOKUP(BD_Detalles[[#This Row],[Clase]],'Resumen Capas'!$A$4:$C$1048576,2,0),"COMPLETAR")</f>
        <v>Uso IPCC 2017</v>
      </c>
      <c r="G86" s="35"/>
      <c r="H86" s="40" t="str">
        <f>+LEFT(BD_Detalles[[#This Row],[Clase]],2)</f>
        <v>03</v>
      </c>
      <c r="I86" s="32" t="str">
        <f>+IFERROR(VLOOKUP(BD_Detalles[[#This Row],[idcapa]],Capas[[idcapa]:[Tipo]],3,0),"")</f>
        <v>Polígono</v>
      </c>
    </row>
    <row r="87" spans="1:9" x14ac:dyDescent="0.3">
      <c r="A87" s="39" t="str">
        <f>+A85</f>
        <v>03-12</v>
      </c>
      <c r="B87" s="30" t="str">
        <f>+IFERROR(VLOOKUP(BD_Detalles[[#This Row],[Clase]],'Resumen Capas'!$A$4:$C$1048576,2,0),"COMPLETAR")</f>
        <v>Uso IPCC 2017</v>
      </c>
      <c r="C87" s="30" t="str">
        <f>+IFERROR(IF(RIGHT(BD_Detalles[[#This Row],[Clase]],1)="0","",VLOOKUP(BD_Detalles[[#This Row],[Clase]],'Resumen Capas'!$A$4:$C$1048576,3,0)),"COMPLETAR")</f>
        <v>USO_IPCC17</v>
      </c>
      <c r="D87" s="74" t="s">
        <v>294</v>
      </c>
      <c r="E87" s="70" t="s">
        <v>295</v>
      </c>
      <c r="F87" s="33" t="str">
        <f>+IFERROR(VLOOKUP(BD_Detalles[[#This Row],[Clase]],'Resumen Capas'!$A$4:$C$1048576,2,0),"COMPLETAR")</f>
        <v>Uso IPCC 2017</v>
      </c>
      <c r="G87" s="35"/>
      <c r="H87" s="40" t="str">
        <f>+LEFT(BD_Detalles[[#This Row],[Clase]],2)</f>
        <v>03</v>
      </c>
      <c r="I87" s="32" t="str">
        <f>+IFERROR(VLOOKUP(BD_Detalles[[#This Row],[idcapa]],Capas[[idcapa]:[Tipo]],3,0),"")</f>
        <v>Polígono</v>
      </c>
    </row>
    <row r="88" spans="1:9" x14ac:dyDescent="0.3">
      <c r="A88" s="39" t="str">
        <f>+A85</f>
        <v>03-12</v>
      </c>
      <c r="B88" s="30" t="str">
        <f>+IFERROR(VLOOKUP(BD_Detalles[[#This Row],[Clase]],'Resumen Capas'!$A$4:$C$1048576,2,0),"COMPLETAR")</f>
        <v>Uso IPCC 2017</v>
      </c>
      <c r="C88" s="30" t="str">
        <f>+IFERROR(IF(RIGHT(BD_Detalles[[#This Row],[Clase]],1)="0","",VLOOKUP(BD_Detalles[[#This Row],[Clase]],'Resumen Capas'!$A$4:$C$1048576,3,0)),"COMPLETAR")</f>
        <v>USO_IPCC17</v>
      </c>
      <c r="D88" s="74" t="s">
        <v>296</v>
      </c>
      <c r="E88" s="71" t="s">
        <v>297</v>
      </c>
      <c r="F88" s="33" t="str">
        <f>+IFERROR(VLOOKUP(BD_Detalles[[#This Row],[Clase]],'Resumen Capas'!$A$4:$C$1048576,2,0),"COMPLETAR")</f>
        <v>Uso IPCC 2017</v>
      </c>
      <c r="G88" s="35"/>
      <c r="H88" s="40" t="str">
        <f>+LEFT(BD_Detalles[[#This Row],[Clase]],2)</f>
        <v>03</v>
      </c>
      <c r="I88" s="32" t="str">
        <f>+IFERROR(VLOOKUP(BD_Detalles[[#This Row],[idcapa]],Capas[[idcapa]:[Tipo]],3,0),"")</f>
        <v>Polígono</v>
      </c>
    </row>
    <row r="89" spans="1:9" x14ac:dyDescent="0.3">
      <c r="A89" s="39" t="str">
        <f>+A85</f>
        <v>03-12</v>
      </c>
      <c r="B89" s="30" t="str">
        <f>+IFERROR(VLOOKUP(BD_Detalles[[#This Row],[Clase]],'Resumen Capas'!$A$4:$C$1048576,2,0),"COMPLETAR")</f>
        <v>Uso IPCC 2017</v>
      </c>
      <c r="C89" s="30" t="str">
        <f>+IFERROR(IF(RIGHT(BD_Detalles[[#This Row],[Clase]],1)="0","",VLOOKUP(BD_Detalles[[#This Row],[Clase]],'Resumen Capas'!$A$4:$C$1048576,3,0)),"COMPLETAR")</f>
        <v>USO_IPCC17</v>
      </c>
      <c r="D89" s="74" t="s">
        <v>298</v>
      </c>
      <c r="E89" s="72" t="s">
        <v>299</v>
      </c>
      <c r="F89" s="33" t="str">
        <f>+IFERROR(VLOOKUP(BD_Detalles[[#This Row],[Clase]],'Resumen Capas'!$A$4:$C$1048576,2,0),"COMPLETAR")</f>
        <v>Uso IPCC 2017</v>
      </c>
      <c r="G89" s="35"/>
      <c r="H89" s="40" t="str">
        <f>+LEFT(BD_Detalles[[#This Row],[Clase]],2)</f>
        <v>03</v>
      </c>
      <c r="I89" s="32" t="str">
        <f>+IFERROR(VLOOKUP(BD_Detalles[[#This Row],[idcapa]],Capas[[idcapa]:[Tipo]],3,0),"")</f>
        <v>Polígono</v>
      </c>
    </row>
    <row r="90" spans="1:9" x14ac:dyDescent="0.3">
      <c r="A90" s="39" t="str">
        <f>+A85</f>
        <v>03-12</v>
      </c>
      <c r="B90" s="30" t="str">
        <f>+IFERROR(VLOOKUP(BD_Detalles[[#This Row],[Clase]],'Resumen Capas'!$A$4:$C$1048576,2,0),"COMPLETAR")</f>
        <v>Uso IPCC 2017</v>
      </c>
      <c r="C90" s="30" t="str">
        <f>+IFERROR(IF(RIGHT(BD_Detalles[[#This Row],[Clase]],1)="0","",VLOOKUP(BD_Detalles[[#This Row],[Clase]],'Resumen Capas'!$A$4:$C$1048576,3,0)),"COMPLETAR")</f>
        <v>USO_IPCC17</v>
      </c>
      <c r="D90" s="74" t="s">
        <v>300</v>
      </c>
      <c r="E90" s="73" t="s">
        <v>301</v>
      </c>
      <c r="F90" s="33" t="str">
        <f>+IFERROR(VLOOKUP(BD_Detalles[[#This Row],[Clase]],'Resumen Capas'!$A$4:$C$1048576,2,0),"COMPLETAR")</f>
        <v>Uso IPCC 2017</v>
      </c>
      <c r="G90" s="35"/>
      <c r="H90" s="40" t="str">
        <f>+LEFT(BD_Detalles[[#This Row],[Clase]],2)</f>
        <v>03</v>
      </c>
      <c r="I90" s="32" t="str">
        <f>+IFERROR(VLOOKUP(BD_Detalles[[#This Row],[idcapa]],Capas[[idcapa]:[Tipo]],3,0),"")</f>
        <v>Polígono</v>
      </c>
    </row>
    <row r="91" spans="1:9" x14ac:dyDescent="0.3">
      <c r="A91" s="39" t="s">
        <v>244</v>
      </c>
      <c r="B91" s="30" t="str">
        <f>+IFERROR(VLOOKUP(BD_Detalles[[#This Row],[Clase]],'Resumen Capas'!$A$4:$C$1048576,2,0),"COMPLETAR")</f>
        <v>Subuso IPCC 2017</v>
      </c>
      <c r="C91" s="30" t="str">
        <f>+IFERROR(IF(RIGHT(BD_Detalles[[#This Row],[Clase]],1)="0","",VLOOKUP(BD_Detalles[[#This Row],[Clase]],'Resumen Capas'!$A$4:$C$1048576,3,0)),"COMPLETAR")</f>
        <v>SUB_IPCC17</v>
      </c>
      <c r="D91" s="78" t="s">
        <v>302</v>
      </c>
      <c r="E91" s="71" t="s">
        <v>297</v>
      </c>
      <c r="F91" s="33" t="str">
        <f>+IFERROR(VLOOKUP(BD_Detalles[[#This Row],[Clase]],'Resumen Capas'!$A$4:$C$1048576,2,0),"COMPLETAR")</f>
        <v>Subuso IPCC 2017</v>
      </c>
      <c r="G91" s="35"/>
      <c r="H91" s="40" t="str">
        <f>+LEFT(BD_Detalles[[#This Row],[Clase]],2)</f>
        <v>03</v>
      </c>
      <c r="I91" s="32" t="str">
        <f>+IFERROR(VLOOKUP(BD_Detalles[[#This Row],[idcapa]],Capas[[idcapa]:[Tipo]],3,0),"")</f>
        <v>Polígono</v>
      </c>
    </row>
    <row r="92" spans="1:9" x14ac:dyDescent="0.3">
      <c r="A92" s="39" t="str">
        <f>+A91</f>
        <v>03-13</v>
      </c>
      <c r="B92" s="30" t="str">
        <f>+IFERROR(VLOOKUP(BD_Detalles[[#This Row],[Clase]],'Resumen Capas'!$A$4:$C$1048576,2,0),"COMPLETAR")</f>
        <v>Subuso IPCC 2017</v>
      </c>
      <c r="C92" s="30" t="str">
        <f>+IFERROR(IF(RIGHT(BD_Detalles[[#This Row],[Clase]],1)="0","",VLOOKUP(BD_Detalles[[#This Row],[Clase]],'Resumen Capas'!$A$4:$C$1048576,3,0)),"COMPLETAR")</f>
        <v>SUB_IPCC17</v>
      </c>
      <c r="D92" s="78" t="s">
        <v>291</v>
      </c>
      <c r="E92" s="68" t="s">
        <v>292</v>
      </c>
      <c r="F92" s="33" t="str">
        <f>+IFERROR(VLOOKUP(BD_Detalles[[#This Row],[Clase]],'Resumen Capas'!$A$4:$C$1048576,2,0),"COMPLETAR")</f>
        <v>Subuso IPCC 2017</v>
      </c>
      <c r="G92" s="35"/>
      <c r="H92" s="40" t="str">
        <f>+LEFT(BD_Detalles[[#This Row],[Clase]],2)</f>
        <v>03</v>
      </c>
      <c r="I92" s="32" t="str">
        <f>+IFERROR(VLOOKUP(BD_Detalles[[#This Row],[idcapa]],Capas[[idcapa]:[Tipo]],3,0),"")</f>
        <v>Polígono</v>
      </c>
    </row>
    <row r="93" spans="1:9" x14ac:dyDescent="0.3">
      <c r="A93" s="39" t="str">
        <f>+A91</f>
        <v>03-13</v>
      </c>
      <c r="B93" s="30" t="str">
        <f>+IFERROR(VLOOKUP(BD_Detalles[[#This Row],[Clase]],'Resumen Capas'!$A$4:$C$1048576,2,0),"COMPLETAR")</f>
        <v>Subuso IPCC 2017</v>
      </c>
      <c r="C93" s="30" t="str">
        <f>+IFERROR(IF(RIGHT(BD_Detalles[[#This Row],[Clase]],1)="0","",VLOOKUP(BD_Detalles[[#This Row],[Clase]],'Resumen Capas'!$A$4:$C$1048576,3,0)),"COMPLETAR")</f>
        <v>SUB_IPCC17</v>
      </c>
      <c r="D93" s="78" t="s">
        <v>303</v>
      </c>
      <c r="E93" s="62" t="s">
        <v>285</v>
      </c>
      <c r="F93" s="33" t="str">
        <f>+IFERROR(VLOOKUP(BD_Detalles[[#This Row],[Clase]],'Resumen Capas'!$A$4:$C$1048576,2,0),"COMPLETAR")</f>
        <v>Subuso IPCC 2017</v>
      </c>
      <c r="G93" s="35"/>
      <c r="H93" s="40" t="str">
        <f>+LEFT(BD_Detalles[[#This Row],[Clase]],2)</f>
        <v>03</v>
      </c>
      <c r="I93" s="32" t="str">
        <f>+IFERROR(VLOOKUP(BD_Detalles[[#This Row],[idcapa]],Capas[[idcapa]:[Tipo]],3,0),"")</f>
        <v>Polígono</v>
      </c>
    </row>
    <row r="94" spans="1:9" x14ac:dyDescent="0.3">
      <c r="A94" s="39" t="str">
        <f>+A91</f>
        <v>03-13</v>
      </c>
      <c r="B94" s="30" t="str">
        <f>+IFERROR(VLOOKUP(BD_Detalles[[#This Row],[Clase]],'Resumen Capas'!$A$4:$C$1048576,2,0),"COMPLETAR")</f>
        <v>Subuso IPCC 2017</v>
      </c>
      <c r="C94" s="30" t="str">
        <f>+IFERROR(IF(RIGHT(BD_Detalles[[#This Row],[Clase]],1)="0","",VLOOKUP(BD_Detalles[[#This Row],[Clase]],'Resumen Capas'!$A$4:$C$1048576,3,0)),"COMPLETAR")</f>
        <v>SUB_IPCC17</v>
      </c>
      <c r="D94" s="78" t="s">
        <v>304</v>
      </c>
      <c r="E94" s="75" t="s">
        <v>305</v>
      </c>
      <c r="F94" s="33" t="str">
        <f>+IFERROR(VLOOKUP(BD_Detalles[[#This Row],[Clase]],'Resumen Capas'!$A$4:$C$1048576,2,0),"COMPLETAR")</f>
        <v>Subuso IPCC 2017</v>
      </c>
      <c r="G94" s="35"/>
      <c r="H94" s="40" t="str">
        <f>+LEFT(BD_Detalles[[#This Row],[Clase]],2)</f>
        <v>03</v>
      </c>
      <c r="I94" s="32" t="str">
        <f>+IFERROR(VLOOKUP(BD_Detalles[[#This Row],[idcapa]],Capas[[idcapa]:[Tipo]],3,0),"")</f>
        <v>Polígono</v>
      </c>
    </row>
    <row r="95" spans="1:9" x14ac:dyDescent="0.3">
      <c r="A95" s="39" t="str">
        <f>+A91</f>
        <v>03-13</v>
      </c>
      <c r="B95" s="30" t="str">
        <f>+IFERROR(VLOOKUP(BD_Detalles[[#This Row],[Clase]],'Resumen Capas'!$A$4:$C$1048576,2,0),"COMPLETAR")</f>
        <v>Subuso IPCC 2017</v>
      </c>
      <c r="C95" s="30" t="str">
        <f>+IFERROR(IF(RIGHT(BD_Detalles[[#This Row],[Clase]],1)="0","",VLOOKUP(BD_Detalles[[#This Row],[Clase]],'Resumen Capas'!$A$4:$C$1048576,3,0)),"COMPLETAR")</f>
        <v>SUB_IPCC17</v>
      </c>
      <c r="D95" s="78" t="s">
        <v>293</v>
      </c>
      <c r="E95" s="69" t="s">
        <v>187</v>
      </c>
      <c r="F95" s="33" t="str">
        <f>+IFERROR(VLOOKUP(BD_Detalles[[#This Row],[Clase]],'Resumen Capas'!$A$4:$C$1048576,2,0),"COMPLETAR")</f>
        <v>Subuso IPCC 2017</v>
      </c>
      <c r="G95" s="35"/>
      <c r="H95" s="40" t="str">
        <f>+LEFT(BD_Detalles[[#This Row],[Clase]],2)</f>
        <v>03</v>
      </c>
      <c r="I95" s="32" t="str">
        <f>+IFERROR(VLOOKUP(BD_Detalles[[#This Row],[idcapa]],Capas[[idcapa]:[Tipo]],3,0),"")</f>
        <v>Polígono</v>
      </c>
    </row>
    <row r="96" spans="1:9" x14ac:dyDescent="0.3">
      <c r="A96" s="39" t="str">
        <f>+A91</f>
        <v>03-13</v>
      </c>
      <c r="B96" s="30" t="str">
        <f>+IFERROR(VLOOKUP(BD_Detalles[[#This Row],[Clase]],'Resumen Capas'!$A$4:$C$1048576,2,0),"COMPLETAR")</f>
        <v>Subuso IPCC 2017</v>
      </c>
      <c r="C96" s="30" t="str">
        <f>+IFERROR(IF(RIGHT(BD_Detalles[[#This Row],[Clase]],1)="0","",VLOOKUP(BD_Detalles[[#This Row],[Clase]],'Resumen Capas'!$A$4:$C$1048576,3,0)),"COMPLETAR")</f>
        <v>SUB_IPCC17</v>
      </c>
      <c r="D96" s="78" t="s">
        <v>306</v>
      </c>
      <c r="E96" s="63" t="s">
        <v>286</v>
      </c>
      <c r="F96" s="33" t="str">
        <f>+IFERROR(VLOOKUP(BD_Detalles[[#This Row],[Clase]],'Resumen Capas'!$A$4:$C$1048576,2,0),"COMPLETAR")</f>
        <v>Subuso IPCC 2017</v>
      </c>
      <c r="G96" s="35"/>
      <c r="H96" s="40" t="str">
        <f>+LEFT(BD_Detalles[[#This Row],[Clase]],2)</f>
        <v>03</v>
      </c>
      <c r="I96" s="32" t="str">
        <f>+IFERROR(VLOOKUP(BD_Detalles[[#This Row],[idcapa]],Capas[[idcapa]:[Tipo]],3,0),"")</f>
        <v>Polígono</v>
      </c>
    </row>
    <row r="97" spans="1:9" x14ac:dyDescent="0.3">
      <c r="A97" s="39" t="str">
        <f>+A91</f>
        <v>03-13</v>
      </c>
      <c r="B97" s="30" t="str">
        <f>+IFERROR(VLOOKUP(BD_Detalles[[#This Row],[Clase]],'Resumen Capas'!$A$4:$C$1048576,2,0),"COMPLETAR")</f>
        <v>Subuso IPCC 2017</v>
      </c>
      <c r="C97" s="30" t="str">
        <f>+IFERROR(IF(RIGHT(BD_Detalles[[#This Row],[Clase]],1)="0","",VLOOKUP(BD_Detalles[[#This Row],[Clase]],'Resumen Capas'!$A$4:$C$1048576,3,0)),"COMPLETAR")</f>
        <v>SUB_IPCC17</v>
      </c>
      <c r="D97" s="78" t="s">
        <v>307</v>
      </c>
      <c r="E97" s="76" t="s">
        <v>118</v>
      </c>
      <c r="F97" s="33" t="str">
        <f>+IFERROR(VLOOKUP(BD_Detalles[[#This Row],[Clase]],'Resumen Capas'!$A$4:$C$1048576,2,0),"COMPLETAR")</f>
        <v>Subuso IPCC 2017</v>
      </c>
      <c r="G97" s="35"/>
      <c r="H97" s="40" t="str">
        <f>+LEFT(BD_Detalles[[#This Row],[Clase]],2)</f>
        <v>03</v>
      </c>
      <c r="I97" s="32" t="str">
        <f>+IFERROR(VLOOKUP(BD_Detalles[[#This Row],[idcapa]],Capas[[idcapa]:[Tipo]],3,0),"")</f>
        <v>Polígono</v>
      </c>
    </row>
    <row r="98" spans="1:9" x14ac:dyDescent="0.3">
      <c r="A98" s="39" t="str">
        <f>+A91</f>
        <v>03-13</v>
      </c>
      <c r="B98" s="30" t="str">
        <f>+IFERROR(VLOOKUP(BD_Detalles[[#This Row],[Clase]],'Resumen Capas'!$A$4:$C$1048576,2,0),"COMPLETAR")</f>
        <v>Subuso IPCC 2017</v>
      </c>
      <c r="C98" s="30" t="str">
        <f>+IFERROR(IF(RIGHT(BD_Detalles[[#This Row],[Clase]],1)="0","",VLOOKUP(BD_Detalles[[#This Row],[Clase]],'Resumen Capas'!$A$4:$C$1048576,3,0)),"COMPLETAR")</f>
        <v>SUB_IPCC17</v>
      </c>
      <c r="D98" s="78" t="s">
        <v>308</v>
      </c>
      <c r="E98" s="77" t="s">
        <v>309</v>
      </c>
      <c r="F98" s="33" t="str">
        <f>+IFERROR(VLOOKUP(BD_Detalles[[#This Row],[Clase]],'Resumen Capas'!$A$4:$C$1048576,2,0),"COMPLETAR")</f>
        <v>Subuso IPCC 2017</v>
      </c>
      <c r="G98" s="35"/>
      <c r="H98" s="40" t="str">
        <f>+LEFT(BD_Detalles[[#This Row],[Clase]],2)</f>
        <v>03</v>
      </c>
      <c r="I98" s="32" t="str">
        <f>+IFERROR(VLOOKUP(BD_Detalles[[#This Row],[idcapa]],Capas[[idcapa]:[Tipo]],3,0),"")</f>
        <v>Polígono</v>
      </c>
    </row>
    <row r="99" spans="1:9" x14ac:dyDescent="0.3">
      <c r="A99" s="39" t="str">
        <f>+A91</f>
        <v>03-13</v>
      </c>
      <c r="B99" s="30" t="str">
        <f>+IFERROR(VLOOKUP(BD_Detalles[[#This Row],[Clase]],'Resumen Capas'!$A$4:$C$1048576,2,0),"COMPLETAR")</f>
        <v>Subuso IPCC 2017</v>
      </c>
      <c r="C99" s="30" t="str">
        <f>+IFERROR(IF(RIGHT(BD_Detalles[[#This Row],[Clase]],1)="0","",VLOOKUP(BD_Detalles[[#This Row],[Clase]],'Resumen Capas'!$A$4:$C$1048576,3,0)),"COMPLETAR")</f>
        <v>SUB_IPCC17</v>
      </c>
      <c r="D99" s="78" t="s">
        <v>310</v>
      </c>
      <c r="E99" s="73" t="s">
        <v>301</v>
      </c>
      <c r="F99" s="33" t="str">
        <f>+IFERROR(VLOOKUP(BD_Detalles[[#This Row],[Clase]],'Resumen Capas'!$A$4:$C$1048576,2,0),"COMPLETAR")</f>
        <v>Subuso IPCC 2017</v>
      </c>
      <c r="G99" s="35"/>
      <c r="H99" s="40" t="str">
        <f>+LEFT(BD_Detalles[[#This Row],[Clase]],2)</f>
        <v>03</v>
      </c>
      <c r="I99" s="32" t="str">
        <f>+IFERROR(VLOOKUP(BD_Detalles[[#This Row],[idcapa]],Capas[[idcapa]:[Tipo]],3,0),"")</f>
        <v>Polígono</v>
      </c>
    </row>
    <row r="100" spans="1:9" x14ac:dyDescent="0.3">
      <c r="A100" s="39" t="str">
        <f>+A91</f>
        <v>03-13</v>
      </c>
      <c r="B100" s="30" t="str">
        <f>+IFERROR(VLOOKUP(BD_Detalles[[#This Row],[Clase]],'Resumen Capas'!$A$4:$C$1048576,2,0),"COMPLETAR")</f>
        <v>Subuso IPCC 2017</v>
      </c>
      <c r="C100" s="30" t="str">
        <f>+IFERROR(IF(RIGHT(BD_Detalles[[#This Row],[Clase]],1)="0","",VLOOKUP(BD_Detalles[[#This Row],[Clase]],'Resumen Capas'!$A$4:$C$1048576,3,0)),"COMPLETAR")</f>
        <v>SUB_IPCC17</v>
      </c>
      <c r="D100" s="78" t="s">
        <v>294</v>
      </c>
      <c r="E100" s="70" t="s">
        <v>295</v>
      </c>
      <c r="F100" s="33" t="str">
        <f>+IFERROR(VLOOKUP(BD_Detalles[[#This Row],[Clase]],'Resumen Capas'!$A$4:$C$1048576,2,0),"COMPLETAR")</f>
        <v>Subuso IPCC 2017</v>
      </c>
      <c r="G100" s="35"/>
      <c r="H100" s="40" t="str">
        <f>+LEFT(BD_Detalles[[#This Row],[Clase]],2)</f>
        <v>03</v>
      </c>
      <c r="I100" s="32" t="str">
        <f>+IFERROR(VLOOKUP(BD_Detalles[[#This Row],[idcapa]],Capas[[idcapa]:[Tipo]],3,0),"")</f>
        <v>Polígono</v>
      </c>
    </row>
    <row r="101" spans="1:9" x14ac:dyDescent="0.3">
      <c r="A101" s="39" t="str">
        <f>+A91</f>
        <v>03-13</v>
      </c>
      <c r="B101" s="30" t="str">
        <f>+IFERROR(VLOOKUP(BD_Detalles[[#This Row],[Clase]],'Resumen Capas'!$A$4:$C$1048576,2,0),"COMPLETAR")</f>
        <v>Subuso IPCC 2017</v>
      </c>
      <c r="C101" s="30" t="str">
        <f>+IFERROR(IF(RIGHT(BD_Detalles[[#This Row],[Clase]],1)="0","",VLOOKUP(BD_Detalles[[#This Row],[Clase]],'Resumen Capas'!$A$4:$C$1048576,3,0)),"COMPLETAR")</f>
        <v>SUB_IPCC17</v>
      </c>
      <c r="D101" s="78" t="s">
        <v>298</v>
      </c>
      <c r="E101" s="72" t="s">
        <v>299</v>
      </c>
      <c r="F101" s="33" t="str">
        <f>+IFERROR(VLOOKUP(BD_Detalles[[#This Row],[Clase]],'Resumen Capas'!$A$4:$C$1048576,2,0),"COMPLETAR")</f>
        <v>Subuso IPCC 2017</v>
      </c>
      <c r="G101" s="35"/>
      <c r="H101" s="40" t="str">
        <f>+LEFT(BD_Detalles[[#This Row],[Clase]],2)</f>
        <v>03</v>
      </c>
      <c r="I101" s="32" t="str">
        <f>+IFERROR(VLOOKUP(BD_Detalles[[#This Row],[idcapa]],Capas[[idcapa]:[Tipo]],3,0),"")</f>
        <v>Polígono</v>
      </c>
    </row>
    <row r="102" spans="1:9" x14ac:dyDescent="0.3">
      <c r="A102" s="39" t="s">
        <v>245</v>
      </c>
      <c r="B102" s="30" t="str">
        <f>+IFERROR(VLOOKUP(BD_Detalles[[#This Row],[Clase]],'Resumen Capas'!$A$4:$C$1048576,2,0),"COMPLETAR")</f>
        <v>Uso IPCC 2019</v>
      </c>
      <c r="C102" s="30" t="str">
        <f>+IFERROR(IF(RIGHT(BD_Detalles[[#This Row],[Clase]],1)="0","",VLOOKUP(BD_Detalles[[#This Row],[Clase]],'Resumen Capas'!$A$4:$C$1048576,3,0)),"COMPLETAR")</f>
        <v>USO_IPCC19</v>
      </c>
      <c r="D102" s="74" t="s">
        <v>291</v>
      </c>
      <c r="E102" s="68" t="s">
        <v>292</v>
      </c>
      <c r="F102" s="33" t="str">
        <f>+IFERROR(VLOOKUP(BD_Detalles[[#This Row],[Clase]],'Resumen Capas'!$A$4:$C$1048576,2,0),"COMPLETAR")</f>
        <v>Uso IPCC 2019</v>
      </c>
      <c r="G102" s="35"/>
      <c r="H102" s="40" t="str">
        <f>+LEFT(BD_Detalles[[#This Row],[Clase]],2)</f>
        <v>03</v>
      </c>
      <c r="I102" s="32" t="str">
        <f>+IFERROR(VLOOKUP(BD_Detalles[[#This Row],[idcapa]],Capas[[idcapa]:[Tipo]],3,0),"")</f>
        <v>Polígono</v>
      </c>
    </row>
    <row r="103" spans="1:9" x14ac:dyDescent="0.3">
      <c r="A103" s="39" t="str">
        <f>+A102</f>
        <v>03-14</v>
      </c>
      <c r="B103" s="30" t="str">
        <f>+IFERROR(VLOOKUP(BD_Detalles[[#This Row],[Clase]],'Resumen Capas'!$A$4:$C$1048576,2,0),"COMPLETAR")</f>
        <v>Uso IPCC 2019</v>
      </c>
      <c r="C103" s="30" t="str">
        <f>+IFERROR(IF(RIGHT(BD_Detalles[[#This Row],[Clase]],1)="0","",VLOOKUP(BD_Detalles[[#This Row],[Clase]],'Resumen Capas'!$A$4:$C$1048576,3,0)),"COMPLETAR")</f>
        <v>USO_IPCC19</v>
      </c>
      <c r="D103" s="74" t="s">
        <v>293</v>
      </c>
      <c r="E103" s="69" t="s">
        <v>187</v>
      </c>
      <c r="F103" s="33" t="str">
        <f>+IFERROR(VLOOKUP(BD_Detalles[[#This Row],[Clase]],'Resumen Capas'!$A$4:$C$1048576,2,0),"COMPLETAR")</f>
        <v>Uso IPCC 2019</v>
      </c>
      <c r="G103" s="35"/>
      <c r="H103" s="40" t="str">
        <f>+LEFT(BD_Detalles[[#This Row],[Clase]],2)</f>
        <v>03</v>
      </c>
      <c r="I103" s="32" t="str">
        <f>+IFERROR(VLOOKUP(BD_Detalles[[#This Row],[idcapa]],Capas[[idcapa]:[Tipo]],3,0),"")</f>
        <v>Polígono</v>
      </c>
    </row>
    <row r="104" spans="1:9" x14ac:dyDescent="0.3">
      <c r="A104" s="39" t="str">
        <f>+A102</f>
        <v>03-14</v>
      </c>
      <c r="B104" s="30" t="str">
        <f>+IFERROR(VLOOKUP(BD_Detalles[[#This Row],[Clase]],'Resumen Capas'!$A$4:$C$1048576,2,0),"COMPLETAR")</f>
        <v>Uso IPCC 2019</v>
      </c>
      <c r="C104" s="30" t="str">
        <f>+IFERROR(IF(RIGHT(BD_Detalles[[#This Row],[Clase]],1)="0","",VLOOKUP(BD_Detalles[[#This Row],[Clase]],'Resumen Capas'!$A$4:$C$1048576,3,0)),"COMPLETAR")</f>
        <v>USO_IPCC19</v>
      </c>
      <c r="D104" s="74" t="s">
        <v>294</v>
      </c>
      <c r="E104" s="70" t="s">
        <v>295</v>
      </c>
      <c r="F104" s="33" t="str">
        <f>+IFERROR(VLOOKUP(BD_Detalles[[#This Row],[Clase]],'Resumen Capas'!$A$4:$C$1048576,2,0),"COMPLETAR")</f>
        <v>Uso IPCC 2019</v>
      </c>
      <c r="G104" s="35"/>
      <c r="H104" s="40" t="str">
        <f>+LEFT(BD_Detalles[[#This Row],[Clase]],2)</f>
        <v>03</v>
      </c>
      <c r="I104" s="32" t="str">
        <f>+IFERROR(VLOOKUP(BD_Detalles[[#This Row],[idcapa]],Capas[[idcapa]:[Tipo]],3,0),"")</f>
        <v>Polígono</v>
      </c>
    </row>
    <row r="105" spans="1:9" x14ac:dyDescent="0.3">
      <c r="A105" s="39" t="str">
        <f>+A102</f>
        <v>03-14</v>
      </c>
      <c r="B105" s="30" t="str">
        <f>+IFERROR(VLOOKUP(BD_Detalles[[#This Row],[Clase]],'Resumen Capas'!$A$4:$C$1048576,2,0),"COMPLETAR")</f>
        <v>Uso IPCC 2019</v>
      </c>
      <c r="C105" s="30" t="str">
        <f>+IFERROR(IF(RIGHT(BD_Detalles[[#This Row],[Clase]],1)="0","",VLOOKUP(BD_Detalles[[#This Row],[Clase]],'Resumen Capas'!$A$4:$C$1048576,3,0)),"COMPLETAR")</f>
        <v>USO_IPCC19</v>
      </c>
      <c r="D105" s="74" t="s">
        <v>296</v>
      </c>
      <c r="E105" s="71" t="s">
        <v>297</v>
      </c>
      <c r="F105" s="33" t="str">
        <f>+IFERROR(VLOOKUP(BD_Detalles[[#This Row],[Clase]],'Resumen Capas'!$A$4:$C$1048576,2,0),"COMPLETAR")</f>
        <v>Uso IPCC 2019</v>
      </c>
      <c r="G105" s="35"/>
      <c r="H105" s="40" t="str">
        <f>+LEFT(BD_Detalles[[#This Row],[Clase]],2)</f>
        <v>03</v>
      </c>
      <c r="I105" s="32" t="str">
        <f>+IFERROR(VLOOKUP(BD_Detalles[[#This Row],[idcapa]],Capas[[idcapa]:[Tipo]],3,0),"")</f>
        <v>Polígono</v>
      </c>
    </row>
    <row r="106" spans="1:9" x14ac:dyDescent="0.3">
      <c r="A106" s="39" t="str">
        <f>+A102</f>
        <v>03-14</v>
      </c>
      <c r="B106" s="30" t="str">
        <f>+IFERROR(VLOOKUP(BD_Detalles[[#This Row],[Clase]],'Resumen Capas'!$A$4:$C$1048576,2,0),"COMPLETAR")</f>
        <v>Uso IPCC 2019</v>
      </c>
      <c r="C106" s="30" t="str">
        <f>+IFERROR(IF(RIGHT(BD_Detalles[[#This Row],[Clase]],1)="0","",VLOOKUP(BD_Detalles[[#This Row],[Clase]],'Resumen Capas'!$A$4:$C$1048576,3,0)),"COMPLETAR")</f>
        <v>USO_IPCC19</v>
      </c>
      <c r="D106" s="74" t="s">
        <v>298</v>
      </c>
      <c r="E106" s="72" t="s">
        <v>299</v>
      </c>
      <c r="F106" s="33" t="str">
        <f>+IFERROR(VLOOKUP(BD_Detalles[[#This Row],[Clase]],'Resumen Capas'!$A$4:$C$1048576,2,0),"COMPLETAR")</f>
        <v>Uso IPCC 2019</v>
      </c>
      <c r="G106" s="35"/>
      <c r="H106" s="40" t="str">
        <f>+LEFT(BD_Detalles[[#This Row],[Clase]],2)</f>
        <v>03</v>
      </c>
      <c r="I106" s="32" t="str">
        <f>+IFERROR(VLOOKUP(BD_Detalles[[#This Row],[idcapa]],Capas[[idcapa]:[Tipo]],3,0),"")</f>
        <v>Polígono</v>
      </c>
    </row>
    <row r="107" spans="1:9" x14ac:dyDescent="0.3">
      <c r="A107" s="39" t="str">
        <f>+A102</f>
        <v>03-14</v>
      </c>
      <c r="B107" s="30" t="str">
        <f>+IFERROR(VLOOKUP(BD_Detalles[[#This Row],[Clase]],'Resumen Capas'!$A$4:$C$1048576,2,0),"COMPLETAR")</f>
        <v>Uso IPCC 2019</v>
      </c>
      <c r="C107" s="30" t="str">
        <f>+IFERROR(IF(RIGHT(BD_Detalles[[#This Row],[Clase]],1)="0","",VLOOKUP(BD_Detalles[[#This Row],[Clase]],'Resumen Capas'!$A$4:$C$1048576,3,0)),"COMPLETAR")</f>
        <v>USO_IPCC19</v>
      </c>
      <c r="D107" s="74" t="s">
        <v>300</v>
      </c>
      <c r="E107" s="73" t="s">
        <v>301</v>
      </c>
      <c r="F107" s="33" t="str">
        <f>+IFERROR(VLOOKUP(BD_Detalles[[#This Row],[Clase]],'Resumen Capas'!$A$4:$C$1048576,2,0),"COMPLETAR")</f>
        <v>Uso IPCC 2019</v>
      </c>
      <c r="G107" s="35"/>
      <c r="H107" s="40" t="str">
        <f>+LEFT(BD_Detalles[[#This Row],[Clase]],2)</f>
        <v>03</v>
      </c>
      <c r="I107" s="32" t="str">
        <f>+IFERROR(VLOOKUP(BD_Detalles[[#This Row],[idcapa]],Capas[[idcapa]:[Tipo]],3,0),"")</f>
        <v>Polígono</v>
      </c>
    </row>
    <row r="108" spans="1:9" x14ac:dyDescent="0.3">
      <c r="A108" s="39" t="s">
        <v>246</v>
      </c>
      <c r="B108" s="30" t="str">
        <f>+IFERROR(VLOOKUP(BD_Detalles[[#This Row],[Clase]],'Resumen Capas'!$A$4:$C$1048576,2,0),"COMPLETAR")</f>
        <v>Subuso IPCC 2019</v>
      </c>
      <c r="C108" s="30" t="str">
        <f>+IFERROR(IF(RIGHT(BD_Detalles[[#This Row],[Clase]],1)="0","",VLOOKUP(BD_Detalles[[#This Row],[Clase]],'Resumen Capas'!$A$4:$C$1048576,3,0)),"COMPLETAR")</f>
        <v>SUB_IPCC19</v>
      </c>
      <c r="D108" s="78" t="s">
        <v>302</v>
      </c>
      <c r="E108" s="71" t="s">
        <v>297</v>
      </c>
      <c r="F108" s="33" t="str">
        <f>+IFERROR(VLOOKUP(BD_Detalles[[#This Row],[Clase]],'Resumen Capas'!$A$4:$C$1048576,2,0),"COMPLETAR")</f>
        <v>Subuso IPCC 2019</v>
      </c>
      <c r="G108" s="35"/>
      <c r="H108" s="40" t="str">
        <f>+LEFT(BD_Detalles[[#This Row],[Clase]],2)</f>
        <v>03</v>
      </c>
      <c r="I108" s="32" t="str">
        <f>+IFERROR(VLOOKUP(BD_Detalles[[#This Row],[idcapa]],Capas[[idcapa]:[Tipo]],3,0),"")</f>
        <v>Polígono</v>
      </c>
    </row>
    <row r="109" spans="1:9" x14ac:dyDescent="0.3">
      <c r="A109" s="39" t="str">
        <f>+A108</f>
        <v>03-15</v>
      </c>
      <c r="B109" s="30" t="str">
        <f>+IFERROR(VLOOKUP(BD_Detalles[[#This Row],[Clase]],'Resumen Capas'!$A$4:$C$1048576,2,0),"COMPLETAR")</f>
        <v>Subuso IPCC 2019</v>
      </c>
      <c r="C109" s="30" t="str">
        <f>+IFERROR(IF(RIGHT(BD_Detalles[[#This Row],[Clase]],1)="0","",VLOOKUP(BD_Detalles[[#This Row],[Clase]],'Resumen Capas'!$A$4:$C$1048576,3,0)),"COMPLETAR")</f>
        <v>SUB_IPCC19</v>
      </c>
      <c r="D109" s="78" t="s">
        <v>291</v>
      </c>
      <c r="E109" s="68" t="s">
        <v>292</v>
      </c>
      <c r="F109" s="33" t="str">
        <f>+IFERROR(VLOOKUP(BD_Detalles[[#This Row],[Clase]],'Resumen Capas'!$A$4:$C$1048576,2,0),"COMPLETAR")</f>
        <v>Subuso IPCC 2019</v>
      </c>
      <c r="G109" s="35"/>
      <c r="H109" s="40" t="str">
        <f>+LEFT(BD_Detalles[[#This Row],[Clase]],2)</f>
        <v>03</v>
      </c>
      <c r="I109" s="32" t="str">
        <f>+IFERROR(VLOOKUP(BD_Detalles[[#This Row],[idcapa]],Capas[[idcapa]:[Tipo]],3,0),"")</f>
        <v>Polígono</v>
      </c>
    </row>
    <row r="110" spans="1:9" x14ac:dyDescent="0.3">
      <c r="A110" s="39" t="str">
        <f>+A108</f>
        <v>03-15</v>
      </c>
      <c r="B110" s="30" t="str">
        <f>+IFERROR(VLOOKUP(BD_Detalles[[#This Row],[Clase]],'Resumen Capas'!$A$4:$C$1048576,2,0),"COMPLETAR")</f>
        <v>Subuso IPCC 2019</v>
      </c>
      <c r="C110" s="30" t="str">
        <f>+IFERROR(IF(RIGHT(BD_Detalles[[#This Row],[Clase]],1)="0","",VLOOKUP(BD_Detalles[[#This Row],[Clase]],'Resumen Capas'!$A$4:$C$1048576,3,0)),"COMPLETAR")</f>
        <v>SUB_IPCC19</v>
      </c>
      <c r="D110" s="78" t="s">
        <v>303</v>
      </c>
      <c r="E110" s="62" t="s">
        <v>285</v>
      </c>
      <c r="F110" s="33" t="str">
        <f>+IFERROR(VLOOKUP(BD_Detalles[[#This Row],[Clase]],'Resumen Capas'!$A$4:$C$1048576,2,0),"COMPLETAR")</f>
        <v>Subuso IPCC 2019</v>
      </c>
      <c r="G110" s="35"/>
      <c r="H110" s="40" t="str">
        <f>+LEFT(BD_Detalles[[#This Row],[Clase]],2)</f>
        <v>03</v>
      </c>
      <c r="I110" s="32" t="str">
        <f>+IFERROR(VLOOKUP(BD_Detalles[[#This Row],[idcapa]],Capas[[idcapa]:[Tipo]],3,0),"")</f>
        <v>Polígono</v>
      </c>
    </row>
    <row r="111" spans="1:9" x14ac:dyDescent="0.3">
      <c r="A111" s="39" t="str">
        <f>+A108</f>
        <v>03-15</v>
      </c>
      <c r="B111" s="30" t="str">
        <f>+IFERROR(VLOOKUP(BD_Detalles[[#This Row],[Clase]],'Resumen Capas'!$A$4:$C$1048576,2,0),"COMPLETAR")</f>
        <v>Subuso IPCC 2019</v>
      </c>
      <c r="C111" s="30" t="str">
        <f>+IFERROR(IF(RIGHT(BD_Detalles[[#This Row],[Clase]],1)="0","",VLOOKUP(BD_Detalles[[#This Row],[Clase]],'Resumen Capas'!$A$4:$C$1048576,3,0)),"COMPLETAR")</f>
        <v>SUB_IPCC19</v>
      </c>
      <c r="D111" s="78" t="s">
        <v>304</v>
      </c>
      <c r="E111" s="75" t="s">
        <v>305</v>
      </c>
      <c r="F111" s="33" t="str">
        <f>+IFERROR(VLOOKUP(BD_Detalles[[#This Row],[Clase]],'Resumen Capas'!$A$4:$C$1048576,2,0),"COMPLETAR")</f>
        <v>Subuso IPCC 2019</v>
      </c>
      <c r="G111" s="35"/>
      <c r="H111" s="40" t="str">
        <f>+LEFT(BD_Detalles[[#This Row],[Clase]],2)</f>
        <v>03</v>
      </c>
      <c r="I111" s="32" t="str">
        <f>+IFERROR(VLOOKUP(BD_Detalles[[#This Row],[idcapa]],Capas[[idcapa]:[Tipo]],3,0),"")</f>
        <v>Polígono</v>
      </c>
    </row>
    <row r="112" spans="1:9" x14ac:dyDescent="0.3">
      <c r="A112" s="39" t="str">
        <f>+A108</f>
        <v>03-15</v>
      </c>
      <c r="B112" s="30" t="str">
        <f>+IFERROR(VLOOKUP(BD_Detalles[[#This Row],[Clase]],'Resumen Capas'!$A$4:$C$1048576,2,0),"COMPLETAR")</f>
        <v>Subuso IPCC 2019</v>
      </c>
      <c r="C112" s="30" t="str">
        <f>+IFERROR(IF(RIGHT(BD_Detalles[[#This Row],[Clase]],1)="0","",VLOOKUP(BD_Detalles[[#This Row],[Clase]],'Resumen Capas'!$A$4:$C$1048576,3,0)),"COMPLETAR")</f>
        <v>SUB_IPCC19</v>
      </c>
      <c r="D112" s="78" t="s">
        <v>293</v>
      </c>
      <c r="E112" s="69" t="s">
        <v>187</v>
      </c>
      <c r="F112" s="33" t="str">
        <f>+IFERROR(VLOOKUP(BD_Detalles[[#This Row],[Clase]],'Resumen Capas'!$A$4:$C$1048576,2,0),"COMPLETAR")</f>
        <v>Subuso IPCC 2019</v>
      </c>
      <c r="G112" s="35"/>
      <c r="H112" s="40" t="str">
        <f>+LEFT(BD_Detalles[[#This Row],[Clase]],2)</f>
        <v>03</v>
      </c>
      <c r="I112" s="32" t="str">
        <f>+IFERROR(VLOOKUP(BD_Detalles[[#This Row],[idcapa]],Capas[[idcapa]:[Tipo]],3,0),"")</f>
        <v>Polígono</v>
      </c>
    </row>
    <row r="113" spans="1:9" x14ac:dyDescent="0.3">
      <c r="A113" s="39" t="str">
        <f>+A108</f>
        <v>03-15</v>
      </c>
      <c r="B113" s="30" t="str">
        <f>+IFERROR(VLOOKUP(BD_Detalles[[#This Row],[Clase]],'Resumen Capas'!$A$4:$C$1048576,2,0),"COMPLETAR")</f>
        <v>Subuso IPCC 2019</v>
      </c>
      <c r="C113" s="30" t="str">
        <f>+IFERROR(IF(RIGHT(BD_Detalles[[#This Row],[Clase]],1)="0","",VLOOKUP(BD_Detalles[[#This Row],[Clase]],'Resumen Capas'!$A$4:$C$1048576,3,0)),"COMPLETAR")</f>
        <v>SUB_IPCC19</v>
      </c>
      <c r="D113" s="78" t="s">
        <v>306</v>
      </c>
      <c r="E113" s="63" t="s">
        <v>286</v>
      </c>
      <c r="F113" s="33" t="str">
        <f>+IFERROR(VLOOKUP(BD_Detalles[[#This Row],[Clase]],'Resumen Capas'!$A$4:$C$1048576,2,0),"COMPLETAR")</f>
        <v>Subuso IPCC 2019</v>
      </c>
      <c r="G113" s="35"/>
      <c r="H113" s="40" t="str">
        <f>+LEFT(BD_Detalles[[#This Row],[Clase]],2)</f>
        <v>03</v>
      </c>
      <c r="I113" s="32" t="str">
        <f>+IFERROR(VLOOKUP(BD_Detalles[[#This Row],[idcapa]],Capas[[idcapa]:[Tipo]],3,0),"")</f>
        <v>Polígono</v>
      </c>
    </row>
    <row r="114" spans="1:9" x14ac:dyDescent="0.3">
      <c r="A114" s="39" t="str">
        <f>+A108</f>
        <v>03-15</v>
      </c>
      <c r="B114" s="30" t="str">
        <f>+IFERROR(VLOOKUP(BD_Detalles[[#This Row],[Clase]],'Resumen Capas'!$A$4:$C$1048576,2,0),"COMPLETAR")</f>
        <v>Subuso IPCC 2019</v>
      </c>
      <c r="C114" s="30" t="str">
        <f>+IFERROR(IF(RIGHT(BD_Detalles[[#This Row],[Clase]],1)="0","",VLOOKUP(BD_Detalles[[#This Row],[Clase]],'Resumen Capas'!$A$4:$C$1048576,3,0)),"COMPLETAR")</f>
        <v>SUB_IPCC19</v>
      </c>
      <c r="D114" s="78" t="s">
        <v>307</v>
      </c>
      <c r="E114" s="76" t="s">
        <v>118</v>
      </c>
      <c r="F114" s="33" t="str">
        <f>+IFERROR(VLOOKUP(BD_Detalles[[#This Row],[Clase]],'Resumen Capas'!$A$4:$C$1048576,2,0),"COMPLETAR")</f>
        <v>Subuso IPCC 2019</v>
      </c>
      <c r="G114" s="35"/>
      <c r="H114" s="40" t="str">
        <f>+LEFT(BD_Detalles[[#This Row],[Clase]],2)</f>
        <v>03</v>
      </c>
      <c r="I114" s="32" t="str">
        <f>+IFERROR(VLOOKUP(BD_Detalles[[#This Row],[idcapa]],Capas[[idcapa]:[Tipo]],3,0),"")</f>
        <v>Polígono</v>
      </c>
    </row>
    <row r="115" spans="1:9" x14ac:dyDescent="0.3">
      <c r="A115" s="39" t="str">
        <f>+A108</f>
        <v>03-15</v>
      </c>
      <c r="B115" s="30" t="str">
        <f>+IFERROR(VLOOKUP(BD_Detalles[[#This Row],[Clase]],'Resumen Capas'!$A$4:$C$1048576,2,0),"COMPLETAR")</f>
        <v>Subuso IPCC 2019</v>
      </c>
      <c r="C115" s="30" t="str">
        <f>+IFERROR(IF(RIGHT(BD_Detalles[[#This Row],[Clase]],1)="0","",VLOOKUP(BD_Detalles[[#This Row],[Clase]],'Resumen Capas'!$A$4:$C$1048576,3,0)),"COMPLETAR")</f>
        <v>SUB_IPCC19</v>
      </c>
      <c r="D115" s="78" t="s">
        <v>308</v>
      </c>
      <c r="E115" s="77" t="s">
        <v>309</v>
      </c>
      <c r="F115" s="33" t="str">
        <f>+IFERROR(VLOOKUP(BD_Detalles[[#This Row],[Clase]],'Resumen Capas'!$A$4:$C$1048576,2,0),"COMPLETAR")</f>
        <v>Subuso IPCC 2019</v>
      </c>
      <c r="G115" s="35"/>
      <c r="H115" s="40" t="str">
        <f>+LEFT(BD_Detalles[[#This Row],[Clase]],2)</f>
        <v>03</v>
      </c>
      <c r="I115" s="32" t="str">
        <f>+IFERROR(VLOOKUP(BD_Detalles[[#This Row],[idcapa]],Capas[[idcapa]:[Tipo]],3,0),"")</f>
        <v>Polígono</v>
      </c>
    </row>
    <row r="116" spans="1:9" x14ac:dyDescent="0.3">
      <c r="A116" s="39" t="str">
        <f>+A108</f>
        <v>03-15</v>
      </c>
      <c r="B116" s="30" t="str">
        <f>+IFERROR(VLOOKUP(BD_Detalles[[#This Row],[Clase]],'Resumen Capas'!$A$4:$C$1048576,2,0),"COMPLETAR")</f>
        <v>Subuso IPCC 2019</v>
      </c>
      <c r="C116" s="30" t="str">
        <f>+IFERROR(IF(RIGHT(BD_Detalles[[#This Row],[Clase]],1)="0","",VLOOKUP(BD_Detalles[[#This Row],[Clase]],'Resumen Capas'!$A$4:$C$1048576,3,0)),"COMPLETAR")</f>
        <v>SUB_IPCC19</v>
      </c>
      <c r="D116" s="78" t="s">
        <v>310</v>
      </c>
      <c r="E116" s="73" t="s">
        <v>301</v>
      </c>
      <c r="F116" s="33" t="str">
        <f>+IFERROR(VLOOKUP(BD_Detalles[[#This Row],[Clase]],'Resumen Capas'!$A$4:$C$1048576,2,0),"COMPLETAR")</f>
        <v>Subuso IPCC 2019</v>
      </c>
      <c r="G116" s="35"/>
      <c r="H116" s="40" t="str">
        <f>+LEFT(BD_Detalles[[#This Row],[Clase]],2)</f>
        <v>03</v>
      </c>
      <c r="I116" s="32" t="str">
        <f>+IFERROR(VLOOKUP(BD_Detalles[[#This Row],[idcapa]],Capas[[idcapa]:[Tipo]],3,0),"")</f>
        <v>Polígono</v>
      </c>
    </row>
    <row r="117" spans="1:9" x14ac:dyDescent="0.3">
      <c r="A117" s="39" t="str">
        <f>+A108</f>
        <v>03-15</v>
      </c>
      <c r="B117" s="30" t="str">
        <f>+IFERROR(VLOOKUP(BD_Detalles[[#This Row],[Clase]],'Resumen Capas'!$A$4:$C$1048576,2,0),"COMPLETAR")</f>
        <v>Subuso IPCC 2019</v>
      </c>
      <c r="C117" s="30" t="str">
        <f>+IFERROR(IF(RIGHT(BD_Detalles[[#This Row],[Clase]],1)="0","",VLOOKUP(BD_Detalles[[#This Row],[Clase]],'Resumen Capas'!$A$4:$C$1048576,3,0)),"COMPLETAR")</f>
        <v>SUB_IPCC19</v>
      </c>
      <c r="D117" s="78" t="s">
        <v>294</v>
      </c>
      <c r="E117" s="70" t="s">
        <v>295</v>
      </c>
      <c r="F117" s="33" t="str">
        <f>+IFERROR(VLOOKUP(BD_Detalles[[#This Row],[Clase]],'Resumen Capas'!$A$4:$C$1048576,2,0),"COMPLETAR")</f>
        <v>Subuso IPCC 2019</v>
      </c>
      <c r="G117" s="35"/>
      <c r="H117" s="40" t="str">
        <f>+LEFT(BD_Detalles[[#This Row],[Clase]],2)</f>
        <v>03</v>
      </c>
      <c r="I117" s="32" t="str">
        <f>+IFERROR(VLOOKUP(BD_Detalles[[#This Row],[idcapa]],Capas[[idcapa]:[Tipo]],3,0),"")</f>
        <v>Polígono</v>
      </c>
    </row>
    <row r="118" spans="1:9" x14ac:dyDescent="0.3">
      <c r="A118" s="39" t="str">
        <f>+A108</f>
        <v>03-15</v>
      </c>
      <c r="B118" s="30" t="str">
        <f>+IFERROR(VLOOKUP(BD_Detalles[[#This Row],[Clase]],'Resumen Capas'!$A$4:$C$1048576,2,0),"COMPLETAR")</f>
        <v>Subuso IPCC 2019</v>
      </c>
      <c r="C118" s="30" t="str">
        <f>+IFERROR(IF(RIGHT(BD_Detalles[[#This Row],[Clase]],1)="0","",VLOOKUP(BD_Detalles[[#This Row],[Clase]],'Resumen Capas'!$A$4:$C$1048576,3,0)),"COMPLETAR")</f>
        <v>SUB_IPCC19</v>
      </c>
      <c r="D118" s="78" t="s">
        <v>298</v>
      </c>
      <c r="E118" s="72" t="s">
        <v>299</v>
      </c>
      <c r="F118" s="33" t="str">
        <f>+IFERROR(VLOOKUP(BD_Detalles[[#This Row],[Clase]],'Resumen Capas'!$A$4:$C$1048576,2,0),"COMPLETAR")</f>
        <v>Subuso IPCC 2019</v>
      </c>
      <c r="G118" s="35"/>
      <c r="H118" s="40" t="str">
        <f>+LEFT(BD_Detalles[[#This Row],[Clase]],2)</f>
        <v>03</v>
      </c>
      <c r="I118" s="32" t="str">
        <f>+IFERROR(VLOOKUP(BD_Detalles[[#This Row],[idcapa]],Capas[[idcapa]:[Tipo]],3,0),"")</f>
        <v>Polígono</v>
      </c>
    </row>
    <row r="119" spans="1:9" x14ac:dyDescent="0.3">
      <c r="A119" s="39" t="s">
        <v>247</v>
      </c>
      <c r="B119" s="30" t="str">
        <f>+IFERROR(VLOOKUP(BD_Detalles[[#This Row],[Clase]],'Resumen Capas'!$A$4:$C$1048576,2,0),"COMPLETAR")</f>
        <v>Dinámica de Cambio 2001-2013</v>
      </c>
      <c r="C119" s="30" t="str">
        <f>+IFERROR(IF(RIGHT(BD_Detalles[[#This Row],[Clase]],1)="0","",VLOOKUP(BD_Detalles[[#This Row],[Clase]],'Resumen Capas'!$A$4:$C$1048576,3,0)),"COMPLETAR")</f>
        <v>D_TC_01_13</v>
      </c>
      <c r="D119" s="61" t="s">
        <v>279</v>
      </c>
      <c r="E119" s="62" t="s">
        <v>285</v>
      </c>
      <c r="F119" s="33" t="str">
        <f>+IFERROR(VLOOKUP(BD_Detalles[[#This Row],[Clase]],'Resumen Capas'!$A$4:$C$1048576,2,0),"COMPLETAR")</f>
        <v>Dinámica de Cambio 2001-2013</v>
      </c>
      <c r="G119" s="35"/>
      <c r="H119" s="40" t="str">
        <f>+LEFT(BD_Detalles[[#This Row],[Clase]],2)</f>
        <v>03</v>
      </c>
      <c r="I119" s="32" t="str">
        <f>+IFERROR(VLOOKUP(BD_Detalles[[#This Row],[idcapa]],Capas[[idcapa]:[Tipo]],3,0),"")</f>
        <v>Polígono</v>
      </c>
    </row>
    <row r="120" spans="1:9" x14ac:dyDescent="0.3">
      <c r="A120" s="39" t="str">
        <f>+A119</f>
        <v>03-16</v>
      </c>
      <c r="B120" s="30" t="str">
        <f>+IFERROR(VLOOKUP(BD_Detalles[[#This Row],[Clase]],'Resumen Capas'!$A$4:$C$1048576,2,0),"COMPLETAR")</f>
        <v>Dinámica de Cambio 2001-2013</v>
      </c>
      <c r="C120" s="30" t="str">
        <f>+IFERROR(IF(RIGHT(BD_Detalles[[#This Row],[Clase]],1)="0","",VLOOKUP(BD_Detalles[[#This Row],[Clase]],'Resumen Capas'!$A$4:$C$1048576,3,0)),"COMPLETAR")</f>
        <v>D_TC_01_13</v>
      </c>
      <c r="D120" s="61" t="s">
        <v>280</v>
      </c>
      <c r="E120" s="63" t="s">
        <v>286</v>
      </c>
      <c r="F120" s="33" t="str">
        <f>+IFERROR(VLOOKUP(BD_Detalles[[#This Row],[Clase]],'Resumen Capas'!$A$4:$C$1048576,2,0),"COMPLETAR")</f>
        <v>Dinámica de Cambio 2001-2013</v>
      </c>
      <c r="G120" s="35"/>
      <c r="H120" s="40" t="str">
        <f>+LEFT(BD_Detalles[[#This Row],[Clase]],2)</f>
        <v>03</v>
      </c>
      <c r="I120" s="32" t="str">
        <f>+IFERROR(VLOOKUP(BD_Detalles[[#This Row],[idcapa]],Capas[[idcapa]:[Tipo]],3,0),"")</f>
        <v>Polígono</v>
      </c>
    </row>
    <row r="121" spans="1:9" x14ac:dyDescent="0.3">
      <c r="A121" s="39" t="str">
        <f>+A119</f>
        <v>03-16</v>
      </c>
      <c r="B121" s="30" t="str">
        <f>+IFERROR(VLOOKUP(BD_Detalles[[#This Row],[Clase]],'Resumen Capas'!$A$4:$C$1048576,2,0),"COMPLETAR")</f>
        <v>Dinámica de Cambio 2001-2013</v>
      </c>
      <c r="C121" s="30" t="str">
        <f>+IFERROR(IF(RIGHT(BD_Detalles[[#This Row],[Clase]],1)="0","",VLOOKUP(BD_Detalles[[#This Row],[Clase]],'Resumen Capas'!$A$4:$C$1048576,3,0)),"COMPLETAR")</f>
        <v>D_TC_01_13</v>
      </c>
      <c r="D121" s="61" t="s">
        <v>281</v>
      </c>
      <c r="E121" s="64" t="s">
        <v>287</v>
      </c>
      <c r="F121" s="33" t="str">
        <f>+IFERROR(VLOOKUP(BD_Detalles[[#This Row],[Clase]],'Resumen Capas'!$A$4:$C$1048576,2,0),"COMPLETAR")</f>
        <v>Dinámica de Cambio 2001-2013</v>
      </c>
      <c r="G121" s="35"/>
      <c r="H121" s="40" t="str">
        <f>+LEFT(BD_Detalles[[#This Row],[Clase]],2)</f>
        <v>03</v>
      </c>
      <c r="I121" s="32" t="str">
        <f>+IFERROR(VLOOKUP(BD_Detalles[[#This Row],[idcapa]],Capas[[idcapa]:[Tipo]],3,0),"")</f>
        <v>Polígono</v>
      </c>
    </row>
    <row r="122" spans="1:9" x14ac:dyDescent="0.3">
      <c r="A122" s="39" t="str">
        <f>+A119</f>
        <v>03-16</v>
      </c>
      <c r="B122" s="30" t="str">
        <f>+IFERROR(VLOOKUP(BD_Detalles[[#This Row],[Clase]],'Resumen Capas'!$A$4:$C$1048576,2,0),"COMPLETAR")</f>
        <v>Dinámica de Cambio 2001-2013</v>
      </c>
      <c r="C122" s="30" t="str">
        <f>+IFERROR(IF(RIGHT(BD_Detalles[[#This Row],[Clase]],1)="0","",VLOOKUP(BD_Detalles[[#This Row],[Clase]],'Resumen Capas'!$A$4:$C$1048576,3,0)),"COMPLETAR")</f>
        <v>D_TC_01_13</v>
      </c>
      <c r="D122" s="61" t="s">
        <v>282</v>
      </c>
      <c r="E122" s="65" t="s">
        <v>288</v>
      </c>
      <c r="F122" s="33" t="str">
        <f>+IFERROR(VLOOKUP(BD_Detalles[[#This Row],[Clase]],'Resumen Capas'!$A$4:$C$1048576,2,0),"COMPLETAR")</f>
        <v>Dinámica de Cambio 2001-2013</v>
      </c>
      <c r="G122" s="35"/>
      <c r="H122" s="40" t="str">
        <f>+LEFT(BD_Detalles[[#This Row],[Clase]],2)</f>
        <v>03</v>
      </c>
      <c r="I122" s="32" t="str">
        <f>+IFERROR(VLOOKUP(BD_Detalles[[#This Row],[idcapa]],Capas[[idcapa]:[Tipo]],3,0),"")</f>
        <v>Polígono</v>
      </c>
    </row>
    <row r="123" spans="1:9" x14ac:dyDescent="0.3">
      <c r="A123" s="39" t="str">
        <f>+A119</f>
        <v>03-16</v>
      </c>
      <c r="B123" s="30" t="str">
        <f>+IFERROR(VLOOKUP(BD_Detalles[[#This Row],[Clase]],'Resumen Capas'!$A$4:$C$1048576,2,0),"COMPLETAR")</f>
        <v>Dinámica de Cambio 2001-2013</v>
      </c>
      <c r="C123" s="30" t="str">
        <f>+IFERROR(IF(RIGHT(BD_Detalles[[#This Row],[Clase]],1)="0","",VLOOKUP(BD_Detalles[[#This Row],[Clase]],'Resumen Capas'!$A$4:$C$1048576,3,0)),"COMPLETAR")</f>
        <v>D_TC_01_13</v>
      </c>
      <c r="D123" s="61" t="s">
        <v>283</v>
      </c>
      <c r="E123" s="66" t="s">
        <v>289</v>
      </c>
      <c r="F123" s="33" t="str">
        <f>+IFERROR(VLOOKUP(BD_Detalles[[#This Row],[Clase]],'Resumen Capas'!$A$4:$C$1048576,2,0),"COMPLETAR")</f>
        <v>Dinámica de Cambio 2001-2013</v>
      </c>
      <c r="G123" s="35"/>
      <c r="H123" s="40" t="str">
        <f>+LEFT(BD_Detalles[[#This Row],[Clase]],2)</f>
        <v>03</v>
      </c>
      <c r="I123" s="32" t="str">
        <f>+IFERROR(VLOOKUP(BD_Detalles[[#This Row],[idcapa]],Capas[[idcapa]:[Tipo]],3,0),"")</f>
        <v>Polígono</v>
      </c>
    </row>
    <row r="124" spans="1:9" x14ac:dyDescent="0.3">
      <c r="A124" s="39" t="str">
        <f>+A119</f>
        <v>03-16</v>
      </c>
      <c r="B124" s="30" t="str">
        <f>+IFERROR(VLOOKUP(BD_Detalles[[#This Row],[Clase]],'Resumen Capas'!$A$4:$C$1048576,2,0),"COMPLETAR")</f>
        <v>Dinámica de Cambio 2001-2013</v>
      </c>
      <c r="C124" s="30" t="str">
        <f>+IFERROR(IF(RIGHT(BD_Detalles[[#This Row],[Clase]],1)="0","",VLOOKUP(BD_Detalles[[#This Row],[Clase]],'Resumen Capas'!$A$4:$C$1048576,3,0)),"COMPLETAR")</f>
        <v>D_TC_01_13</v>
      </c>
      <c r="D124" s="61" t="s">
        <v>284</v>
      </c>
      <c r="E124" s="67" t="s">
        <v>290</v>
      </c>
      <c r="F124" s="33" t="str">
        <f>+IFERROR(VLOOKUP(BD_Detalles[[#This Row],[Clase]],'Resumen Capas'!$A$4:$C$1048576,2,0),"COMPLETAR")</f>
        <v>Dinámica de Cambio 2001-2013</v>
      </c>
      <c r="G124" s="35"/>
      <c r="H124" s="40" t="str">
        <f>+LEFT(BD_Detalles[[#This Row],[Clase]],2)</f>
        <v>03</v>
      </c>
      <c r="I124" s="32" t="str">
        <f>+IFERROR(VLOOKUP(BD_Detalles[[#This Row],[idcapa]],Capas[[idcapa]:[Tipo]],3,0),"")</f>
        <v>Polígono</v>
      </c>
    </row>
    <row r="125" spans="1:9" x14ac:dyDescent="0.3">
      <c r="A125" s="39" t="s">
        <v>248</v>
      </c>
      <c r="B125" s="30" t="str">
        <f>+IFERROR(VLOOKUP(BD_Detalles[[#This Row],[Clase]],'Resumen Capas'!$A$4:$C$1048576,2,0),"COMPLETAR")</f>
        <v>Dinámica de Cambio 2013-2016</v>
      </c>
      <c r="C125" s="30" t="str">
        <f>+IFERROR(IF(RIGHT(BD_Detalles[[#This Row],[Clase]],1)="0","",VLOOKUP(BD_Detalles[[#This Row],[Clase]],'Resumen Capas'!$A$4:$C$1048576,3,0)),"COMPLETAR")</f>
        <v>D_TC_13_16</v>
      </c>
      <c r="D125" s="61" t="s">
        <v>279</v>
      </c>
      <c r="E125" s="62" t="s">
        <v>285</v>
      </c>
      <c r="F125" s="33" t="str">
        <f>+IFERROR(VLOOKUP(BD_Detalles[[#This Row],[Clase]],'Resumen Capas'!$A$4:$C$1048576,2,0),"COMPLETAR")</f>
        <v>Dinámica de Cambio 2013-2016</v>
      </c>
      <c r="G125" s="35"/>
      <c r="H125" s="40" t="str">
        <f>+LEFT(BD_Detalles[[#This Row],[Clase]],2)</f>
        <v>03</v>
      </c>
      <c r="I125" s="32" t="str">
        <f>+IFERROR(VLOOKUP(BD_Detalles[[#This Row],[idcapa]],Capas[[idcapa]:[Tipo]],3,0),"")</f>
        <v>Polígono</v>
      </c>
    </row>
    <row r="126" spans="1:9" x14ac:dyDescent="0.3">
      <c r="A126" s="39" t="str">
        <f>+A125</f>
        <v>03-17</v>
      </c>
      <c r="B126" s="30" t="str">
        <f>+IFERROR(VLOOKUP(BD_Detalles[[#This Row],[Clase]],'Resumen Capas'!$A$4:$C$1048576,2,0),"COMPLETAR")</f>
        <v>Dinámica de Cambio 2013-2016</v>
      </c>
      <c r="C126" s="30" t="str">
        <f>+IFERROR(IF(RIGHT(BD_Detalles[[#This Row],[Clase]],1)="0","",VLOOKUP(BD_Detalles[[#This Row],[Clase]],'Resumen Capas'!$A$4:$C$1048576,3,0)),"COMPLETAR")</f>
        <v>D_TC_13_16</v>
      </c>
      <c r="D126" s="61" t="s">
        <v>280</v>
      </c>
      <c r="E126" s="63" t="s">
        <v>286</v>
      </c>
      <c r="F126" s="33" t="str">
        <f>+IFERROR(VLOOKUP(BD_Detalles[[#This Row],[Clase]],'Resumen Capas'!$A$4:$C$1048576,2,0),"COMPLETAR")</f>
        <v>Dinámica de Cambio 2013-2016</v>
      </c>
      <c r="G126" s="35"/>
      <c r="H126" s="40" t="str">
        <f>+LEFT(BD_Detalles[[#This Row],[Clase]],2)</f>
        <v>03</v>
      </c>
      <c r="I126" s="32" t="str">
        <f>+IFERROR(VLOOKUP(BD_Detalles[[#This Row],[idcapa]],Capas[[idcapa]:[Tipo]],3,0),"")</f>
        <v>Polígono</v>
      </c>
    </row>
    <row r="127" spans="1:9" x14ac:dyDescent="0.3">
      <c r="A127" s="39" t="str">
        <f>+A125</f>
        <v>03-17</v>
      </c>
      <c r="B127" s="30" t="str">
        <f>+IFERROR(VLOOKUP(BD_Detalles[[#This Row],[Clase]],'Resumen Capas'!$A$4:$C$1048576,2,0),"COMPLETAR")</f>
        <v>Dinámica de Cambio 2013-2016</v>
      </c>
      <c r="C127" s="30" t="str">
        <f>+IFERROR(IF(RIGHT(BD_Detalles[[#This Row],[Clase]],1)="0","",VLOOKUP(BD_Detalles[[#This Row],[Clase]],'Resumen Capas'!$A$4:$C$1048576,3,0)),"COMPLETAR")</f>
        <v>D_TC_13_16</v>
      </c>
      <c r="D127" s="61" t="s">
        <v>281</v>
      </c>
      <c r="E127" s="64" t="s">
        <v>287</v>
      </c>
      <c r="F127" s="33" t="str">
        <f>+IFERROR(VLOOKUP(BD_Detalles[[#This Row],[Clase]],'Resumen Capas'!$A$4:$C$1048576,2,0),"COMPLETAR")</f>
        <v>Dinámica de Cambio 2013-2016</v>
      </c>
      <c r="G127" s="35"/>
      <c r="H127" s="40" t="str">
        <f>+LEFT(BD_Detalles[[#This Row],[Clase]],2)</f>
        <v>03</v>
      </c>
      <c r="I127" s="32" t="str">
        <f>+IFERROR(VLOOKUP(BD_Detalles[[#This Row],[idcapa]],Capas[[idcapa]:[Tipo]],3,0),"")</f>
        <v>Polígono</v>
      </c>
    </row>
    <row r="128" spans="1:9" x14ac:dyDescent="0.3">
      <c r="A128" s="39" t="str">
        <f>+A125</f>
        <v>03-17</v>
      </c>
      <c r="B128" s="30" t="str">
        <f>+IFERROR(VLOOKUP(BD_Detalles[[#This Row],[Clase]],'Resumen Capas'!$A$4:$C$1048576,2,0),"COMPLETAR")</f>
        <v>Dinámica de Cambio 2013-2016</v>
      </c>
      <c r="C128" s="30" t="str">
        <f>+IFERROR(IF(RIGHT(BD_Detalles[[#This Row],[Clase]],1)="0","",VLOOKUP(BD_Detalles[[#This Row],[Clase]],'Resumen Capas'!$A$4:$C$1048576,3,0)),"COMPLETAR")</f>
        <v>D_TC_13_16</v>
      </c>
      <c r="D128" s="61" t="s">
        <v>282</v>
      </c>
      <c r="E128" s="65" t="s">
        <v>288</v>
      </c>
      <c r="F128" s="33" t="str">
        <f>+IFERROR(VLOOKUP(BD_Detalles[[#This Row],[Clase]],'Resumen Capas'!$A$4:$C$1048576,2,0),"COMPLETAR")</f>
        <v>Dinámica de Cambio 2013-2016</v>
      </c>
      <c r="G128" s="35"/>
      <c r="H128" s="40" t="str">
        <f>+LEFT(BD_Detalles[[#This Row],[Clase]],2)</f>
        <v>03</v>
      </c>
      <c r="I128" s="32" t="str">
        <f>+IFERROR(VLOOKUP(BD_Detalles[[#This Row],[idcapa]],Capas[[idcapa]:[Tipo]],3,0),"")</f>
        <v>Polígono</v>
      </c>
    </row>
    <row r="129" spans="1:9" x14ac:dyDescent="0.3">
      <c r="A129" s="39" t="str">
        <f>+A125</f>
        <v>03-17</v>
      </c>
      <c r="B129" s="30" t="str">
        <f>+IFERROR(VLOOKUP(BD_Detalles[[#This Row],[Clase]],'Resumen Capas'!$A$4:$C$1048576,2,0),"COMPLETAR")</f>
        <v>Dinámica de Cambio 2013-2016</v>
      </c>
      <c r="C129" s="30" t="str">
        <f>+IFERROR(IF(RIGHT(BD_Detalles[[#This Row],[Clase]],1)="0","",VLOOKUP(BD_Detalles[[#This Row],[Clase]],'Resumen Capas'!$A$4:$C$1048576,3,0)),"COMPLETAR")</f>
        <v>D_TC_13_16</v>
      </c>
      <c r="D129" s="61" t="s">
        <v>283</v>
      </c>
      <c r="E129" s="66" t="s">
        <v>289</v>
      </c>
      <c r="F129" s="33" t="str">
        <f>+IFERROR(VLOOKUP(BD_Detalles[[#This Row],[Clase]],'Resumen Capas'!$A$4:$C$1048576,2,0),"COMPLETAR")</f>
        <v>Dinámica de Cambio 2013-2016</v>
      </c>
      <c r="G129" s="35"/>
      <c r="H129" s="40" t="str">
        <f>+LEFT(BD_Detalles[[#This Row],[Clase]],2)</f>
        <v>03</v>
      </c>
      <c r="I129" s="32" t="str">
        <f>+IFERROR(VLOOKUP(BD_Detalles[[#This Row],[idcapa]],Capas[[idcapa]:[Tipo]],3,0),"")</f>
        <v>Polígono</v>
      </c>
    </row>
    <row r="130" spans="1:9" x14ac:dyDescent="0.3">
      <c r="A130" s="39" t="str">
        <f>+A125</f>
        <v>03-17</v>
      </c>
      <c r="B130" s="30" t="str">
        <f>+IFERROR(VLOOKUP(BD_Detalles[[#This Row],[Clase]],'Resumen Capas'!$A$4:$C$1048576,2,0),"COMPLETAR")</f>
        <v>Dinámica de Cambio 2013-2016</v>
      </c>
      <c r="C130" s="30" t="str">
        <f>+IFERROR(IF(RIGHT(BD_Detalles[[#This Row],[Clase]],1)="0","",VLOOKUP(BD_Detalles[[#This Row],[Clase]],'Resumen Capas'!$A$4:$C$1048576,3,0)),"COMPLETAR")</f>
        <v>D_TC_13_16</v>
      </c>
      <c r="D130" s="61" t="s">
        <v>284</v>
      </c>
      <c r="E130" s="67" t="s">
        <v>290</v>
      </c>
      <c r="F130" s="33" t="str">
        <f>+IFERROR(VLOOKUP(BD_Detalles[[#This Row],[Clase]],'Resumen Capas'!$A$4:$C$1048576,2,0),"COMPLETAR")</f>
        <v>Dinámica de Cambio 2013-2016</v>
      </c>
      <c r="G130" s="35"/>
      <c r="H130" s="40" t="str">
        <f>+LEFT(BD_Detalles[[#This Row],[Clase]],2)</f>
        <v>03</v>
      </c>
      <c r="I130" s="32" t="str">
        <f>+IFERROR(VLOOKUP(BD_Detalles[[#This Row],[idcapa]],Capas[[idcapa]:[Tipo]],3,0),"")</f>
        <v>Polígono</v>
      </c>
    </row>
    <row r="131" spans="1:9" x14ac:dyDescent="0.3">
      <c r="A131" s="39" t="s">
        <v>249</v>
      </c>
      <c r="B131" s="30" t="str">
        <f>+IFERROR(VLOOKUP(BD_Detalles[[#This Row],[Clase]],'Resumen Capas'!$A$4:$C$1048576,2,0),"COMPLETAR")</f>
        <v>Dinámica de Cambio 2016-2017</v>
      </c>
      <c r="C131" s="30" t="str">
        <f>+IFERROR(IF(RIGHT(BD_Detalles[[#This Row],[Clase]],1)="0","",VLOOKUP(BD_Detalles[[#This Row],[Clase]],'Resumen Capas'!$A$4:$C$1048576,3,0)),"COMPLETAR")</f>
        <v>D_TC_16_17</v>
      </c>
      <c r="D131" s="61" t="s">
        <v>279</v>
      </c>
      <c r="E131" s="62" t="s">
        <v>285</v>
      </c>
      <c r="F131" s="33" t="str">
        <f>+IFERROR(VLOOKUP(BD_Detalles[[#This Row],[Clase]],'Resumen Capas'!$A$4:$C$1048576,2,0),"COMPLETAR")</f>
        <v>Dinámica de Cambio 2016-2017</v>
      </c>
      <c r="G131" s="35"/>
      <c r="H131" s="40" t="str">
        <f>+LEFT(BD_Detalles[[#This Row],[Clase]],2)</f>
        <v>03</v>
      </c>
      <c r="I131" s="32" t="str">
        <f>+IFERROR(VLOOKUP(BD_Detalles[[#This Row],[idcapa]],Capas[[idcapa]:[Tipo]],3,0),"")</f>
        <v>Polígono</v>
      </c>
    </row>
    <row r="132" spans="1:9" x14ac:dyDescent="0.3">
      <c r="A132" s="39" t="str">
        <f>+A131</f>
        <v>03-18</v>
      </c>
      <c r="B132" s="30" t="str">
        <f>+IFERROR(VLOOKUP(BD_Detalles[[#This Row],[Clase]],'Resumen Capas'!$A$4:$C$1048576,2,0),"COMPLETAR")</f>
        <v>Dinámica de Cambio 2016-2017</v>
      </c>
      <c r="C132" s="30" t="str">
        <f>+IFERROR(IF(RIGHT(BD_Detalles[[#This Row],[Clase]],1)="0","",VLOOKUP(BD_Detalles[[#This Row],[Clase]],'Resumen Capas'!$A$4:$C$1048576,3,0)),"COMPLETAR")</f>
        <v>D_TC_16_17</v>
      </c>
      <c r="D132" s="61" t="s">
        <v>280</v>
      </c>
      <c r="E132" s="63" t="s">
        <v>286</v>
      </c>
      <c r="F132" s="33" t="str">
        <f>+IFERROR(VLOOKUP(BD_Detalles[[#This Row],[Clase]],'Resumen Capas'!$A$4:$C$1048576,2,0),"COMPLETAR")</f>
        <v>Dinámica de Cambio 2016-2017</v>
      </c>
      <c r="G132" s="35"/>
      <c r="H132" s="40" t="str">
        <f>+LEFT(BD_Detalles[[#This Row],[Clase]],2)</f>
        <v>03</v>
      </c>
      <c r="I132" s="32" t="str">
        <f>+IFERROR(VLOOKUP(BD_Detalles[[#This Row],[idcapa]],Capas[[idcapa]:[Tipo]],3,0),"")</f>
        <v>Polígono</v>
      </c>
    </row>
    <row r="133" spans="1:9" x14ac:dyDescent="0.3">
      <c r="A133" s="39" t="str">
        <f>+A131</f>
        <v>03-18</v>
      </c>
      <c r="B133" s="30" t="str">
        <f>+IFERROR(VLOOKUP(BD_Detalles[[#This Row],[Clase]],'Resumen Capas'!$A$4:$C$1048576,2,0),"COMPLETAR")</f>
        <v>Dinámica de Cambio 2016-2017</v>
      </c>
      <c r="C133" s="30" t="str">
        <f>+IFERROR(IF(RIGHT(BD_Detalles[[#This Row],[Clase]],1)="0","",VLOOKUP(BD_Detalles[[#This Row],[Clase]],'Resumen Capas'!$A$4:$C$1048576,3,0)),"COMPLETAR")</f>
        <v>D_TC_16_17</v>
      </c>
      <c r="D133" s="61" t="s">
        <v>281</v>
      </c>
      <c r="E133" s="64" t="s">
        <v>287</v>
      </c>
      <c r="F133" s="33" t="str">
        <f>+IFERROR(VLOOKUP(BD_Detalles[[#This Row],[Clase]],'Resumen Capas'!$A$4:$C$1048576,2,0),"COMPLETAR")</f>
        <v>Dinámica de Cambio 2016-2017</v>
      </c>
      <c r="G133" s="35"/>
      <c r="H133" s="40" t="str">
        <f>+LEFT(BD_Detalles[[#This Row],[Clase]],2)</f>
        <v>03</v>
      </c>
      <c r="I133" s="32" t="str">
        <f>+IFERROR(VLOOKUP(BD_Detalles[[#This Row],[idcapa]],Capas[[idcapa]:[Tipo]],3,0),"")</f>
        <v>Polígono</v>
      </c>
    </row>
    <row r="134" spans="1:9" x14ac:dyDescent="0.3">
      <c r="A134" s="39" t="str">
        <f>+A131</f>
        <v>03-18</v>
      </c>
      <c r="B134" s="30" t="str">
        <f>+IFERROR(VLOOKUP(BD_Detalles[[#This Row],[Clase]],'Resumen Capas'!$A$4:$C$1048576,2,0),"COMPLETAR")</f>
        <v>Dinámica de Cambio 2016-2017</v>
      </c>
      <c r="C134" s="30" t="str">
        <f>+IFERROR(IF(RIGHT(BD_Detalles[[#This Row],[Clase]],1)="0","",VLOOKUP(BD_Detalles[[#This Row],[Clase]],'Resumen Capas'!$A$4:$C$1048576,3,0)),"COMPLETAR")</f>
        <v>D_TC_16_17</v>
      </c>
      <c r="D134" s="61" t="s">
        <v>282</v>
      </c>
      <c r="E134" s="65" t="s">
        <v>288</v>
      </c>
      <c r="F134" s="33" t="str">
        <f>+IFERROR(VLOOKUP(BD_Detalles[[#This Row],[Clase]],'Resumen Capas'!$A$4:$C$1048576,2,0),"COMPLETAR")</f>
        <v>Dinámica de Cambio 2016-2017</v>
      </c>
      <c r="G134" s="35"/>
      <c r="H134" s="40" t="str">
        <f>+LEFT(BD_Detalles[[#This Row],[Clase]],2)</f>
        <v>03</v>
      </c>
      <c r="I134" s="32" t="str">
        <f>+IFERROR(VLOOKUP(BD_Detalles[[#This Row],[idcapa]],Capas[[idcapa]:[Tipo]],3,0),"")</f>
        <v>Polígono</v>
      </c>
    </row>
    <row r="135" spans="1:9" x14ac:dyDescent="0.3">
      <c r="A135" s="39" t="str">
        <f>+A131</f>
        <v>03-18</v>
      </c>
      <c r="B135" s="30" t="str">
        <f>+IFERROR(VLOOKUP(BD_Detalles[[#This Row],[Clase]],'Resumen Capas'!$A$4:$C$1048576,2,0),"COMPLETAR")</f>
        <v>Dinámica de Cambio 2016-2017</v>
      </c>
      <c r="C135" s="30" t="str">
        <f>+IFERROR(IF(RIGHT(BD_Detalles[[#This Row],[Clase]],1)="0","",VLOOKUP(BD_Detalles[[#This Row],[Clase]],'Resumen Capas'!$A$4:$C$1048576,3,0)),"COMPLETAR")</f>
        <v>D_TC_16_17</v>
      </c>
      <c r="D135" s="61" t="s">
        <v>283</v>
      </c>
      <c r="E135" s="66" t="s">
        <v>289</v>
      </c>
      <c r="F135" s="33" t="str">
        <f>+IFERROR(VLOOKUP(BD_Detalles[[#This Row],[Clase]],'Resumen Capas'!$A$4:$C$1048576,2,0),"COMPLETAR")</f>
        <v>Dinámica de Cambio 2016-2017</v>
      </c>
      <c r="G135" s="35"/>
      <c r="H135" s="40" t="str">
        <f>+LEFT(BD_Detalles[[#This Row],[Clase]],2)</f>
        <v>03</v>
      </c>
      <c r="I135" s="32" t="str">
        <f>+IFERROR(VLOOKUP(BD_Detalles[[#This Row],[idcapa]],Capas[[idcapa]:[Tipo]],3,0),"")</f>
        <v>Polígono</v>
      </c>
    </row>
    <row r="136" spans="1:9" x14ac:dyDescent="0.3">
      <c r="A136" s="39" t="str">
        <f>+A131</f>
        <v>03-18</v>
      </c>
      <c r="B136" s="30" t="str">
        <f>+IFERROR(VLOOKUP(BD_Detalles[[#This Row],[Clase]],'Resumen Capas'!$A$4:$C$1048576,2,0),"COMPLETAR")</f>
        <v>Dinámica de Cambio 2016-2017</v>
      </c>
      <c r="C136" s="30" t="str">
        <f>+IFERROR(IF(RIGHT(BD_Detalles[[#This Row],[Clase]],1)="0","",VLOOKUP(BD_Detalles[[#This Row],[Clase]],'Resumen Capas'!$A$4:$C$1048576,3,0)),"COMPLETAR")</f>
        <v>D_TC_16_17</v>
      </c>
      <c r="D136" s="61" t="s">
        <v>284</v>
      </c>
      <c r="E136" s="67" t="s">
        <v>290</v>
      </c>
      <c r="F136" s="33" t="str">
        <f>+IFERROR(VLOOKUP(BD_Detalles[[#This Row],[Clase]],'Resumen Capas'!$A$4:$C$1048576,2,0),"COMPLETAR")</f>
        <v>Dinámica de Cambio 2016-2017</v>
      </c>
      <c r="G136" s="35"/>
      <c r="H136" s="40" t="str">
        <f>+LEFT(BD_Detalles[[#This Row],[Clase]],2)</f>
        <v>03</v>
      </c>
      <c r="I136" s="32" t="str">
        <f>+IFERROR(VLOOKUP(BD_Detalles[[#This Row],[idcapa]],Capas[[idcapa]:[Tipo]],3,0),"")</f>
        <v>Polígono</v>
      </c>
    </row>
    <row r="137" spans="1:9" x14ac:dyDescent="0.3">
      <c r="A137" s="39" t="s">
        <v>250</v>
      </c>
      <c r="B137" s="30" t="str">
        <f>+IFERROR(VLOOKUP(BD_Detalles[[#This Row],[Clase]],'Resumen Capas'!$A$4:$C$1048576,2,0),"COMPLETAR")</f>
        <v>Dinámica de Cambio 2017-2019</v>
      </c>
      <c r="C137" s="30" t="str">
        <f>+IFERROR(IF(RIGHT(BD_Detalles[[#This Row],[Clase]],1)="0","",VLOOKUP(BD_Detalles[[#This Row],[Clase]],'Resumen Capas'!$A$4:$C$1048576,3,0)),"COMPLETAR")</f>
        <v>D_TC_17_19</v>
      </c>
      <c r="D137" s="61" t="s">
        <v>279</v>
      </c>
      <c r="E137" s="62" t="s">
        <v>285</v>
      </c>
      <c r="F137" s="33" t="str">
        <f>+IFERROR(VLOOKUP(BD_Detalles[[#This Row],[Clase]],'Resumen Capas'!$A$4:$C$1048576,2,0),"COMPLETAR")</f>
        <v>Dinámica de Cambio 2017-2019</v>
      </c>
      <c r="G137" s="35"/>
      <c r="H137" s="40" t="str">
        <f>+LEFT(BD_Detalles[[#This Row],[Clase]],2)</f>
        <v>03</v>
      </c>
      <c r="I137" s="32" t="str">
        <f>+IFERROR(VLOOKUP(BD_Detalles[[#This Row],[idcapa]],Capas[[idcapa]:[Tipo]],3,0),"")</f>
        <v>Polígono</v>
      </c>
    </row>
    <row r="138" spans="1:9" x14ac:dyDescent="0.3">
      <c r="A138" s="39" t="str">
        <f>+A137</f>
        <v>03-19</v>
      </c>
      <c r="B138" s="30" t="str">
        <f>+IFERROR(VLOOKUP(BD_Detalles[[#This Row],[Clase]],'Resumen Capas'!$A$4:$C$1048576,2,0),"COMPLETAR")</f>
        <v>Dinámica de Cambio 2017-2019</v>
      </c>
      <c r="C138" s="30" t="str">
        <f>+IFERROR(IF(RIGHT(BD_Detalles[[#This Row],[Clase]],1)="0","",VLOOKUP(BD_Detalles[[#This Row],[Clase]],'Resumen Capas'!$A$4:$C$1048576,3,0)),"COMPLETAR")</f>
        <v>D_TC_17_19</v>
      </c>
      <c r="D138" s="61" t="s">
        <v>280</v>
      </c>
      <c r="E138" s="63" t="s">
        <v>286</v>
      </c>
      <c r="F138" s="33" t="str">
        <f>+IFERROR(VLOOKUP(BD_Detalles[[#This Row],[Clase]],'Resumen Capas'!$A$4:$C$1048576,2,0),"COMPLETAR")</f>
        <v>Dinámica de Cambio 2017-2019</v>
      </c>
      <c r="G138" s="35"/>
      <c r="H138" s="40" t="str">
        <f>+LEFT(BD_Detalles[[#This Row],[Clase]],2)</f>
        <v>03</v>
      </c>
      <c r="I138" s="32" t="str">
        <f>+IFERROR(VLOOKUP(BD_Detalles[[#This Row],[idcapa]],Capas[[idcapa]:[Tipo]],3,0),"")</f>
        <v>Polígono</v>
      </c>
    </row>
    <row r="139" spans="1:9" x14ac:dyDescent="0.3">
      <c r="A139" s="39" t="str">
        <f>+A137</f>
        <v>03-19</v>
      </c>
      <c r="B139" s="30" t="str">
        <f>+IFERROR(VLOOKUP(BD_Detalles[[#This Row],[Clase]],'Resumen Capas'!$A$4:$C$1048576,2,0),"COMPLETAR")</f>
        <v>Dinámica de Cambio 2017-2019</v>
      </c>
      <c r="C139" s="30" t="str">
        <f>+IFERROR(IF(RIGHT(BD_Detalles[[#This Row],[Clase]],1)="0","",VLOOKUP(BD_Detalles[[#This Row],[Clase]],'Resumen Capas'!$A$4:$C$1048576,3,0)),"COMPLETAR")</f>
        <v>D_TC_17_19</v>
      </c>
      <c r="D139" s="61" t="s">
        <v>281</v>
      </c>
      <c r="E139" s="64" t="s">
        <v>287</v>
      </c>
      <c r="F139" s="33" t="str">
        <f>+IFERROR(VLOOKUP(BD_Detalles[[#This Row],[Clase]],'Resumen Capas'!$A$4:$C$1048576,2,0),"COMPLETAR")</f>
        <v>Dinámica de Cambio 2017-2019</v>
      </c>
      <c r="G139" s="35"/>
      <c r="H139" s="40" t="str">
        <f>+LEFT(BD_Detalles[[#This Row],[Clase]],2)</f>
        <v>03</v>
      </c>
      <c r="I139" s="32" t="str">
        <f>+IFERROR(VLOOKUP(BD_Detalles[[#This Row],[idcapa]],Capas[[idcapa]:[Tipo]],3,0),"")</f>
        <v>Polígono</v>
      </c>
    </row>
    <row r="140" spans="1:9" x14ac:dyDescent="0.3">
      <c r="A140" s="39" t="str">
        <f>+A137</f>
        <v>03-19</v>
      </c>
      <c r="B140" s="30" t="str">
        <f>+IFERROR(VLOOKUP(BD_Detalles[[#This Row],[Clase]],'Resumen Capas'!$A$4:$C$1048576,2,0),"COMPLETAR")</f>
        <v>Dinámica de Cambio 2017-2019</v>
      </c>
      <c r="C140" s="30" t="str">
        <f>+IFERROR(IF(RIGHT(BD_Detalles[[#This Row],[Clase]],1)="0","",VLOOKUP(BD_Detalles[[#This Row],[Clase]],'Resumen Capas'!$A$4:$C$1048576,3,0)),"COMPLETAR")</f>
        <v>D_TC_17_19</v>
      </c>
      <c r="D140" s="61" t="s">
        <v>282</v>
      </c>
      <c r="E140" s="65" t="s">
        <v>288</v>
      </c>
      <c r="F140" s="33" t="str">
        <f>+IFERROR(VLOOKUP(BD_Detalles[[#This Row],[Clase]],'Resumen Capas'!$A$4:$C$1048576,2,0),"COMPLETAR")</f>
        <v>Dinámica de Cambio 2017-2019</v>
      </c>
      <c r="G140" s="35"/>
      <c r="H140" s="40" t="str">
        <f>+LEFT(BD_Detalles[[#This Row],[Clase]],2)</f>
        <v>03</v>
      </c>
      <c r="I140" s="32" t="str">
        <f>+IFERROR(VLOOKUP(BD_Detalles[[#This Row],[idcapa]],Capas[[idcapa]:[Tipo]],3,0),"")</f>
        <v>Polígono</v>
      </c>
    </row>
    <row r="141" spans="1:9" x14ac:dyDescent="0.3">
      <c r="A141" s="39" t="str">
        <f>+A137</f>
        <v>03-19</v>
      </c>
      <c r="B141" s="30" t="str">
        <f>+IFERROR(VLOOKUP(BD_Detalles[[#This Row],[Clase]],'Resumen Capas'!$A$4:$C$1048576,2,0),"COMPLETAR")</f>
        <v>Dinámica de Cambio 2017-2019</v>
      </c>
      <c r="C141" s="30" t="str">
        <f>+IFERROR(IF(RIGHT(BD_Detalles[[#This Row],[Clase]],1)="0","",VLOOKUP(BD_Detalles[[#This Row],[Clase]],'Resumen Capas'!$A$4:$C$1048576,3,0)),"COMPLETAR")</f>
        <v>D_TC_17_19</v>
      </c>
      <c r="D141" s="61" t="s">
        <v>283</v>
      </c>
      <c r="E141" s="66" t="s">
        <v>289</v>
      </c>
      <c r="F141" s="33" t="str">
        <f>+IFERROR(VLOOKUP(BD_Detalles[[#This Row],[Clase]],'Resumen Capas'!$A$4:$C$1048576,2,0),"COMPLETAR")</f>
        <v>Dinámica de Cambio 2017-2019</v>
      </c>
      <c r="G141" s="35"/>
      <c r="H141" s="40" t="str">
        <f>+LEFT(BD_Detalles[[#This Row],[Clase]],2)</f>
        <v>03</v>
      </c>
      <c r="I141" s="32" t="str">
        <f>+IFERROR(VLOOKUP(BD_Detalles[[#This Row],[idcapa]],Capas[[idcapa]:[Tipo]],3,0),"")</f>
        <v>Polígono</v>
      </c>
    </row>
    <row r="142" spans="1:9" x14ac:dyDescent="0.3">
      <c r="A142" s="39" t="str">
        <f>+A137</f>
        <v>03-19</v>
      </c>
      <c r="B142" s="30" t="str">
        <f>+IFERROR(VLOOKUP(BD_Detalles[[#This Row],[Clase]],'Resumen Capas'!$A$4:$C$1048576,2,0),"COMPLETAR")</f>
        <v>Dinámica de Cambio 2017-2019</v>
      </c>
      <c r="C142" s="30" t="str">
        <f>+IFERROR(IF(RIGHT(BD_Detalles[[#This Row],[Clase]],1)="0","",VLOOKUP(BD_Detalles[[#This Row],[Clase]],'Resumen Capas'!$A$4:$C$1048576,3,0)),"COMPLETAR")</f>
        <v>D_TC_17_19</v>
      </c>
      <c r="D142" s="61" t="s">
        <v>284</v>
      </c>
      <c r="E142" s="67" t="s">
        <v>290</v>
      </c>
      <c r="F142" s="33" t="str">
        <f>+IFERROR(VLOOKUP(BD_Detalles[[#This Row],[Clase]],'Resumen Capas'!$A$4:$C$1048576,2,0),"COMPLETAR")</f>
        <v>Dinámica de Cambio 2017-2019</v>
      </c>
      <c r="G142" s="35"/>
      <c r="H142" s="40" t="str">
        <f>+LEFT(BD_Detalles[[#This Row],[Clase]],2)</f>
        <v>03</v>
      </c>
      <c r="I142" s="32" t="str">
        <f>+IFERROR(VLOOKUP(BD_Detalles[[#This Row],[idcapa]],Capas[[idcapa]:[Tipo]],3,0),"")</f>
        <v>Polígono</v>
      </c>
    </row>
    <row r="143" spans="1:9" x14ac:dyDescent="0.3">
      <c r="A143" s="39" t="s">
        <v>277</v>
      </c>
      <c r="B143" s="30" t="str">
        <f>+IFERROR(VLOOKUP(BD_Detalles[[#This Row],[Clase]],'Resumen Capas'!$A$4:$C$1048576,2,0),"COMPLETAR")</f>
        <v>Volumen Bruto (m3/ha)</v>
      </c>
      <c r="C143" s="30" t="str">
        <f>+IFERROR(IF(RIGHT(BD_Detalles[[#This Row],[Clase]],1)="0","",VLOOKUP(BD_Detalles[[#This Row],[Clase]],'Resumen Capas'!$A$4:$C$1048576,3,0)),"COMPLETAR")</f>
        <v>volbrut_ha</v>
      </c>
      <c r="D143" s="41" t="s">
        <v>112</v>
      </c>
      <c r="E143" s="41" t="s">
        <v>98</v>
      </c>
      <c r="F143" s="33" t="str">
        <f>+IFERROR(VLOOKUP(BD_Detalles[[#This Row],[Clase]],'Resumen Capas'!$A$4:$C$1048576,2,0),"COMPLETAR")</f>
        <v>Volumen Bruto (m3/ha)</v>
      </c>
      <c r="G143" s="35"/>
      <c r="H143" s="40" t="str">
        <f>+LEFT(BD_Detalles[[#This Row],[Clase]],2)</f>
        <v>04</v>
      </c>
      <c r="I143" s="32" t="str">
        <f>+IFERROR(VLOOKUP(BD_Detalles[[#This Row],[idcapa]],Capas[[idcapa]:[Tipo]],3,0),"")</f>
        <v>Polígono</v>
      </c>
    </row>
  </sheetData>
  <phoneticPr fontId="4" type="noConversion"/>
  <conditionalFormatting sqref="B10:C143">
    <cfRule type="cellIs" dxfId="34" priority="12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157"/>
  <sheetViews>
    <sheetView showGridLines="0" workbookViewId="0">
      <pane ySplit="1" topLeftCell="A2" activePane="bottomLeft" state="frozen"/>
      <selection pane="bottomLeft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13.44140625" bestFit="1" customWidth="1"/>
    <col min="4" max="4" width="12" bestFit="1" customWidth="1"/>
    <col min="5" max="5" width="12.77734375" bestFit="1" customWidth="1"/>
    <col min="6" max="6" width="23.332031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28.6640625" bestFit="1" customWidth="1"/>
    <col min="15" max="15" width="8.44140625" bestFit="1" customWidth="1"/>
    <col min="16" max="16" width="33.7773437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22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154</v>
      </c>
      <c r="G2">
        <v>7</v>
      </c>
      <c r="H2" s="9" t="s">
        <v>168</v>
      </c>
      <c r="I2" s="9" t="s">
        <v>24</v>
      </c>
      <c r="J2">
        <v>2</v>
      </c>
      <c r="K2" s="9"/>
      <c r="M2" s="9" t="s">
        <v>122</v>
      </c>
      <c r="N2" s="9" t="s">
        <v>112</v>
      </c>
      <c r="O2" s="9" t="s">
        <v>99</v>
      </c>
      <c r="P2" s="9" t="s">
        <v>168</v>
      </c>
      <c r="Q2" s="12"/>
    </row>
    <row r="3" spans="1:17" x14ac:dyDescent="0.3">
      <c r="A3" s="22" t="s">
        <v>28</v>
      </c>
      <c r="B3" s="9" t="s">
        <v>120</v>
      </c>
      <c r="C3">
        <v>12</v>
      </c>
      <c r="D3" s="9" t="s">
        <v>147</v>
      </c>
      <c r="E3">
        <v>1</v>
      </c>
      <c r="F3" s="9" t="s">
        <v>147</v>
      </c>
      <c r="G3">
        <v>1</v>
      </c>
      <c r="H3" s="9" t="s">
        <v>169</v>
      </c>
      <c r="I3" s="9" t="s">
        <v>25</v>
      </c>
      <c r="J3">
        <v>1</v>
      </c>
      <c r="K3" s="9"/>
      <c r="M3" s="9" t="s">
        <v>147</v>
      </c>
      <c r="N3" s="9" t="s">
        <v>112</v>
      </c>
      <c r="O3" s="9" t="s">
        <v>98</v>
      </c>
      <c r="P3" s="9" t="s">
        <v>169</v>
      </c>
      <c r="Q3" s="12"/>
    </row>
    <row r="4" spans="1:17" x14ac:dyDescent="0.3">
      <c r="A4" s="22" t="s">
        <v>28</v>
      </c>
      <c r="B4" s="9" t="s">
        <v>120</v>
      </c>
      <c r="C4">
        <v>2</v>
      </c>
      <c r="D4" s="9" t="s">
        <v>123</v>
      </c>
      <c r="E4">
        <v>1</v>
      </c>
      <c r="F4" s="9" t="s">
        <v>155</v>
      </c>
      <c r="G4">
        <v>8</v>
      </c>
      <c r="H4" s="9" t="s">
        <v>170</v>
      </c>
      <c r="I4" s="9" t="s">
        <v>105</v>
      </c>
      <c r="J4">
        <v>3</v>
      </c>
      <c r="K4" s="9"/>
      <c r="M4" s="9" t="s">
        <v>123</v>
      </c>
      <c r="N4" s="9" t="s">
        <v>112</v>
      </c>
      <c r="O4" s="9" t="s">
        <v>100</v>
      </c>
      <c r="P4" s="9" t="s">
        <v>170</v>
      </c>
      <c r="Q4" s="12"/>
    </row>
    <row r="5" spans="1:17" x14ac:dyDescent="0.3">
      <c r="A5" s="22" t="s">
        <v>28</v>
      </c>
      <c r="B5" s="9" t="s">
        <v>120</v>
      </c>
      <c r="C5">
        <v>3</v>
      </c>
      <c r="D5" s="9" t="s">
        <v>124</v>
      </c>
      <c r="E5">
        <v>1</v>
      </c>
      <c r="F5" s="9" t="s">
        <v>156</v>
      </c>
      <c r="G5">
        <v>9</v>
      </c>
      <c r="H5" s="9" t="s">
        <v>171</v>
      </c>
      <c r="I5" s="9" t="s">
        <v>106</v>
      </c>
      <c r="J5">
        <v>4</v>
      </c>
      <c r="K5" s="9"/>
      <c r="M5" s="9" t="s">
        <v>124</v>
      </c>
      <c r="N5" s="9" t="s">
        <v>112</v>
      </c>
      <c r="O5" s="9" t="s">
        <v>102</v>
      </c>
      <c r="P5" s="9" t="s">
        <v>171</v>
      </c>
      <c r="Q5" s="12"/>
    </row>
    <row r="6" spans="1:17" x14ac:dyDescent="0.3">
      <c r="A6" s="22" t="s">
        <v>28</v>
      </c>
      <c r="B6" s="9" t="s">
        <v>120</v>
      </c>
      <c r="C6">
        <v>4</v>
      </c>
      <c r="D6" s="9" t="s">
        <v>125</v>
      </c>
      <c r="E6">
        <v>1</v>
      </c>
      <c r="F6" s="9" t="s">
        <v>157</v>
      </c>
      <c r="G6">
        <v>10</v>
      </c>
      <c r="H6" s="9" t="s">
        <v>172</v>
      </c>
      <c r="I6" s="9" t="s">
        <v>113</v>
      </c>
      <c r="J6">
        <v>5</v>
      </c>
      <c r="K6" s="9"/>
      <c r="M6" s="9" t="s">
        <v>125</v>
      </c>
      <c r="N6" s="9" t="s">
        <v>112</v>
      </c>
      <c r="O6" s="9" t="s">
        <v>27</v>
      </c>
      <c r="P6" s="9" t="s">
        <v>172</v>
      </c>
      <c r="Q6" s="12"/>
    </row>
    <row r="7" spans="1:17" x14ac:dyDescent="0.3">
      <c r="A7" s="22" t="s">
        <v>28</v>
      </c>
      <c r="B7" s="9" t="s">
        <v>120</v>
      </c>
      <c r="C7">
        <v>5</v>
      </c>
      <c r="D7" s="9" t="s">
        <v>126</v>
      </c>
      <c r="E7">
        <v>1</v>
      </c>
      <c r="F7" s="9" t="s">
        <v>158</v>
      </c>
      <c r="G7">
        <v>11</v>
      </c>
      <c r="H7" s="9" t="s">
        <v>173</v>
      </c>
      <c r="I7" s="9" t="s">
        <v>114</v>
      </c>
      <c r="J7">
        <v>6</v>
      </c>
      <c r="K7" s="9"/>
      <c r="M7" s="9" t="s">
        <v>126</v>
      </c>
      <c r="N7" s="9" t="s">
        <v>112</v>
      </c>
      <c r="O7" s="9" t="s">
        <v>101</v>
      </c>
      <c r="P7" s="9" t="s">
        <v>173</v>
      </c>
      <c r="Q7" s="12"/>
    </row>
    <row r="8" spans="1:17" x14ac:dyDescent="0.3">
      <c r="A8" s="22" t="s">
        <v>28</v>
      </c>
      <c r="B8" s="9" t="s">
        <v>120</v>
      </c>
      <c r="C8">
        <v>6</v>
      </c>
      <c r="D8" s="9" t="s">
        <v>127</v>
      </c>
      <c r="E8">
        <v>1</v>
      </c>
      <c r="F8" s="9" t="s">
        <v>159</v>
      </c>
      <c r="G8">
        <v>12</v>
      </c>
      <c r="H8" s="9" t="s">
        <v>174</v>
      </c>
      <c r="I8" s="9" t="s">
        <v>165</v>
      </c>
      <c r="J8">
        <v>7</v>
      </c>
      <c r="K8" s="9"/>
      <c r="M8" s="9" t="s">
        <v>127</v>
      </c>
      <c r="N8" s="9" t="s">
        <v>112</v>
      </c>
      <c r="O8" s="9" t="s">
        <v>98</v>
      </c>
      <c r="P8" s="9" t="s">
        <v>174</v>
      </c>
      <c r="Q8" s="12"/>
    </row>
    <row r="9" spans="1:17" x14ac:dyDescent="0.3">
      <c r="A9" s="22" t="s">
        <v>28</v>
      </c>
      <c r="B9" s="9" t="s">
        <v>120</v>
      </c>
      <c r="C9">
        <v>7</v>
      </c>
      <c r="D9" s="9" t="s">
        <v>128</v>
      </c>
      <c r="E9">
        <v>1</v>
      </c>
      <c r="F9" s="9" t="s">
        <v>160</v>
      </c>
      <c r="G9">
        <v>13</v>
      </c>
      <c r="H9" s="9" t="s">
        <v>175</v>
      </c>
      <c r="I9" s="9" t="s">
        <v>166</v>
      </c>
      <c r="J9">
        <v>8</v>
      </c>
      <c r="K9" s="9"/>
      <c r="M9" s="9" t="s">
        <v>128</v>
      </c>
      <c r="N9" s="9" t="s">
        <v>112</v>
      </c>
      <c r="O9" s="9" t="s">
        <v>99</v>
      </c>
      <c r="P9" s="9" t="s">
        <v>175</v>
      </c>
      <c r="Q9" s="12"/>
    </row>
    <row r="10" spans="1:17" x14ac:dyDescent="0.3">
      <c r="A10" s="22" t="s">
        <v>28</v>
      </c>
      <c r="B10" s="9" t="s">
        <v>120</v>
      </c>
      <c r="C10">
        <v>29</v>
      </c>
      <c r="D10" s="9" t="s">
        <v>145</v>
      </c>
      <c r="E10">
        <v>1</v>
      </c>
      <c r="F10" s="9" t="s">
        <v>163</v>
      </c>
      <c r="G10">
        <v>16</v>
      </c>
      <c r="H10" s="9" t="s">
        <v>176</v>
      </c>
      <c r="I10" s="9" t="s">
        <v>167</v>
      </c>
      <c r="J10">
        <v>9</v>
      </c>
      <c r="K10" s="9"/>
      <c r="M10" s="9" t="s">
        <v>145</v>
      </c>
      <c r="N10" s="9" t="s">
        <v>112</v>
      </c>
      <c r="O10" s="9" t="s">
        <v>100</v>
      </c>
      <c r="P10" s="9" t="s">
        <v>176</v>
      </c>
      <c r="Q10" s="12"/>
    </row>
    <row r="11" spans="1:17" x14ac:dyDescent="0.3">
      <c r="A11" s="22" t="s">
        <v>28</v>
      </c>
      <c r="B11" s="9" t="s">
        <v>120</v>
      </c>
      <c r="C11">
        <v>13</v>
      </c>
      <c r="D11" s="9" t="s">
        <v>133</v>
      </c>
      <c r="E11">
        <v>1</v>
      </c>
      <c r="F11" s="9" t="s">
        <v>153</v>
      </c>
      <c r="G11">
        <v>2</v>
      </c>
      <c r="H11" s="9"/>
      <c r="I11" s="9"/>
      <c r="K11" s="9"/>
      <c r="M11" s="9"/>
      <c r="N11" s="9"/>
      <c r="O11" s="9"/>
      <c r="P11" s="9"/>
      <c r="Q11" s="12"/>
    </row>
    <row r="12" spans="1:17" x14ac:dyDescent="0.3">
      <c r="A12" s="22" t="s">
        <v>28</v>
      </c>
      <c r="B12" s="9" t="s">
        <v>120</v>
      </c>
      <c r="C12">
        <v>17</v>
      </c>
      <c r="D12" s="9" t="s">
        <v>2</v>
      </c>
      <c r="E12">
        <v>1</v>
      </c>
      <c r="F12" s="9" t="s">
        <v>10</v>
      </c>
      <c r="G12">
        <v>3</v>
      </c>
      <c r="H12" s="9"/>
      <c r="I12" s="9"/>
      <c r="K12" s="9"/>
      <c r="M12" s="9"/>
      <c r="N12" s="9"/>
      <c r="O12" s="9"/>
      <c r="P12" s="9"/>
      <c r="Q12" s="12"/>
    </row>
    <row r="13" spans="1:17" x14ac:dyDescent="0.3">
      <c r="A13" s="22" t="s">
        <v>28</v>
      </c>
      <c r="B13" s="9" t="s">
        <v>120</v>
      </c>
      <c r="C13">
        <v>18</v>
      </c>
      <c r="D13" s="9" t="s">
        <v>3</v>
      </c>
      <c r="E13">
        <v>1</v>
      </c>
      <c r="F13" s="9" t="s">
        <v>151</v>
      </c>
      <c r="G13">
        <v>4</v>
      </c>
      <c r="H13" s="9"/>
      <c r="I13" s="9"/>
      <c r="K13" s="9"/>
      <c r="M13" s="9"/>
      <c r="N13" s="9"/>
      <c r="O13" s="9"/>
      <c r="P13" s="9"/>
      <c r="Q13" s="12"/>
    </row>
    <row r="14" spans="1:17" x14ac:dyDescent="0.3">
      <c r="A14" s="22" t="s">
        <v>28</v>
      </c>
      <c r="B14" s="9" t="s">
        <v>120</v>
      </c>
      <c r="C14">
        <v>19</v>
      </c>
      <c r="D14" s="9" t="s">
        <v>109</v>
      </c>
      <c r="E14">
        <v>1</v>
      </c>
      <c r="F14" s="9" t="s">
        <v>11</v>
      </c>
      <c r="G14">
        <v>5</v>
      </c>
      <c r="H14" s="9"/>
      <c r="I14" s="9"/>
      <c r="K14" s="9"/>
      <c r="M14" s="9"/>
      <c r="N14" s="9"/>
      <c r="O14" s="9"/>
      <c r="P14" s="9"/>
      <c r="Q14" s="12"/>
    </row>
    <row r="15" spans="1:17" x14ac:dyDescent="0.3">
      <c r="A15" s="22" t="s">
        <v>28</v>
      </c>
      <c r="B15" s="9" t="s">
        <v>120</v>
      </c>
      <c r="C15">
        <v>23</v>
      </c>
      <c r="D15" s="9" t="s">
        <v>139</v>
      </c>
      <c r="E15">
        <v>1</v>
      </c>
      <c r="F15" s="9" t="s">
        <v>152</v>
      </c>
      <c r="G15">
        <v>6</v>
      </c>
      <c r="H15" s="9"/>
      <c r="I15" s="9"/>
      <c r="K15" s="9"/>
      <c r="M15" s="9"/>
      <c r="N15" s="9"/>
      <c r="O15" s="9"/>
      <c r="P15" s="9"/>
      <c r="Q15" s="12"/>
    </row>
    <row r="16" spans="1:17" x14ac:dyDescent="0.3">
      <c r="A16" s="22" t="s">
        <v>28</v>
      </c>
      <c r="B16" s="9" t="s">
        <v>120</v>
      </c>
      <c r="C16">
        <v>27</v>
      </c>
      <c r="D16" s="9" t="s">
        <v>143</v>
      </c>
      <c r="E16">
        <v>1</v>
      </c>
      <c r="F16" s="9" t="s">
        <v>161</v>
      </c>
      <c r="G16">
        <v>14</v>
      </c>
      <c r="H16" s="9"/>
      <c r="I16" s="9"/>
      <c r="K16" s="9"/>
      <c r="M16" s="9"/>
      <c r="N16" s="9"/>
      <c r="O16" s="9"/>
      <c r="P16" s="9"/>
      <c r="Q16" s="12"/>
    </row>
    <row r="17" spans="1:17" x14ac:dyDescent="0.3">
      <c r="A17" s="22" t="s">
        <v>28</v>
      </c>
      <c r="B17" s="9" t="s">
        <v>120</v>
      </c>
      <c r="C17">
        <v>28</v>
      </c>
      <c r="D17" s="9" t="s">
        <v>144</v>
      </c>
      <c r="E17">
        <v>1</v>
      </c>
      <c r="F17" s="9" t="s">
        <v>162</v>
      </c>
      <c r="G17">
        <v>15</v>
      </c>
      <c r="H17" s="9"/>
      <c r="I17" s="9"/>
      <c r="K17" s="9"/>
      <c r="M17" s="9"/>
      <c r="N17" s="9"/>
      <c r="O17" s="9"/>
      <c r="P17" s="9"/>
      <c r="Q17" s="12"/>
    </row>
    <row r="18" spans="1:17" x14ac:dyDescent="0.3">
      <c r="A18" s="22" t="s">
        <v>108</v>
      </c>
      <c r="B18" s="9" t="s">
        <v>121</v>
      </c>
      <c r="C18">
        <v>12</v>
      </c>
      <c r="D18" s="9" t="s">
        <v>147</v>
      </c>
      <c r="E18">
        <v>1</v>
      </c>
      <c r="F18" s="9" t="s">
        <v>147</v>
      </c>
      <c r="G18">
        <v>1</v>
      </c>
      <c r="H18" s="9" t="s">
        <v>164</v>
      </c>
      <c r="I18" s="9" t="s">
        <v>111</v>
      </c>
      <c r="J18">
        <v>1</v>
      </c>
      <c r="K18" s="9"/>
      <c r="M18" s="9" t="s">
        <v>147</v>
      </c>
      <c r="N18" s="9" t="s">
        <v>177</v>
      </c>
      <c r="O18" s="9" t="s">
        <v>115</v>
      </c>
      <c r="P18" s="9" t="s">
        <v>164</v>
      </c>
      <c r="Q18" s="12"/>
    </row>
    <row r="19" spans="1:17" x14ac:dyDescent="0.3">
      <c r="A19" s="22" t="s">
        <v>108</v>
      </c>
      <c r="B19" s="9" t="s">
        <v>121</v>
      </c>
      <c r="C19">
        <v>12</v>
      </c>
      <c r="D19" s="9" t="s">
        <v>147</v>
      </c>
      <c r="E19">
        <v>1</v>
      </c>
      <c r="F19" s="9" t="s">
        <v>147</v>
      </c>
      <c r="G19">
        <v>1</v>
      </c>
      <c r="H19" s="9" t="s">
        <v>164</v>
      </c>
      <c r="I19" s="9" t="s">
        <v>111</v>
      </c>
      <c r="J19">
        <v>1</v>
      </c>
      <c r="K19" s="9"/>
      <c r="M19" s="9" t="s">
        <v>147</v>
      </c>
      <c r="N19" s="9" t="s">
        <v>178</v>
      </c>
      <c r="O19" s="9" t="s">
        <v>187</v>
      </c>
      <c r="P19" s="9" t="s">
        <v>164</v>
      </c>
      <c r="Q19" s="12"/>
    </row>
    <row r="20" spans="1:17" x14ac:dyDescent="0.3">
      <c r="A20" s="22" t="s">
        <v>108</v>
      </c>
      <c r="B20" s="9" t="s">
        <v>121</v>
      </c>
      <c r="C20">
        <v>12</v>
      </c>
      <c r="D20" s="9" t="s">
        <v>147</v>
      </c>
      <c r="E20">
        <v>1</v>
      </c>
      <c r="F20" s="9" t="s">
        <v>147</v>
      </c>
      <c r="G20">
        <v>1</v>
      </c>
      <c r="H20" s="9" t="s">
        <v>164</v>
      </c>
      <c r="I20" s="9" t="s">
        <v>111</v>
      </c>
      <c r="J20">
        <v>1</v>
      </c>
      <c r="K20" s="9"/>
      <c r="M20" s="9" t="s">
        <v>147</v>
      </c>
      <c r="N20" s="9" t="s">
        <v>179</v>
      </c>
      <c r="O20" s="9" t="s">
        <v>119</v>
      </c>
      <c r="P20" s="9" t="s">
        <v>164</v>
      </c>
      <c r="Q20" s="12"/>
    </row>
    <row r="21" spans="1:17" x14ac:dyDescent="0.3">
      <c r="A21" s="22" t="s">
        <v>108</v>
      </c>
      <c r="B21" s="9" t="s">
        <v>121</v>
      </c>
      <c r="C21">
        <v>12</v>
      </c>
      <c r="D21" s="9" t="s">
        <v>147</v>
      </c>
      <c r="E21">
        <v>1</v>
      </c>
      <c r="F21" s="9" t="s">
        <v>147</v>
      </c>
      <c r="G21">
        <v>1</v>
      </c>
      <c r="H21" s="9" t="s">
        <v>164</v>
      </c>
      <c r="I21" s="9" t="s">
        <v>111</v>
      </c>
      <c r="J21">
        <v>1</v>
      </c>
      <c r="K21" s="9"/>
      <c r="M21" s="9" t="s">
        <v>147</v>
      </c>
      <c r="N21" s="9" t="s">
        <v>180</v>
      </c>
      <c r="O21" s="9" t="s">
        <v>191</v>
      </c>
      <c r="P21" s="9" t="s">
        <v>164</v>
      </c>
      <c r="Q21" s="12"/>
    </row>
    <row r="22" spans="1:17" x14ac:dyDescent="0.3">
      <c r="A22" s="22" t="s">
        <v>108</v>
      </c>
      <c r="B22" s="9" t="s">
        <v>121</v>
      </c>
      <c r="C22">
        <v>12</v>
      </c>
      <c r="D22" s="9" t="s">
        <v>147</v>
      </c>
      <c r="E22">
        <v>1</v>
      </c>
      <c r="F22" s="9" t="s">
        <v>147</v>
      </c>
      <c r="G22">
        <v>1</v>
      </c>
      <c r="H22" s="9" t="s">
        <v>164</v>
      </c>
      <c r="I22" s="9" t="s">
        <v>111</v>
      </c>
      <c r="J22">
        <v>1</v>
      </c>
      <c r="K22" s="9"/>
      <c r="M22" s="9" t="s">
        <v>147</v>
      </c>
      <c r="N22" s="9" t="s">
        <v>181</v>
      </c>
      <c r="O22" s="9" t="s">
        <v>188</v>
      </c>
      <c r="P22" s="9" t="s">
        <v>164</v>
      </c>
      <c r="Q22" s="12"/>
    </row>
    <row r="23" spans="1:17" x14ac:dyDescent="0.3">
      <c r="A23" s="22" t="s">
        <v>108</v>
      </c>
      <c r="B23" s="9" t="s">
        <v>121</v>
      </c>
      <c r="C23">
        <v>12</v>
      </c>
      <c r="D23" s="9" t="s">
        <v>147</v>
      </c>
      <c r="E23">
        <v>1</v>
      </c>
      <c r="F23" s="9" t="s">
        <v>147</v>
      </c>
      <c r="G23">
        <v>1</v>
      </c>
      <c r="H23" s="9" t="s">
        <v>164</v>
      </c>
      <c r="I23" s="9" t="s">
        <v>111</v>
      </c>
      <c r="J23">
        <v>1</v>
      </c>
      <c r="K23" s="9"/>
      <c r="M23" s="9" t="s">
        <v>147</v>
      </c>
      <c r="N23" s="9" t="s">
        <v>182</v>
      </c>
      <c r="O23" s="9" t="s">
        <v>190</v>
      </c>
      <c r="P23" s="9" t="s">
        <v>164</v>
      </c>
      <c r="Q23" s="12"/>
    </row>
    <row r="24" spans="1:17" x14ac:dyDescent="0.3">
      <c r="A24" s="22" t="s">
        <v>108</v>
      </c>
      <c r="B24" s="9" t="s">
        <v>121</v>
      </c>
      <c r="C24">
        <v>12</v>
      </c>
      <c r="D24" s="9" t="s">
        <v>147</v>
      </c>
      <c r="E24">
        <v>1</v>
      </c>
      <c r="F24" s="9" t="s">
        <v>147</v>
      </c>
      <c r="G24">
        <v>1</v>
      </c>
      <c r="H24" s="9" t="s">
        <v>164</v>
      </c>
      <c r="I24" s="9" t="s">
        <v>111</v>
      </c>
      <c r="J24">
        <v>1</v>
      </c>
      <c r="K24" s="9"/>
      <c r="M24" s="9" t="s">
        <v>147</v>
      </c>
      <c r="N24" s="9" t="s">
        <v>183</v>
      </c>
      <c r="O24" s="9" t="s">
        <v>189</v>
      </c>
      <c r="P24" s="9" t="s">
        <v>164</v>
      </c>
      <c r="Q24" s="12"/>
    </row>
    <row r="25" spans="1:17" x14ac:dyDescent="0.3">
      <c r="A25" s="22" t="s">
        <v>108</v>
      </c>
      <c r="B25" s="9" t="s">
        <v>121</v>
      </c>
      <c r="C25">
        <v>12</v>
      </c>
      <c r="D25" s="9" t="s">
        <v>147</v>
      </c>
      <c r="E25">
        <v>1</v>
      </c>
      <c r="F25" s="9" t="s">
        <v>147</v>
      </c>
      <c r="G25">
        <v>1</v>
      </c>
      <c r="H25" s="9" t="s">
        <v>164</v>
      </c>
      <c r="I25" s="9" t="s">
        <v>111</v>
      </c>
      <c r="J25">
        <v>1</v>
      </c>
      <c r="K25" s="9"/>
      <c r="M25" s="9" t="s">
        <v>147</v>
      </c>
      <c r="N25" s="9" t="s">
        <v>184</v>
      </c>
      <c r="O25" s="9" t="s">
        <v>117</v>
      </c>
      <c r="P25" s="9" t="s">
        <v>164</v>
      </c>
      <c r="Q25" s="12"/>
    </row>
    <row r="26" spans="1:17" x14ac:dyDescent="0.3">
      <c r="A26" s="22" t="s">
        <v>108</v>
      </c>
      <c r="B26" s="9" t="s">
        <v>121</v>
      </c>
      <c r="C26">
        <v>12</v>
      </c>
      <c r="D26" s="9" t="s">
        <v>147</v>
      </c>
      <c r="E26">
        <v>1</v>
      </c>
      <c r="F26" s="9" t="s">
        <v>147</v>
      </c>
      <c r="G26">
        <v>1</v>
      </c>
      <c r="H26" s="9" t="s">
        <v>164</v>
      </c>
      <c r="I26" s="9" t="s">
        <v>111</v>
      </c>
      <c r="J26">
        <v>1</v>
      </c>
      <c r="K26" s="9"/>
      <c r="M26" s="9" t="s">
        <v>147</v>
      </c>
      <c r="N26" s="9" t="s">
        <v>185</v>
      </c>
      <c r="O26" s="9" t="s">
        <v>116</v>
      </c>
      <c r="P26" s="9" t="s">
        <v>164</v>
      </c>
      <c r="Q26" s="12"/>
    </row>
    <row r="27" spans="1:17" x14ac:dyDescent="0.3">
      <c r="A27" s="22" t="s">
        <v>108</v>
      </c>
      <c r="B27" s="9" t="s">
        <v>121</v>
      </c>
      <c r="C27">
        <v>12</v>
      </c>
      <c r="D27" s="9" t="s">
        <v>147</v>
      </c>
      <c r="E27">
        <v>1</v>
      </c>
      <c r="F27" s="9" t="s">
        <v>147</v>
      </c>
      <c r="G27">
        <v>1</v>
      </c>
      <c r="H27" s="9" t="s">
        <v>164</v>
      </c>
      <c r="I27" s="9" t="s">
        <v>111</v>
      </c>
      <c r="J27">
        <v>1</v>
      </c>
      <c r="K27" s="9"/>
      <c r="M27" s="9" t="s">
        <v>147</v>
      </c>
      <c r="N27" s="9" t="s">
        <v>186</v>
      </c>
      <c r="O27" s="9" t="s">
        <v>118</v>
      </c>
      <c r="P27" s="9" t="s">
        <v>164</v>
      </c>
      <c r="Q27" s="12"/>
    </row>
    <row r="28" spans="1:17" x14ac:dyDescent="0.3">
      <c r="A28" s="22" t="s">
        <v>108</v>
      </c>
      <c r="B28" s="9" t="s">
        <v>121</v>
      </c>
      <c r="C28">
        <v>4</v>
      </c>
      <c r="D28" s="9" t="s">
        <v>2</v>
      </c>
      <c r="E28">
        <v>1</v>
      </c>
      <c r="F28" s="9" t="s">
        <v>10</v>
      </c>
      <c r="G28">
        <v>3</v>
      </c>
      <c r="H28" s="9"/>
      <c r="I28" s="9"/>
      <c r="K28" s="9"/>
      <c r="M28" s="9"/>
      <c r="N28" s="9"/>
      <c r="O28" s="9"/>
      <c r="P28" s="9"/>
      <c r="Q28" s="12"/>
    </row>
    <row r="29" spans="1:17" x14ac:dyDescent="0.3">
      <c r="A29" s="22" t="s">
        <v>108</v>
      </c>
      <c r="B29" s="9" t="s">
        <v>121</v>
      </c>
      <c r="C29">
        <v>5</v>
      </c>
      <c r="D29" s="9" t="s">
        <v>3</v>
      </c>
      <c r="E29">
        <v>1</v>
      </c>
      <c r="F29" s="9" t="s">
        <v>151</v>
      </c>
      <c r="G29">
        <v>4</v>
      </c>
      <c r="H29" s="9"/>
      <c r="I29" s="9"/>
      <c r="K29" s="9"/>
      <c r="M29" s="9"/>
      <c r="N29" s="9"/>
      <c r="O29" s="9"/>
      <c r="P29" s="9"/>
      <c r="Q29" s="12"/>
    </row>
    <row r="30" spans="1:17" x14ac:dyDescent="0.3">
      <c r="A30" s="22" t="s">
        <v>108</v>
      </c>
      <c r="B30" s="9" t="s">
        <v>121</v>
      </c>
      <c r="C30">
        <v>6</v>
      </c>
      <c r="D30" s="9" t="s">
        <v>109</v>
      </c>
      <c r="E30">
        <v>1</v>
      </c>
      <c r="F30" s="9" t="s">
        <v>11</v>
      </c>
      <c r="G30">
        <v>5</v>
      </c>
      <c r="H30" s="9"/>
      <c r="I30" s="9"/>
      <c r="K30" s="9"/>
      <c r="M30" s="9"/>
      <c r="N30" s="9"/>
      <c r="O30" s="9"/>
      <c r="P30" s="9"/>
      <c r="Q30" s="12"/>
    </row>
    <row r="31" spans="1:17" x14ac:dyDescent="0.3">
      <c r="A31" s="22" t="s">
        <v>108</v>
      </c>
      <c r="B31" s="9" t="s">
        <v>121</v>
      </c>
      <c r="C31">
        <v>10</v>
      </c>
      <c r="D31" s="9" t="s">
        <v>139</v>
      </c>
      <c r="E31">
        <v>1</v>
      </c>
      <c r="F31" s="9" t="s">
        <v>152</v>
      </c>
      <c r="G31">
        <v>6</v>
      </c>
      <c r="H31" s="9"/>
      <c r="I31" s="9"/>
      <c r="K31" s="9"/>
      <c r="M31" s="9"/>
      <c r="N31" s="9"/>
      <c r="O31" s="9"/>
      <c r="P31" s="9"/>
      <c r="Q31" s="12"/>
    </row>
    <row r="32" spans="1:17" x14ac:dyDescent="0.3">
      <c r="A32" s="22" t="s">
        <v>108</v>
      </c>
      <c r="B32" s="9" t="s">
        <v>121</v>
      </c>
      <c r="C32">
        <v>13</v>
      </c>
      <c r="D32" s="9" t="s">
        <v>133</v>
      </c>
      <c r="E32">
        <v>1</v>
      </c>
      <c r="F32" s="9" t="s">
        <v>153</v>
      </c>
      <c r="G32">
        <v>2</v>
      </c>
      <c r="H32" s="9"/>
      <c r="I32" s="9"/>
      <c r="K32" s="9"/>
      <c r="M32" s="9"/>
      <c r="N32" s="9"/>
      <c r="O32" s="9"/>
      <c r="P32" s="9"/>
      <c r="Q32" s="12"/>
    </row>
    <row r="33" spans="1:17" x14ac:dyDescent="0.3">
      <c r="A33" s="22" t="s">
        <v>194</v>
      </c>
      <c r="B33" s="9" t="s">
        <v>261</v>
      </c>
      <c r="C33">
        <v>1</v>
      </c>
      <c r="D33" s="9" t="s">
        <v>195</v>
      </c>
      <c r="E33">
        <v>1</v>
      </c>
      <c r="F33" s="9" t="s">
        <v>218</v>
      </c>
      <c r="G33">
        <v>5</v>
      </c>
      <c r="H33" s="9" t="s">
        <v>218</v>
      </c>
      <c r="I33" s="9" t="s">
        <v>252</v>
      </c>
      <c r="J33">
        <v>1</v>
      </c>
      <c r="K33" s="9"/>
      <c r="M33" s="9" t="s">
        <v>195</v>
      </c>
      <c r="N33" s="9" t="s">
        <v>112</v>
      </c>
      <c r="O33" s="9" t="s">
        <v>251</v>
      </c>
      <c r="P33" s="9" t="s">
        <v>218</v>
      </c>
      <c r="Q33" s="12"/>
    </row>
    <row r="34" spans="1:17" x14ac:dyDescent="0.3">
      <c r="A34" s="22" t="s">
        <v>194</v>
      </c>
      <c r="B34" s="9" t="s">
        <v>261</v>
      </c>
      <c r="C34">
        <v>2</v>
      </c>
      <c r="D34" s="9" t="s">
        <v>196</v>
      </c>
      <c r="E34">
        <v>1</v>
      </c>
      <c r="F34" s="9" t="s">
        <v>219</v>
      </c>
      <c r="G34">
        <v>6</v>
      </c>
      <c r="H34" s="9" t="s">
        <v>219</v>
      </c>
      <c r="I34" s="9" t="s">
        <v>253</v>
      </c>
      <c r="J34">
        <v>2</v>
      </c>
      <c r="K34" s="9"/>
      <c r="M34" s="9" t="s">
        <v>196</v>
      </c>
      <c r="N34" s="9" t="s">
        <v>112</v>
      </c>
      <c r="O34" s="9" t="s">
        <v>251</v>
      </c>
      <c r="P34" s="9" t="s">
        <v>219</v>
      </c>
      <c r="Q34" s="12"/>
    </row>
    <row r="35" spans="1:17" x14ac:dyDescent="0.3">
      <c r="A35" s="22" t="s">
        <v>194</v>
      </c>
      <c r="B35" s="9" t="s">
        <v>261</v>
      </c>
      <c r="C35">
        <v>3</v>
      </c>
      <c r="D35" s="9" t="s">
        <v>197</v>
      </c>
      <c r="E35">
        <v>1</v>
      </c>
      <c r="F35" s="9" t="s">
        <v>220</v>
      </c>
      <c r="G35">
        <v>7</v>
      </c>
      <c r="H35" s="9" t="s">
        <v>220</v>
      </c>
      <c r="I35" s="9" t="s">
        <v>254</v>
      </c>
      <c r="J35">
        <v>3</v>
      </c>
      <c r="K35" s="9"/>
      <c r="M35" s="9" t="s">
        <v>197</v>
      </c>
      <c r="N35" s="9" t="s">
        <v>112</v>
      </c>
      <c r="O35" s="9" t="s">
        <v>251</v>
      </c>
      <c r="P35" s="9" t="s">
        <v>220</v>
      </c>
      <c r="Q35" s="12"/>
    </row>
    <row r="36" spans="1:17" x14ac:dyDescent="0.3">
      <c r="A36" s="22" t="s">
        <v>194</v>
      </c>
      <c r="B36" s="9" t="s">
        <v>261</v>
      </c>
      <c r="C36">
        <v>4</v>
      </c>
      <c r="D36" s="9" t="s">
        <v>198</v>
      </c>
      <c r="E36">
        <v>1</v>
      </c>
      <c r="F36" s="9" t="s">
        <v>221</v>
      </c>
      <c r="G36">
        <v>8</v>
      </c>
      <c r="H36" s="9" t="s">
        <v>221</v>
      </c>
      <c r="I36" s="9" t="s">
        <v>255</v>
      </c>
      <c r="J36">
        <v>4</v>
      </c>
      <c r="K36" s="9"/>
      <c r="M36" s="9" t="s">
        <v>198</v>
      </c>
      <c r="N36" s="9" t="s">
        <v>112</v>
      </c>
      <c r="O36" s="9" t="s">
        <v>251</v>
      </c>
      <c r="P36" s="9" t="s">
        <v>221</v>
      </c>
      <c r="Q36" s="12"/>
    </row>
    <row r="37" spans="1:17" x14ac:dyDescent="0.3">
      <c r="A37" s="22" t="s">
        <v>194</v>
      </c>
      <c r="B37" s="9" t="s">
        <v>261</v>
      </c>
      <c r="C37">
        <v>5</v>
      </c>
      <c r="D37" s="9" t="s">
        <v>199</v>
      </c>
      <c r="E37">
        <v>1</v>
      </c>
      <c r="F37" s="9" t="s">
        <v>222</v>
      </c>
      <c r="G37">
        <v>9</v>
      </c>
      <c r="H37" s="9" t="s">
        <v>222</v>
      </c>
      <c r="I37" s="9" t="s">
        <v>256</v>
      </c>
      <c r="J37">
        <v>5</v>
      </c>
      <c r="K37" s="9"/>
      <c r="M37" s="9" t="s">
        <v>199</v>
      </c>
      <c r="N37" s="9" t="s">
        <v>112</v>
      </c>
      <c r="O37" s="9" t="s">
        <v>251</v>
      </c>
      <c r="P37" s="9" t="s">
        <v>222</v>
      </c>
      <c r="Q37" s="12"/>
    </row>
    <row r="38" spans="1:17" x14ac:dyDescent="0.3">
      <c r="A38" s="22" t="s">
        <v>194</v>
      </c>
      <c r="B38" s="9" t="s">
        <v>261</v>
      </c>
      <c r="C38">
        <v>6</v>
      </c>
      <c r="D38" s="9" t="s">
        <v>200</v>
      </c>
      <c r="E38">
        <v>1</v>
      </c>
      <c r="F38" s="9" t="s">
        <v>223</v>
      </c>
      <c r="G38">
        <v>10</v>
      </c>
      <c r="H38" s="9" t="s">
        <v>223</v>
      </c>
      <c r="I38" s="9" t="s">
        <v>257</v>
      </c>
      <c r="J38">
        <v>6</v>
      </c>
      <c r="K38" s="9"/>
      <c r="M38" s="9" t="s">
        <v>200</v>
      </c>
      <c r="N38" s="9" t="s">
        <v>291</v>
      </c>
      <c r="O38" s="9" t="s">
        <v>292</v>
      </c>
      <c r="P38" s="9" t="s">
        <v>223</v>
      </c>
      <c r="Q38" s="12"/>
    </row>
    <row r="39" spans="1:17" x14ac:dyDescent="0.3">
      <c r="A39" s="22" t="s">
        <v>194</v>
      </c>
      <c r="B39" s="9" t="s">
        <v>261</v>
      </c>
      <c r="C39">
        <v>6</v>
      </c>
      <c r="D39" s="9" t="s">
        <v>200</v>
      </c>
      <c r="E39">
        <v>1</v>
      </c>
      <c r="F39" s="9" t="s">
        <v>223</v>
      </c>
      <c r="G39">
        <v>10</v>
      </c>
      <c r="H39" s="9" t="s">
        <v>223</v>
      </c>
      <c r="I39" s="9" t="s">
        <v>257</v>
      </c>
      <c r="J39">
        <v>6</v>
      </c>
      <c r="K39" s="9"/>
      <c r="M39" s="9" t="s">
        <v>200</v>
      </c>
      <c r="N39" s="9" t="s">
        <v>293</v>
      </c>
      <c r="O39" s="9" t="s">
        <v>187</v>
      </c>
      <c r="P39" s="9" t="s">
        <v>223</v>
      </c>
      <c r="Q39" s="12"/>
    </row>
    <row r="40" spans="1:17" x14ac:dyDescent="0.3">
      <c r="A40" s="22" t="s">
        <v>194</v>
      </c>
      <c r="B40" s="9" t="s">
        <v>261</v>
      </c>
      <c r="C40">
        <v>6</v>
      </c>
      <c r="D40" s="9" t="s">
        <v>200</v>
      </c>
      <c r="E40">
        <v>1</v>
      </c>
      <c r="F40" s="9" t="s">
        <v>223</v>
      </c>
      <c r="G40">
        <v>10</v>
      </c>
      <c r="H40" s="9" t="s">
        <v>223</v>
      </c>
      <c r="I40" s="9" t="s">
        <v>257</v>
      </c>
      <c r="J40">
        <v>6</v>
      </c>
      <c r="K40" s="9"/>
      <c r="M40" s="9" t="s">
        <v>200</v>
      </c>
      <c r="N40" s="9" t="s">
        <v>294</v>
      </c>
      <c r="O40" s="9" t="s">
        <v>295</v>
      </c>
      <c r="P40" s="9" t="s">
        <v>223</v>
      </c>
      <c r="Q40" s="12"/>
    </row>
    <row r="41" spans="1:17" x14ac:dyDescent="0.3">
      <c r="A41" s="22" t="s">
        <v>194</v>
      </c>
      <c r="B41" s="9" t="s">
        <v>261</v>
      </c>
      <c r="C41">
        <v>6</v>
      </c>
      <c r="D41" s="9" t="s">
        <v>200</v>
      </c>
      <c r="E41">
        <v>1</v>
      </c>
      <c r="F41" s="9" t="s">
        <v>223</v>
      </c>
      <c r="G41">
        <v>10</v>
      </c>
      <c r="H41" s="9" t="s">
        <v>223</v>
      </c>
      <c r="I41" s="9" t="s">
        <v>257</v>
      </c>
      <c r="J41">
        <v>6</v>
      </c>
      <c r="K41" s="9"/>
      <c r="M41" s="9" t="s">
        <v>200</v>
      </c>
      <c r="N41" s="9" t="s">
        <v>296</v>
      </c>
      <c r="O41" s="9" t="s">
        <v>297</v>
      </c>
      <c r="P41" s="9" t="s">
        <v>223</v>
      </c>
      <c r="Q41" s="12"/>
    </row>
    <row r="42" spans="1:17" x14ac:dyDescent="0.3">
      <c r="A42" s="22" t="s">
        <v>194</v>
      </c>
      <c r="B42" s="9" t="s">
        <v>261</v>
      </c>
      <c r="C42">
        <v>6</v>
      </c>
      <c r="D42" s="9" t="s">
        <v>200</v>
      </c>
      <c r="E42">
        <v>1</v>
      </c>
      <c r="F42" s="9" t="s">
        <v>223</v>
      </c>
      <c r="G42">
        <v>10</v>
      </c>
      <c r="H42" s="9" t="s">
        <v>223</v>
      </c>
      <c r="I42" s="9" t="s">
        <v>257</v>
      </c>
      <c r="J42">
        <v>6</v>
      </c>
      <c r="K42" s="9"/>
      <c r="M42" s="9" t="s">
        <v>200</v>
      </c>
      <c r="N42" s="9" t="s">
        <v>298</v>
      </c>
      <c r="O42" s="9" t="s">
        <v>299</v>
      </c>
      <c r="P42" s="9" t="s">
        <v>223</v>
      </c>
      <c r="Q42" s="12"/>
    </row>
    <row r="43" spans="1:17" x14ac:dyDescent="0.3">
      <c r="A43" s="22" t="s">
        <v>194</v>
      </c>
      <c r="B43" s="9" t="s">
        <v>261</v>
      </c>
      <c r="C43">
        <v>6</v>
      </c>
      <c r="D43" s="9" t="s">
        <v>200</v>
      </c>
      <c r="E43">
        <v>1</v>
      </c>
      <c r="F43" s="9" t="s">
        <v>223</v>
      </c>
      <c r="G43">
        <v>10</v>
      </c>
      <c r="H43" s="9" t="s">
        <v>223</v>
      </c>
      <c r="I43" s="9" t="s">
        <v>257</v>
      </c>
      <c r="J43">
        <v>6</v>
      </c>
      <c r="K43" s="9"/>
      <c r="M43" s="9" t="s">
        <v>200</v>
      </c>
      <c r="N43" s="9" t="s">
        <v>300</v>
      </c>
      <c r="O43" s="9" t="s">
        <v>301</v>
      </c>
      <c r="P43" s="9" t="s">
        <v>223</v>
      </c>
      <c r="Q43" s="12"/>
    </row>
    <row r="44" spans="1:17" x14ac:dyDescent="0.3">
      <c r="A44" s="22" t="s">
        <v>194</v>
      </c>
      <c r="B44" s="9" t="s">
        <v>261</v>
      </c>
      <c r="C44">
        <v>7</v>
      </c>
      <c r="D44" s="9" t="s">
        <v>201</v>
      </c>
      <c r="E44">
        <v>1</v>
      </c>
      <c r="F44" s="9" t="s">
        <v>224</v>
      </c>
      <c r="G44">
        <v>11</v>
      </c>
      <c r="H44" s="9" t="s">
        <v>224</v>
      </c>
      <c r="I44" s="9" t="s">
        <v>258</v>
      </c>
      <c r="J44">
        <v>7</v>
      </c>
      <c r="K44" s="9"/>
      <c r="M44" s="9" t="s">
        <v>201</v>
      </c>
      <c r="N44" s="9" t="s">
        <v>302</v>
      </c>
      <c r="O44" s="9" t="s">
        <v>297</v>
      </c>
      <c r="P44" s="9" t="s">
        <v>224</v>
      </c>
      <c r="Q44" s="12"/>
    </row>
    <row r="45" spans="1:17" x14ac:dyDescent="0.3">
      <c r="A45" s="22" t="s">
        <v>194</v>
      </c>
      <c r="B45" s="9" t="s">
        <v>261</v>
      </c>
      <c r="C45">
        <v>7</v>
      </c>
      <c r="D45" s="9" t="s">
        <v>201</v>
      </c>
      <c r="E45">
        <v>1</v>
      </c>
      <c r="F45" s="9" t="s">
        <v>224</v>
      </c>
      <c r="G45">
        <v>11</v>
      </c>
      <c r="H45" s="9" t="s">
        <v>224</v>
      </c>
      <c r="I45" s="9" t="s">
        <v>258</v>
      </c>
      <c r="J45">
        <v>7</v>
      </c>
      <c r="K45" s="9"/>
      <c r="M45" s="9" t="s">
        <v>201</v>
      </c>
      <c r="N45" s="9" t="s">
        <v>291</v>
      </c>
      <c r="O45" s="9" t="s">
        <v>292</v>
      </c>
      <c r="P45" s="9" t="s">
        <v>224</v>
      </c>
      <c r="Q45" s="12"/>
    </row>
    <row r="46" spans="1:17" x14ac:dyDescent="0.3">
      <c r="A46" s="22" t="s">
        <v>194</v>
      </c>
      <c r="B46" s="9" t="s">
        <v>261</v>
      </c>
      <c r="C46">
        <v>7</v>
      </c>
      <c r="D46" s="9" t="s">
        <v>201</v>
      </c>
      <c r="E46">
        <v>1</v>
      </c>
      <c r="F46" s="9" t="s">
        <v>224</v>
      </c>
      <c r="G46">
        <v>11</v>
      </c>
      <c r="H46" s="9" t="s">
        <v>224</v>
      </c>
      <c r="I46" s="9" t="s">
        <v>258</v>
      </c>
      <c r="J46">
        <v>7</v>
      </c>
      <c r="K46" s="9"/>
      <c r="M46" s="9" t="s">
        <v>201</v>
      </c>
      <c r="N46" s="9" t="s">
        <v>303</v>
      </c>
      <c r="O46" s="9" t="s">
        <v>285</v>
      </c>
      <c r="P46" s="9" t="s">
        <v>224</v>
      </c>
      <c r="Q46" s="12"/>
    </row>
    <row r="47" spans="1:17" x14ac:dyDescent="0.3">
      <c r="A47" s="22" t="s">
        <v>194</v>
      </c>
      <c r="B47" s="9" t="s">
        <v>261</v>
      </c>
      <c r="C47">
        <v>7</v>
      </c>
      <c r="D47" s="9" t="s">
        <v>201</v>
      </c>
      <c r="E47">
        <v>1</v>
      </c>
      <c r="F47" s="9" t="s">
        <v>224</v>
      </c>
      <c r="G47">
        <v>11</v>
      </c>
      <c r="H47" s="9" t="s">
        <v>224</v>
      </c>
      <c r="I47" s="9" t="s">
        <v>258</v>
      </c>
      <c r="J47">
        <v>7</v>
      </c>
      <c r="K47" s="9"/>
      <c r="M47" s="9" t="s">
        <v>201</v>
      </c>
      <c r="N47" s="9" t="s">
        <v>304</v>
      </c>
      <c r="O47" s="9" t="s">
        <v>305</v>
      </c>
      <c r="P47" s="9" t="s">
        <v>224</v>
      </c>
      <c r="Q47" s="12"/>
    </row>
    <row r="48" spans="1:17" x14ac:dyDescent="0.3">
      <c r="A48" s="22" t="s">
        <v>194</v>
      </c>
      <c r="B48" s="9" t="s">
        <v>261</v>
      </c>
      <c r="C48">
        <v>7</v>
      </c>
      <c r="D48" s="9" t="s">
        <v>201</v>
      </c>
      <c r="E48">
        <v>1</v>
      </c>
      <c r="F48" s="9" t="s">
        <v>224</v>
      </c>
      <c r="G48">
        <v>11</v>
      </c>
      <c r="H48" s="9" t="s">
        <v>224</v>
      </c>
      <c r="I48" s="9" t="s">
        <v>258</v>
      </c>
      <c r="J48">
        <v>7</v>
      </c>
      <c r="K48" s="9"/>
      <c r="M48" s="9" t="s">
        <v>201</v>
      </c>
      <c r="N48" s="9" t="s">
        <v>293</v>
      </c>
      <c r="O48" s="9" t="s">
        <v>187</v>
      </c>
      <c r="P48" s="9" t="s">
        <v>224</v>
      </c>
      <c r="Q48" s="12"/>
    </row>
    <row r="49" spans="1:17" x14ac:dyDescent="0.3">
      <c r="A49" s="22" t="s">
        <v>194</v>
      </c>
      <c r="B49" s="9" t="s">
        <v>261</v>
      </c>
      <c r="C49">
        <v>7</v>
      </c>
      <c r="D49" s="9" t="s">
        <v>201</v>
      </c>
      <c r="E49">
        <v>1</v>
      </c>
      <c r="F49" s="9" t="s">
        <v>224</v>
      </c>
      <c r="G49">
        <v>11</v>
      </c>
      <c r="H49" s="9" t="s">
        <v>224</v>
      </c>
      <c r="I49" s="9" t="s">
        <v>258</v>
      </c>
      <c r="J49">
        <v>7</v>
      </c>
      <c r="K49" s="9"/>
      <c r="M49" s="9" t="s">
        <v>201</v>
      </c>
      <c r="N49" s="9" t="s">
        <v>306</v>
      </c>
      <c r="O49" s="9" t="s">
        <v>286</v>
      </c>
      <c r="P49" s="9" t="s">
        <v>224</v>
      </c>
      <c r="Q49" s="12"/>
    </row>
    <row r="50" spans="1:17" x14ac:dyDescent="0.3">
      <c r="A50" s="22" t="s">
        <v>194</v>
      </c>
      <c r="B50" s="9" t="s">
        <v>261</v>
      </c>
      <c r="C50">
        <v>7</v>
      </c>
      <c r="D50" s="9" t="s">
        <v>201</v>
      </c>
      <c r="E50">
        <v>1</v>
      </c>
      <c r="F50" s="9" t="s">
        <v>224</v>
      </c>
      <c r="G50">
        <v>11</v>
      </c>
      <c r="H50" s="9" t="s">
        <v>224</v>
      </c>
      <c r="I50" s="9" t="s">
        <v>258</v>
      </c>
      <c r="J50">
        <v>7</v>
      </c>
      <c r="K50" s="9"/>
      <c r="M50" s="9" t="s">
        <v>201</v>
      </c>
      <c r="N50" s="9" t="s">
        <v>307</v>
      </c>
      <c r="O50" s="9" t="s">
        <v>118</v>
      </c>
      <c r="P50" s="9" t="s">
        <v>224</v>
      </c>
      <c r="Q50" s="12"/>
    </row>
    <row r="51" spans="1:17" x14ac:dyDescent="0.3">
      <c r="A51" s="22" t="s">
        <v>194</v>
      </c>
      <c r="B51" s="9" t="s">
        <v>261</v>
      </c>
      <c r="C51">
        <v>7</v>
      </c>
      <c r="D51" s="9" t="s">
        <v>201</v>
      </c>
      <c r="E51">
        <v>1</v>
      </c>
      <c r="F51" s="9" t="s">
        <v>224</v>
      </c>
      <c r="G51">
        <v>11</v>
      </c>
      <c r="H51" s="9" t="s">
        <v>224</v>
      </c>
      <c r="I51" s="9" t="s">
        <v>258</v>
      </c>
      <c r="J51">
        <v>7</v>
      </c>
      <c r="K51" s="9"/>
      <c r="M51" s="9" t="s">
        <v>201</v>
      </c>
      <c r="N51" s="9" t="s">
        <v>308</v>
      </c>
      <c r="O51" s="9" t="s">
        <v>309</v>
      </c>
      <c r="P51" s="9" t="s">
        <v>224</v>
      </c>
      <c r="Q51" s="12"/>
    </row>
    <row r="52" spans="1:17" x14ac:dyDescent="0.3">
      <c r="A52" s="22" t="s">
        <v>194</v>
      </c>
      <c r="B52" s="9" t="s">
        <v>261</v>
      </c>
      <c r="C52">
        <v>7</v>
      </c>
      <c r="D52" s="9" t="s">
        <v>201</v>
      </c>
      <c r="E52">
        <v>1</v>
      </c>
      <c r="F52" s="9" t="s">
        <v>224</v>
      </c>
      <c r="G52">
        <v>11</v>
      </c>
      <c r="H52" s="9" t="s">
        <v>224</v>
      </c>
      <c r="I52" s="9" t="s">
        <v>258</v>
      </c>
      <c r="J52">
        <v>7</v>
      </c>
      <c r="K52" s="9"/>
      <c r="M52" s="9" t="s">
        <v>201</v>
      </c>
      <c r="N52" s="9" t="s">
        <v>310</v>
      </c>
      <c r="O52" s="9" t="s">
        <v>301</v>
      </c>
      <c r="P52" s="9" t="s">
        <v>224</v>
      </c>
      <c r="Q52" s="12"/>
    </row>
    <row r="53" spans="1:17" x14ac:dyDescent="0.3">
      <c r="A53" s="22" t="s">
        <v>194</v>
      </c>
      <c r="B53" s="9" t="s">
        <v>261</v>
      </c>
      <c r="C53">
        <v>7</v>
      </c>
      <c r="D53" s="9" t="s">
        <v>201</v>
      </c>
      <c r="E53">
        <v>1</v>
      </c>
      <c r="F53" s="9" t="s">
        <v>224</v>
      </c>
      <c r="G53">
        <v>11</v>
      </c>
      <c r="H53" s="9" t="s">
        <v>224</v>
      </c>
      <c r="I53" s="9" t="s">
        <v>258</v>
      </c>
      <c r="J53">
        <v>7</v>
      </c>
      <c r="K53" s="9"/>
      <c r="M53" s="9" t="s">
        <v>201</v>
      </c>
      <c r="N53" s="9" t="s">
        <v>294</v>
      </c>
      <c r="O53" s="9" t="s">
        <v>295</v>
      </c>
      <c r="P53" s="9" t="s">
        <v>224</v>
      </c>
      <c r="Q53" s="12"/>
    </row>
    <row r="54" spans="1:17" x14ac:dyDescent="0.3">
      <c r="A54" s="22" t="s">
        <v>194</v>
      </c>
      <c r="B54" s="9" t="s">
        <v>261</v>
      </c>
      <c r="C54">
        <v>7</v>
      </c>
      <c r="D54" s="9" t="s">
        <v>201</v>
      </c>
      <c r="E54">
        <v>1</v>
      </c>
      <c r="F54" s="9" t="s">
        <v>224</v>
      </c>
      <c r="G54">
        <v>11</v>
      </c>
      <c r="H54" s="9" t="s">
        <v>224</v>
      </c>
      <c r="I54" s="9" t="s">
        <v>258</v>
      </c>
      <c r="J54">
        <v>7</v>
      </c>
      <c r="K54" s="9"/>
      <c r="M54" s="9" t="s">
        <v>201</v>
      </c>
      <c r="N54" s="9" t="s">
        <v>298</v>
      </c>
      <c r="O54" s="9" t="s">
        <v>299</v>
      </c>
      <c r="P54" s="9" t="s">
        <v>224</v>
      </c>
      <c r="Q54" s="12"/>
    </row>
    <row r="55" spans="1:17" x14ac:dyDescent="0.3">
      <c r="A55" s="22" t="s">
        <v>194</v>
      </c>
      <c r="B55" s="9" t="s">
        <v>261</v>
      </c>
      <c r="C55">
        <v>8</v>
      </c>
      <c r="D55" s="9" t="s">
        <v>202</v>
      </c>
      <c r="E55">
        <v>1</v>
      </c>
      <c r="F55" s="9" t="s">
        <v>225</v>
      </c>
      <c r="G55">
        <v>12</v>
      </c>
      <c r="H55" s="9" t="s">
        <v>225</v>
      </c>
      <c r="I55" s="9" t="s">
        <v>259</v>
      </c>
      <c r="J55">
        <v>8</v>
      </c>
      <c r="K55" s="9"/>
      <c r="M55" s="9" t="s">
        <v>202</v>
      </c>
      <c r="N55" s="9" t="s">
        <v>291</v>
      </c>
      <c r="O55" s="9" t="s">
        <v>292</v>
      </c>
      <c r="P55" s="9" t="s">
        <v>225</v>
      </c>
      <c r="Q55" s="12"/>
    </row>
    <row r="56" spans="1:17" x14ac:dyDescent="0.3">
      <c r="A56" s="22" t="s">
        <v>194</v>
      </c>
      <c r="B56" s="9" t="s">
        <v>261</v>
      </c>
      <c r="C56">
        <v>8</v>
      </c>
      <c r="D56" s="9" t="s">
        <v>202</v>
      </c>
      <c r="E56">
        <v>1</v>
      </c>
      <c r="F56" s="9" t="s">
        <v>225</v>
      </c>
      <c r="G56">
        <v>12</v>
      </c>
      <c r="H56" s="9" t="s">
        <v>225</v>
      </c>
      <c r="I56" s="9" t="s">
        <v>259</v>
      </c>
      <c r="J56">
        <v>8</v>
      </c>
      <c r="K56" s="9"/>
      <c r="M56" s="9" t="s">
        <v>202</v>
      </c>
      <c r="N56" s="9" t="s">
        <v>293</v>
      </c>
      <c r="O56" s="9" t="s">
        <v>187</v>
      </c>
      <c r="P56" s="9" t="s">
        <v>225</v>
      </c>
      <c r="Q56" s="12"/>
    </row>
    <row r="57" spans="1:17" x14ac:dyDescent="0.3">
      <c r="A57" s="22" t="s">
        <v>194</v>
      </c>
      <c r="B57" s="9" t="s">
        <v>261</v>
      </c>
      <c r="C57">
        <v>8</v>
      </c>
      <c r="D57" s="9" t="s">
        <v>202</v>
      </c>
      <c r="E57">
        <v>1</v>
      </c>
      <c r="F57" s="9" t="s">
        <v>225</v>
      </c>
      <c r="G57">
        <v>12</v>
      </c>
      <c r="H57" s="9" t="s">
        <v>225</v>
      </c>
      <c r="I57" s="9" t="s">
        <v>259</v>
      </c>
      <c r="J57">
        <v>8</v>
      </c>
      <c r="K57" s="9"/>
      <c r="M57" s="9" t="s">
        <v>202</v>
      </c>
      <c r="N57" s="9" t="s">
        <v>294</v>
      </c>
      <c r="O57" s="9" t="s">
        <v>295</v>
      </c>
      <c r="P57" s="9" t="s">
        <v>225</v>
      </c>
      <c r="Q57" s="12"/>
    </row>
    <row r="58" spans="1:17" x14ac:dyDescent="0.3">
      <c r="A58" s="22" t="s">
        <v>194</v>
      </c>
      <c r="B58" s="9" t="s">
        <v>261</v>
      </c>
      <c r="C58">
        <v>8</v>
      </c>
      <c r="D58" s="9" t="s">
        <v>202</v>
      </c>
      <c r="E58">
        <v>1</v>
      </c>
      <c r="F58" s="9" t="s">
        <v>225</v>
      </c>
      <c r="G58">
        <v>12</v>
      </c>
      <c r="H58" s="9" t="s">
        <v>225</v>
      </c>
      <c r="I58" s="9" t="s">
        <v>259</v>
      </c>
      <c r="J58">
        <v>8</v>
      </c>
      <c r="K58" s="9"/>
      <c r="M58" s="9" t="s">
        <v>202</v>
      </c>
      <c r="N58" s="9" t="s">
        <v>296</v>
      </c>
      <c r="O58" s="9" t="s">
        <v>297</v>
      </c>
      <c r="P58" s="9" t="s">
        <v>225</v>
      </c>
      <c r="Q58" s="12"/>
    </row>
    <row r="59" spans="1:17" x14ac:dyDescent="0.3">
      <c r="A59" s="22" t="s">
        <v>194</v>
      </c>
      <c r="B59" s="9" t="s">
        <v>261</v>
      </c>
      <c r="C59">
        <v>8</v>
      </c>
      <c r="D59" s="9" t="s">
        <v>202</v>
      </c>
      <c r="E59">
        <v>1</v>
      </c>
      <c r="F59" s="9" t="s">
        <v>225</v>
      </c>
      <c r="G59">
        <v>12</v>
      </c>
      <c r="H59" s="9" t="s">
        <v>225</v>
      </c>
      <c r="I59" s="9" t="s">
        <v>259</v>
      </c>
      <c r="J59">
        <v>8</v>
      </c>
      <c r="K59" s="9"/>
      <c r="M59" s="9" t="s">
        <v>202</v>
      </c>
      <c r="N59" s="9" t="s">
        <v>298</v>
      </c>
      <c r="O59" s="9" t="s">
        <v>299</v>
      </c>
      <c r="P59" s="9" t="s">
        <v>225</v>
      </c>
      <c r="Q59" s="12"/>
    </row>
    <row r="60" spans="1:17" x14ac:dyDescent="0.3">
      <c r="A60" s="22" t="s">
        <v>194</v>
      </c>
      <c r="B60" s="9" t="s">
        <v>261</v>
      </c>
      <c r="C60">
        <v>8</v>
      </c>
      <c r="D60" s="9" t="s">
        <v>202</v>
      </c>
      <c r="E60">
        <v>1</v>
      </c>
      <c r="F60" s="9" t="s">
        <v>225</v>
      </c>
      <c r="G60">
        <v>12</v>
      </c>
      <c r="H60" s="9" t="s">
        <v>225</v>
      </c>
      <c r="I60" s="9" t="s">
        <v>259</v>
      </c>
      <c r="J60">
        <v>8</v>
      </c>
      <c r="K60" s="9"/>
      <c r="M60" s="9" t="s">
        <v>202</v>
      </c>
      <c r="N60" s="9" t="s">
        <v>300</v>
      </c>
      <c r="O60" s="9" t="s">
        <v>301</v>
      </c>
      <c r="P60" s="9" t="s">
        <v>225</v>
      </c>
      <c r="Q60" s="12"/>
    </row>
    <row r="61" spans="1:17" x14ac:dyDescent="0.3">
      <c r="A61" s="22" t="s">
        <v>194</v>
      </c>
      <c r="B61" s="9" t="s">
        <v>261</v>
      </c>
      <c r="C61">
        <v>9</v>
      </c>
      <c r="D61" s="9" t="s">
        <v>203</v>
      </c>
      <c r="E61">
        <v>1</v>
      </c>
      <c r="F61" s="9" t="s">
        <v>226</v>
      </c>
      <c r="G61">
        <v>13</v>
      </c>
      <c r="H61" s="9" t="s">
        <v>226</v>
      </c>
      <c r="I61" s="9" t="s">
        <v>260</v>
      </c>
      <c r="J61">
        <v>9</v>
      </c>
      <c r="K61" s="9"/>
      <c r="M61" s="9" t="s">
        <v>203</v>
      </c>
      <c r="N61" s="9" t="s">
        <v>302</v>
      </c>
      <c r="O61" s="9" t="s">
        <v>297</v>
      </c>
      <c r="P61" s="9" t="s">
        <v>226</v>
      </c>
      <c r="Q61" s="12"/>
    </row>
    <row r="62" spans="1:17" x14ac:dyDescent="0.3">
      <c r="A62" s="22" t="s">
        <v>194</v>
      </c>
      <c r="B62" s="9" t="s">
        <v>261</v>
      </c>
      <c r="C62">
        <v>9</v>
      </c>
      <c r="D62" s="9" t="s">
        <v>203</v>
      </c>
      <c r="E62">
        <v>1</v>
      </c>
      <c r="F62" s="9" t="s">
        <v>226</v>
      </c>
      <c r="G62">
        <v>13</v>
      </c>
      <c r="H62" s="9" t="s">
        <v>226</v>
      </c>
      <c r="I62" s="9" t="s">
        <v>260</v>
      </c>
      <c r="J62">
        <v>9</v>
      </c>
      <c r="K62" s="9"/>
      <c r="M62" s="9" t="s">
        <v>203</v>
      </c>
      <c r="N62" s="9" t="s">
        <v>291</v>
      </c>
      <c r="O62" s="9" t="s">
        <v>292</v>
      </c>
      <c r="P62" s="9" t="s">
        <v>226</v>
      </c>
      <c r="Q62" s="12"/>
    </row>
    <row r="63" spans="1:17" x14ac:dyDescent="0.3">
      <c r="A63" s="22" t="s">
        <v>194</v>
      </c>
      <c r="B63" s="9" t="s">
        <v>261</v>
      </c>
      <c r="C63">
        <v>9</v>
      </c>
      <c r="D63" s="9" t="s">
        <v>203</v>
      </c>
      <c r="E63">
        <v>1</v>
      </c>
      <c r="F63" s="9" t="s">
        <v>226</v>
      </c>
      <c r="G63">
        <v>13</v>
      </c>
      <c r="H63" s="9" t="s">
        <v>226</v>
      </c>
      <c r="I63" s="9" t="s">
        <v>260</v>
      </c>
      <c r="J63">
        <v>9</v>
      </c>
      <c r="K63" s="9"/>
      <c r="M63" s="9" t="s">
        <v>203</v>
      </c>
      <c r="N63" s="9" t="s">
        <v>303</v>
      </c>
      <c r="O63" s="9" t="s">
        <v>285</v>
      </c>
      <c r="P63" s="9" t="s">
        <v>226</v>
      </c>
      <c r="Q63" s="12"/>
    </row>
    <row r="64" spans="1:17" x14ac:dyDescent="0.3">
      <c r="A64" s="22" t="s">
        <v>194</v>
      </c>
      <c r="B64" s="9" t="s">
        <v>261</v>
      </c>
      <c r="C64">
        <v>9</v>
      </c>
      <c r="D64" s="9" t="s">
        <v>203</v>
      </c>
      <c r="E64">
        <v>1</v>
      </c>
      <c r="F64" s="9" t="s">
        <v>226</v>
      </c>
      <c r="G64">
        <v>13</v>
      </c>
      <c r="H64" s="9" t="s">
        <v>226</v>
      </c>
      <c r="I64" s="9" t="s">
        <v>260</v>
      </c>
      <c r="J64">
        <v>9</v>
      </c>
      <c r="K64" s="9"/>
      <c r="M64" s="9" t="s">
        <v>203</v>
      </c>
      <c r="N64" s="9" t="s">
        <v>304</v>
      </c>
      <c r="O64" s="9" t="s">
        <v>305</v>
      </c>
      <c r="P64" s="9" t="s">
        <v>226</v>
      </c>
      <c r="Q64" s="12"/>
    </row>
    <row r="65" spans="1:17" x14ac:dyDescent="0.3">
      <c r="A65" s="22" t="s">
        <v>194</v>
      </c>
      <c r="B65" s="9" t="s">
        <v>261</v>
      </c>
      <c r="C65">
        <v>9</v>
      </c>
      <c r="D65" s="9" t="s">
        <v>203</v>
      </c>
      <c r="E65">
        <v>1</v>
      </c>
      <c r="F65" s="9" t="s">
        <v>226</v>
      </c>
      <c r="G65">
        <v>13</v>
      </c>
      <c r="H65" s="9" t="s">
        <v>226</v>
      </c>
      <c r="I65" s="9" t="s">
        <v>260</v>
      </c>
      <c r="J65">
        <v>9</v>
      </c>
      <c r="K65" s="9"/>
      <c r="M65" s="9" t="s">
        <v>203</v>
      </c>
      <c r="N65" s="9" t="s">
        <v>293</v>
      </c>
      <c r="O65" s="9" t="s">
        <v>187</v>
      </c>
      <c r="P65" s="9" t="s">
        <v>226</v>
      </c>
      <c r="Q65" s="12"/>
    </row>
    <row r="66" spans="1:17" x14ac:dyDescent="0.3">
      <c r="A66" s="22" t="s">
        <v>194</v>
      </c>
      <c r="B66" s="9" t="s">
        <v>261</v>
      </c>
      <c r="C66">
        <v>9</v>
      </c>
      <c r="D66" s="9" t="s">
        <v>203</v>
      </c>
      <c r="E66">
        <v>1</v>
      </c>
      <c r="F66" s="9" t="s">
        <v>226</v>
      </c>
      <c r="G66">
        <v>13</v>
      </c>
      <c r="H66" s="9" t="s">
        <v>226</v>
      </c>
      <c r="I66" s="9" t="s">
        <v>260</v>
      </c>
      <c r="J66">
        <v>9</v>
      </c>
      <c r="K66" s="9"/>
      <c r="M66" s="9" t="s">
        <v>203</v>
      </c>
      <c r="N66" s="9" t="s">
        <v>306</v>
      </c>
      <c r="O66" s="9" t="s">
        <v>286</v>
      </c>
      <c r="P66" s="9" t="s">
        <v>226</v>
      </c>
      <c r="Q66" s="12"/>
    </row>
    <row r="67" spans="1:17" x14ac:dyDescent="0.3">
      <c r="A67" s="22" t="s">
        <v>194</v>
      </c>
      <c r="B67" s="9" t="s">
        <v>261</v>
      </c>
      <c r="C67">
        <v>9</v>
      </c>
      <c r="D67" s="9" t="s">
        <v>203</v>
      </c>
      <c r="E67">
        <v>1</v>
      </c>
      <c r="F67" s="9" t="s">
        <v>226</v>
      </c>
      <c r="G67">
        <v>13</v>
      </c>
      <c r="H67" s="9" t="s">
        <v>226</v>
      </c>
      <c r="I67" s="9" t="s">
        <v>260</v>
      </c>
      <c r="J67">
        <v>9</v>
      </c>
      <c r="K67" s="9"/>
      <c r="M67" s="9" t="s">
        <v>203</v>
      </c>
      <c r="N67" s="9" t="s">
        <v>307</v>
      </c>
      <c r="O67" s="9" t="s">
        <v>118</v>
      </c>
      <c r="P67" s="9" t="s">
        <v>226</v>
      </c>
      <c r="Q67" s="12"/>
    </row>
    <row r="68" spans="1:17" x14ac:dyDescent="0.3">
      <c r="A68" s="22" t="s">
        <v>194</v>
      </c>
      <c r="B68" s="9" t="s">
        <v>261</v>
      </c>
      <c r="C68">
        <v>9</v>
      </c>
      <c r="D68" s="9" t="s">
        <v>203</v>
      </c>
      <c r="E68">
        <v>1</v>
      </c>
      <c r="F68" s="9" t="s">
        <v>226</v>
      </c>
      <c r="G68">
        <v>13</v>
      </c>
      <c r="H68" s="9" t="s">
        <v>226</v>
      </c>
      <c r="I68" s="9" t="s">
        <v>260</v>
      </c>
      <c r="J68">
        <v>9</v>
      </c>
      <c r="K68" s="9"/>
      <c r="M68" s="9" t="s">
        <v>203</v>
      </c>
      <c r="N68" s="9" t="s">
        <v>308</v>
      </c>
      <c r="O68" s="9" t="s">
        <v>309</v>
      </c>
      <c r="P68" s="9" t="s">
        <v>226</v>
      </c>
      <c r="Q68" s="12"/>
    </row>
    <row r="69" spans="1:17" x14ac:dyDescent="0.3">
      <c r="A69" s="22" t="s">
        <v>194</v>
      </c>
      <c r="B69" s="9" t="s">
        <v>261</v>
      </c>
      <c r="C69">
        <v>9</v>
      </c>
      <c r="D69" s="9" t="s">
        <v>203</v>
      </c>
      <c r="E69">
        <v>1</v>
      </c>
      <c r="F69" s="9" t="s">
        <v>226</v>
      </c>
      <c r="G69">
        <v>13</v>
      </c>
      <c r="H69" s="9" t="s">
        <v>226</v>
      </c>
      <c r="I69" s="9" t="s">
        <v>260</v>
      </c>
      <c r="J69">
        <v>9</v>
      </c>
      <c r="K69" s="9"/>
      <c r="M69" s="9" t="s">
        <v>203</v>
      </c>
      <c r="N69" s="9" t="s">
        <v>310</v>
      </c>
      <c r="O69" s="9" t="s">
        <v>301</v>
      </c>
      <c r="P69" s="9" t="s">
        <v>226</v>
      </c>
      <c r="Q69" s="12"/>
    </row>
    <row r="70" spans="1:17" x14ac:dyDescent="0.3">
      <c r="A70" s="22" t="s">
        <v>194</v>
      </c>
      <c r="B70" s="9" t="s">
        <v>261</v>
      </c>
      <c r="C70">
        <v>9</v>
      </c>
      <c r="D70" s="9" t="s">
        <v>203</v>
      </c>
      <c r="E70">
        <v>1</v>
      </c>
      <c r="F70" s="9" t="s">
        <v>226</v>
      </c>
      <c r="G70">
        <v>13</v>
      </c>
      <c r="H70" s="9" t="s">
        <v>226</v>
      </c>
      <c r="I70" s="9" t="s">
        <v>260</v>
      </c>
      <c r="J70">
        <v>9</v>
      </c>
      <c r="K70" s="9"/>
      <c r="M70" s="9" t="s">
        <v>203</v>
      </c>
      <c r="N70" s="9" t="s">
        <v>294</v>
      </c>
      <c r="O70" s="9" t="s">
        <v>295</v>
      </c>
      <c r="P70" s="9" t="s">
        <v>226</v>
      </c>
      <c r="Q70" s="12"/>
    </row>
    <row r="71" spans="1:17" x14ac:dyDescent="0.3">
      <c r="A71" s="22" t="s">
        <v>194</v>
      </c>
      <c r="B71" s="9" t="s">
        <v>261</v>
      </c>
      <c r="C71">
        <v>9</v>
      </c>
      <c r="D71" s="9" t="s">
        <v>203</v>
      </c>
      <c r="E71">
        <v>1</v>
      </c>
      <c r="F71" s="9" t="s">
        <v>226</v>
      </c>
      <c r="G71">
        <v>13</v>
      </c>
      <c r="H71" s="9" t="s">
        <v>226</v>
      </c>
      <c r="I71" s="9" t="s">
        <v>260</v>
      </c>
      <c r="J71">
        <v>9</v>
      </c>
      <c r="K71" s="9"/>
      <c r="M71" s="9" t="s">
        <v>203</v>
      </c>
      <c r="N71" s="9" t="s">
        <v>298</v>
      </c>
      <c r="O71" s="9" t="s">
        <v>299</v>
      </c>
      <c r="P71" s="9" t="s">
        <v>226</v>
      </c>
      <c r="Q71" s="12"/>
    </row>
    <row r="72" spans="1:17" x14ac:dyDescent="0.3">
      <c r="A72" s="22" t="s">
        <v>194</v>
      </c>
      <c r="B72" s="9" t="s">
        <v>261</v>
      </c>
      <c r="C72">
        <v>10</v>
      </c>
      <c r="D72" s="9" t="s">
        <v>204</v>
      </c>
      <c r="E72">
        <v>1</v>
      </c>
      <c r="F72" s="9" t="s">
        <v>227</v>
      </c>
      <c r="G72">
        <v>14</v>
      </c>
      <c r="H72" s="9" t="s">
        <v>227</v>
      </c>
      <c r="I72" s="9" t="s">
        <v>241</v>
      </c>
      <c r="J72">
        <v>10</v>
      </c>
      <c r="K72" s="9"/>
      <c r="M72" s="9" t="s">
        <v>204</v>
      </c>
      <c r="N72" s="9" t="s">
        <v>291</v>
      </c>
      <c r="O72" s="9" t="s">
        <v>292</v>
      </c>
      <c r="P72" s="9" t="s">
        <v>227</v>
      </c>
      <c r="Q72" s="12"/>
    </row>
    <row r="73" spans="1:17" x14ac:dyDescent="0.3">
      <c r="A73" s="22" t="s">
        <v>194</v>
      </c>
      <c r="B73" s="9" t="s">
        <v>261</v>
      </c>
      <c r="C73">
        <v>10</v>
      </c>
      <c r="D73" s="9" t="s">
        <v>204</v>
      </c>
      <c r="E73">
        <v>1</v>
      </c>
      <c r="F73" s="9" t="s">
        <v>227</v>
      </c>
      <c r="G73">
        <v>14</v>
      </c>
      <c r="H73" s="9" t="s">
        <v>227</v>
      </c>
      <c r="I73" s="9" t="s">
        <v>241</v>
      </c>
      <c r="J73">
        <v>10</v>
      </c>
      <c r="K73" s="9"/>
      <c r="M73" s="9" t="s">
        <v>204</v>
      </c>
      <c r="N73" s="9" t="s">
        <v>293</v>
      </c>
      <c r="O73" s="9" t="s">
        <v>187</v>
      </c>
      <c r="P73" s="9" t="s">
        <v>227</v>
      </c>
      <c r="Q73" s="12"/>
    </row>
    <row r="74" spans="1:17" x14ac:dyDescent="0.3">
      <c r="A74" s="22" t="s">
        <v>194</v>
      </c>
      <c r="B74" s="9" t="s">
        <v>261</v>
      </c>
      <c r="C74">
        <v>10</v>
      </c>
      <c r="D74" s="9" t="s">
        <v>204</v>
      </c>
      <c r="E74">
        <v>1</v>
      </c>
      <c r="F74" s="9" t="s">
        <v>227</v>
      </c>
      <c r="G74">
        <v>14</v>
      </c>
      <c r="H74" s="9" t="s">
        <v>227</v>
      </c>
      <c r="I74" s="9" t="s">
        <v>241</v>
      </c>
      <c r="J74">
        <v>10</v>
      </c>
      <c r="K74" s="9"/>
      <c r="M74" s="9" t="s">
        <v>204</v>
      </c>
      <c r="N74" s="9" t="s">
        <v>294</v>
      </c>
      <c r="O74" s="9" t="s">
        <v>295</v>
      </c>
      <c r="P74" s="9" t="s">
        <v>227</v>
      </c>
      <c r="Q74" s="12"/>
    </row>
    <row r="75" spans="1:17" x14ac:dyDescent="0.3">
      <c r="A75" s="22" t="s">
        <v>194</v>
      </c>
      <c r="B75" s="9" t="s">
        <v>261</v>
      </c>
      <c r="C75">
        <v>10</v>
      </c>
      <c r="D75" s="9" t="s">
        <v>204</v>
      </c>
      <c r="E75">
        <v>1</v>
      </c>
      <c r="F75" s="9" t="s">
        <v>227</v>
      </c>
      <c r="G75">
        <v>14</v>
      </c>
      <c r="H75" s="9" t="s">
        <v>227</v>
      </c>
      <c r="I75" s="9" t="s">
        <v>241</v>
      </c>
      <c r="J75">
        <v>10</v>
      </c>
      <c r="K75" s="9"/>
      <c r="M75" s="9" t="s">
        <v>204</v>
      </c>
      <c r="N75" s="9" t="s">
        <v>296</v>
      </c>
      <c r="O75" s="9" t="s">
        <v>297</v>
      </c>
      <c r="P75" s="9" t="s">
        <v>227</v>
      </c>
      <c r="Q75" s="12"/>
    </row>
    <row r="76" spans="1:17" x14ac:dyDescent="0.3">
      <c r="A76" s="22" t="s">
        <v>194</v>
      </c>
      <c r="B76" s="9" t="s">
        <v>261</v>
      </c>
      <c r="C76">
        <v>10</v>
      </c>
      <c r="D76" s="9" t="s">
        <v>204</v>
      </c>
      <c r="E76">
        <v>1</v>
      </c>
      <c r="F76" s="9" t="s">
        <v>227</v>
      </c>
      <c r="G76">
        <v>14</v>
      </c>
      <c r="H76" s="9" t="s">
        <v>227</v>
      </c>
      <c r="I76" s="9" t="s">
        <v>241</v>
      </c>
      <c r="J76">
        <v>10</v>
      </c>
      <c r="K76" s="9"/>
      <c r="M76" s="9" t="s">
        <v>204</v>
      </c>
      <c r="N76" s="9" t="s">
        <v>298</v>
      </c>
      <c r="O76" s="9" t="s">
        <v>299</v>
      </c>
      <c r="P76" s="9" t="s">
        <v>227</v>
      </c>
      <c r="Q76" s="12"/>
    </row>
    <row r="77" spans="1:17" x14ac:dyDescent="0.3">
      <c r="A77" s="22" t="s">
        <v>194</v>
      </c>
      <c r="B77" s="9" t="s">
        <v>261</v>
      </c>
      <c r="C77">
        <v>10</v>
      </c>
      <c r="D77" s="9" t="s">
        <v>204</v>
      </c>
      <c r="E77">
        <v>1</v>
      </c>
      <c r="F77" s="9" t="s">
        <v>227</v>
      </c>
      <c r="G77">
        <v>14</v>
      </c>
      <c r="H77" s="9" t="s">
        <v>227</v>
      </c>
      <c r="I77" s="9" t="s">
        <v>241</v>
      </c>
      <c r="J77">
        <v>10</v>
      </c>
      <c r="K77" s="9"/>
      <c r="M77" s="9" t="s">
        <v>204</v>
      </c>
      <c r="N77" s="9" t="s">
        <v>300</v>
      </c>
      <c r="O77" s="9" t="s">
        <v>301</v>
      </c>
      <c r="P77" s="9" t="s">
        <v>227</v>
      </c>
      <c r="Q77" s="12"/>
    </row>
    <row r="78" spans="1:17" x14ac:dyDescent="0.3">
      <c r="A78" s="22" t="s">
        <v>194</v>
      </c>
      <c r="B78" s="9" t="s">
        <v>261</v>
      </c>
      <c r="C78">
        <v>11</v>
      </c>
      <c r="D78" s="9" t="s">
        <v>205</v>
      </c>
      <c r="E78">
        <v>1</v>
      </c>
      <c r="F78" s="9" t="s">
        <v>228</v>
      </c>
      <c r="G78">
        <v>15</v>
      </c>
      <c r="H78" s="9" t="s">
        <v>228</v>
      </c>
      <c r="I78" s="9" t="s">
        <v>242</v>
      </c>
      <c r="J78">
        <v>11</v>
      </c>
      <c r="K78" s="9"/>
      <c r="M78" s="9" t="s">
        <v>205</v>
      </c>
      <c r="N78" s="9" t="s">
        <v>302</v>
      </c>
      <c r="O78" s="9" t="s">
        <v>297</v>
      </c>
      <c r="P78" s="9" t="s">
        <v>228</v>
      </c>
      <c r="Q78" s="12"/>
    </row>
    <row r="79" spans="1:17" x14ac:dyDescent="0.3">
      <c r="A79" s="22" t="s">
        <v>194</v>
      </c>
      <c r="B79" s="9" t="s">
        <v>261</v>
      </c>
      <c r="C79">
        <v>11</v>
      </c>
      <c r="D79" s="9" t="s">
        <v>205</v>
      </c>
      <c r="E79">
        <v>1</v>
      </c>
      <c r="F79" s="9" t="s">
        <v>228</v>
      </c>
      <c r="G79">
        <v>15</v>
      </c>
      <c r="H79" s="9" t="s">
        <v>228</v>
      </c>
      <c r="I79" s="9" t="s">
        <v>242</v>
      </c>
      <c r="J79">
        <v>11</v>
      </c>
      <c r="K79" s="9"/>
      <c r="M79" s="9" t="s">
        <v>205</v>
      </c>
      <c r="N79" s="9" t="s">
        <v>291</v>
      </c>
      <c r="O79" s="9" t="s">
        <v>292</v>
      </c>
      <c r="P79" s="9" t="s">
        <v>228</v>
      </c>
      <c r="Q79" s="12"/>
    </row>
    <row r="80" spans="1:17" x14ac:dyDescent="0.3">
      <c r="A80" s="22" t="s">
        <v>194</v>
      </c>
      <c r="B80" s="9" t="s">
        <v>261</v>
      </c>
      <c r="C80">
        <v>11</v>
      </c>
      <c r="D80" s="9" t="s">
        <v>205</v>
      </c>
      <c r="E80">
        <v>1</v>
      </c>
      <c r="F80" s="9" t="s">
        <v>228</v>
      </c>
      <c r="G80">
        <v>15</v>
      </c>
      <c r="H80" s="9" t="s">
        <v>228</v>
      </c>
      <c r="I80" s="9" t="s">
        <v>242</v>
      </c>
      <c r="J80">
        <v>11</v>
      </c>
      <c r="K80" s="9"/>
      <c r="M80" s="9" t="s">
        <v>205</v>
      </c>
      <c r="N80" s="9" t="s">
        <v>303</v>
      </c>
      <c r="O80" s="9" t="s">
        <v>285</v>
      </c>
      <c r="P80" s="9" t="s">
        <v>228</v>
      </c>
      <c r="Q80" s="12"/>
    </row>
    <row r="81" spans="1:17" x14ac:dyDescent="0.3">
      <c r="A81" s="22" t="s">
        <v>194</v>
      </c>
      <c r="B81" s="9" t="s">
        <v>261</v>
      </c>
      <c r="C81">
        <v>11</v>
      </c>
      <c r="D81" s="9" t="s">
        <v>205</v>
      </c>
      <c r="E81">
        <v>1</v>
      </c>
      <c r="F81" s="9" t="s">
        <v>228</v>
      </c>
      <c r="G81">
        <v>15</v>
      </c>
      <c r="H81" s="9" t="s">
        <v>228</v>
      </c>
      <c r="I81" s="9" t="s">
        <v>242</v>
      </c>
      <c r="J81">
        <v>11</v>
      </c>
      <c r="K81" s="9"/>
      <c r="M81" s="9" t="s">
        <v>205</v>
      </c>
      <c r="N81" s="9" t="s">
        <v>304</v>
      </c>
      <c r="O81" s="9" t="s">
        <v>305</v>
      </c>
      <c r="P81" s="9" t="s">
        <v>228</v>
      </c>
      <c r="Q81" s="12"/>
    </row>
    <row r="82" spans="1:17" x14ac:dyDescent="0.3">
      <c r="A82" s="22" t="s">
        <v>194</v>
      </c>
      <c r="B82" s="9" t="s">
        <v>261</v>
      </c>
      <c r="C82">
        <v>11</v>
      </c>
      <c r="D82" s="9" t="s">
        <v>205</v>
      </c>
      <c r="E82">
        <v>1</v>
      </c>
      <c r="F82" s="9" t="s">
        <v>228</v>
      </c>
      <c r="G82">
        <v>15</v>
      </c>
      <c r="H82" s="9" t="s">
        <v>228</v>
      </c>
      <c r="I82" s="9" t="s">
        <v>242</v>
      </c>
      <c r="J82">
        <v>11</v>
      </c>
      <c r="K82" s="9"/>
      <c r="M82" s="9" t="s">
        <v>205</v>
      </c>
      <c r="N82" s="9" t="s">
        <v>293</v>
      </c>
      <c r="O82" s="9" t="s">
        <v>187</v>
      </c>
      <c r="P82" s="9" t="s">
        <v>228</v>
      </c>
      <c r="Q82" s="12"/>
    </row>
    <row r="83" spans="1:17" x14ac:dyDescent="0.3">
      <c r="A83" s="22" t="s">
        <v>194</v>
      </c>
      <c r="B83" s="9" t="s">
        <v>261</v>
      </c>
      <c r="C83">
        <v>11</v>
      </c>
      <c r="D83" s="9" t="s">
        <v>205</v>
      </c>
      <c r="E83">
        <v>1</v>
      </c>
      <c r="F83" s="9" t="s">
        <v>228</v>
      </c>
      <c r="G83">
        <v>15</v>
      </c>
      <c r="H83" s="9" t="s">
        <v>228</v>
      </c>
      <c r="I83" s="9" t="s">
        <v>242</v>
      </c>
      <c r="J83">
        <v>11</v>
      </c>
      <c r="K83" s="9"/>
      <c r="M83" s="9" t="s">
        <v>205</v>
      </c>
      <c r="N83" s="9" t="s">
        <v>306</v>
      </c>
      <c r="O83" s="9" t="s">
        <v>286</v>
      </c>
      <c r="P83" s="9" t="s">
        <v>228</v>
      </c>
      <c r="Q83" s="12"/>
    </row>
    <row r="84" spans="1:17" x14ac:dyDescent="0.3">
      <c r="A84" s="22" t="s">
        <v>194</v>
      </c>
      <c r="B84" s="9" t="s">
        <v>261</v>
      </c>
      <c r="C84">
        <v>11</v>
      </c>
      <c r="D84" s="9" t="s">
        <v>205</v>
      </c>
      <c r="E84">
        <v>1</v>
      </c>
      <c r="F84" s="9" t="s">
        <v>228</v>
      </c>
      <c r="G84">
        <v>15</v>
      </c>
      <c r="H84" s="9" t="s">
        <v>228</v>
      </c>
      <c r="I84" s="9" t="s">
        <v>242</v>
      </c>
      <c r="J84">
        <v>11</v>
      </c>
      <c r="K84" s="9"/>
      <c r="M84" s="9" t="s">
        <v>205</v>
      </c>
      <c r="N84" s="9" t="s">
        <v>307</v>
      </c>
      <c r="O84" s="9" t="s">
        <v>118</v>
      </c>
      <c r="P84" s="9" t="s">
        <v>228</v>
      </c>
      <c r="Q84" s="12"/>
    </row>
    <row r="85" spans="1:17" x14ac:dyDescent="0.3">
      <c r="A85" s="22" t="s">
        <v>194</v>
      </c>
      <c r="B85" s="9" t="s">
        <v>261</v>
      </c>
      <c r="C85">
        <v>11</v>
      </c>
      <c r="D85" s="9" t="s">
        <v>205</v>
      </c>
      <c r="E85">
        <v>1</v>
      </c>
      <c r="F85" s="9" t="s">
        <v>228</v>
      </c>
      <c r="G85">
        <v>15</v>
      </c>
      <c r="H85" s="9" t="s">
        <v>228</v>
      </c>
      <c r="I85" s="9" t="s">
        <v>242</v>
      </c>
      <c r="J85">
        <v>11</v>
      </c>
      <c r="K85" s="9"/>
      <c r="M85" s="9" t="s">
        <v>205</v>
      </c>
      <c r="N85" s="9" t="s">
        <v>308</v>
      </c>
      <c r="O85" s="9" t="s">
        <v>309</v>
      </c>
      <c r="P85" s="9" t="s">
        <v>228</v>
      </c>
      <c r="Q85" s="12"/>
    </row>
    <row r="86" spans="1:17" x14ac:dyDescent="0.3">
      <c r="A86" s="22" t="s">
        <v>194</v>
      </c>
      <c r="B86" s="9" t="s">
        <v>261</v>
      </c>
      <c r="C86">
        <v>11</v>
      </c>
      <c r="D86" s="9" t="s">
        <v>205</v>
      </c>
      <c r="E86">
        <v>1</v>
      </c>
      <c r="F86" s="9" t="s">
        <v>228</v>
      </c>
      <c r="G86">
        <v>15</v>
      </c>
      <c r="H86" s="9" t="s">
        <v>228</v>
      </c>
      <c r="I86" s="9" t="s">
        <v>242</v>
      </c>
      <c r="J86">
        <v>11</v>
      </c>
      <c r="K86" s="9"/>
      <c r="M86" s="9" t="s">
        <v>205</v>
      </c>
      <c r="N86" s="9" t="s">
        <v>310</v>
      </c>
      <c r="O86" s="9" t="s">
        <v>301</v>
      </c>
      <c r="P86" s="9" t="s">
        <v>228</v>
      </c>
      <c r="Q86" s="12"/>
    </row>
    <row r="87" spans="1:17" x14ac:dyDescent="0.3">
      <c r="A87" s="22" t="s">
        <v>194</v>
      </c>
      <c r="B87" s="9" t="s">
        <v>261</v>
      </c>
      <c r="C87">
        <v>11</v>
      </c>
      <c r="D87" s="9" t="s">
        <v>205</v>
      </c>
      <c r="E87">
        <v>1</v>
      </c>
      <c r="F87" s="9" t="s">
        <v>228</v>
      </c>
      <c r="G87">
        <v>15</v>
      </c>
      <c r="H87" s="9" t="s">
        <v>228</v>
      </c>
      <c r="I87" s="9" t="s">
        <v>242</v>
      </c>
      <c r="J87">
        <v>11</v>
      </c>
      <c r="K87" s="9"/>
      <c r="M87" s="9" t="s">
        <v>205</v>
      </c>
      <c r="N87" s="9" t="s">
        <v>294</v>
      </c>
      <c r="O87" s="9" t="s">
        <v>295</v>
      </c>
      <c r="P87" s="9" t="s">
        <v>228</v>
      </c>
      <c r="Q87" s="12"/>
    </row>
    <row r="88" spans="1:17" x14ac:dyDescent="0.3">
      <c r="A88" s="22" t="s">
        <v>194</v>
      </c>
      <c r="B88" s="9" t="s">
        <v>261</v>
      </c>
      <c r="C88">
        <v>11</v>
      </c>
      <c r="D88" s="9" t="s">
        <v>205</v>
      </c>
      <c r="E88">
        <v>1</v>
      </c>
      <c r="F88" s="9" t="s">
        <v>228</v>
      </c>
      <c r="G88">
        <v>15</v>
      </c>
      <c r="H88" s="9" t="s">
        <v>228</v>
      </c>
      <c r="I88" s="9" t="s">
        <v>242</v>
      </c>
      <c r="J88">
        <v>11</v>
      </c>
      <c r="K88" s="9"/>
      <c r="M88" s="9" t="s">
        <v>205</v>
      </c>
      <c r="N88" s="9" t="s">
        <v>298</v>
      </c>
      <c r="O88" s="9" t="s">
        <v>299</v>
      </c>
      <c r="P88" s="9" t="s">
        <v>228</v>
      </c>
      <c r="Q88" s="12"/>
    </row>
    <row r="89" spans="1:17" x14ac:dyDescent="0.3">
      <c r="A89" s="22" t="s">
        <v>194</v>
      </c>
      <c r="B89" s="9" t="s">
        <v>261</v>
      </c>
      <c r="C89">
        <v>12</v>
      </c>
      <c r="D89" s="9" t="s">
        <v>206</v>
      </c>
      <c r="E89">
        <v>1</v>
      </c>
      <c r="F89" s="9" t="s">
        <v>229</v>
      </c>
      <c r="G89">
        <v>16</v>
      </c>
      <c r="H89" s="9" t="s">
        <v>229</v>
      </c>
      <c r="I89" s="9" t="s">
        <v>243</v>
      </c>
      <c r="J89">
        <v>12</v>
      </c>
      <c r="K89" s="9"/>
      <c r="M89" s="9" t="s">
        <v>206</v>
      </c>
      <c r="N89" s="9" t="s">
        <v>291</v>
      </c>
      <c r="O89" s="9" t="s">
        <v>292</v>
      </c>
      <c r="P89" s="9" t="s">
        <v>229</v>
      </c>
      <c r="Q89" s="12"/>
    </row>
    <row r="90" spans="1:17" x14ac:dyDescent="0.3">
      <c r="A90" s="22" t="s">
        <v>194</v>
      </c>
      <c r="B90" s="9" t="s">
        <v>261</v>
      </c>
      <c r="C90">
        <v>12</v>
      </c>
      <c r="D90" s="9" t="s">
        <v>206</v>
      </c>
      <c r="E90">
        <v>1</v>
      </c>
      <c r="F90" s="9" t="s">
        <v>229</v>
      </c>
      <c r="G90">
        <v>16</v>
      </c>
      <c r="H90" s="9" t="s">
        <v>229</v>
      </c>
      <c r="I90" s="9" t="s">
        <v>243</v>
      </c>
      <c r="J90">
        <v>12</v>
      </c>
      <c r="K90" s="9"/>
      <c r="M90" s="9" t="s">
        <v>206</v>
      </c>
      <c r="N90" s="9" t="s">
        <v>293</v>
      </c>
      <c r="O90" s="9" t="s">
        <v>187</v>
      </c>
      <c r="P90" s="9" t="s">
        <v>229</v>
      </c>
      <c r="Q90" s="12"/>
    </row>
    <row r="91" spans="1:17" x14ac:dyDescent="0.3">
      <c r="A91" s="22" t="s">
        <v>194</v>
      </c>
      <c r="B91" s="9" t="s">
        <v>261</v>
      </c>
      <c r="C91">
        <v>12</v>
      </c>
      <c r="D91" s="9" t="s">
        <v>206</v>
      </c>
      <c r="E91">
        <v>1</v>
      </c>
      <c r="F91" s="9" t="s">
        <v>229</v>
      </c>
      <c r="G91">
        <v>16</v>
      </c>
      <c r="H91" s="9" t="s">
        <v>229</v>
      </c>
      <c r="I91" s="9" t="s">
        <v>243</v>
      </c>
      <c r="J91">
        <v>12</v>
      </c>
      <c r="K91" s="9"/>
      <c r="M91" s="9" t="s">
        <v>206</v>
      </c>
      <c r="N91" s="9" t="s">
        <v>294</v>
      </c>
      <c r="O91" s="9" t="s">
        <v>295</v>
      </c>
      <c r="P91" s="9" t="s">
        <v>229</v>
      </c>
      <c r="Q91" s="12"/>
    </row>
    <row r="92" spans="1:17" x14ac:dyDescent="0.3">
      <c r="A92" s="22" t="s">
        <v>194</v>
      </c>
      <c r="B92" s="9" t="s">
        <v>261</v>
      </c>
      <c r="C92">
        <v>12</v>
      </c>
      <c r="D92" s="9" t="s">
        <v>206</v>
      </c>
      <c r="E92">
        <v>1</v>
      </c>
      <c r="F92" s="9" t="s">
        <v>229</v>
      </c>
      <c r="G92">
        <v>16</v>
      </c>
      <c r="H92" s="9" t="s">
        <v>229</v>
      </c>
      <c r="I92" s="9" t="s">
        <v>243</v>
      </c>
      <c r="J92">
        <v>12</v>
      </c>
      <c r="K92" s="9"/>
      <c r="M92" s="9" t="s">
        <v>206</v>
      </c>
      <c r="N92" s="9" t="s">
        <v>296</v>
      </c>
      <c r="O92" s="9" t="s">
        <v>297</v>
      </c>
      <c r="P92" s="9" t="s">
        <v>229</v>
      </c>
      <c r="Q92" s="12"/>
    </row>
    <row r="93" spans="1:17" x14ac:dyDescent="0.3">
      <c r="A93" s="22" t="s">
        <v>194</v>
      </c>
      <c r="B93" s="9" t="s">
        <v>261</v>
      </c>
      <c r="C93">
        <v>12</v>
      </c>
      <c r="D93" s="9" t="s">
        <v>206</v>
      </c>
      <c r="E93">
        <v>1</v>
      </c>
      <c r="F93" s="9" t="s">
        <v>229</v>
      </c>
      <c r="G93">
        <v>16</v>
      </c>
      <c r="H93" s="9" t="s">
        <v>229</v>
      </c>
      <c r="I93" s="9" t="s">
        <v>243</v>
      </c>
      <c r="J93">
        <v>12</v>
      </c>
      <c r="K93" s="9"/>
      <c r="M93" s="9" t="s">
        <v>206</v>
      </c>
      <c r="N93" s="9" t="s">
        <v>298</v>
      </c>
      <c r="O93" s="9" t="s">
        <v>299</v>
      </c>
      <c r="P93" s="9" t="s">
        <v>229</v>
      </c>
      <c r="Q93" s="12"/>
    </row>
    <row r="94" spans="1:17" x14ac:dyDescent="0.3">
      <c r="A94" s="22" t="s">
        <v>194</v>
      </c>
      <c r="B94" s="9" t="s">
        <v>261</v>
      </c>
      <c r="C94">
        <v>12</v>
      </c>
      <c r="D94" s="9" t="s">
        <v>206</v>
      </c>
      <c r="E94">
        <v>1</v>
      </c>
      <c r="F94" s="9" t="s">
        <v>229</v>
      </c>
      <c r="G94">
        <v>16</v>
      </c>
      <c r="H94" s="9" t="s">
        <v>229</v>
      </c>
      <c r="I94" s="9" t="s">
        <v>243</v>
      </c>
      <c r="J94">
        <v>12</v>
      </c>
      <c r="K94" s="9"/>
      <c r="M94" s="9" t="s">
        <v>206</v>
      </c>
      <c r="N94" s="9" t="s">
        <v>300</v>
      </c>
      <c r="O94" s="9" t="s">
        <v>301</v>
      </c>
      <c r="P94" s="9" t="s">
        <v>229</v>
      </c>
      <c r="Q94" s="12"/>
    </row>
    <row r="95" spans="1:17" x14ac:dyDescent="0.3">
      <c r="A95" s="22" t="s">
        <v>194</v>
      </c>
      <c r="B95" s="9" t="s">
        <v>261</v>
      </c>
      <c r="C95">
        <v>13</v>
      </c>
      <c r="D95" s="9" t="s">
        <v>207</v>
      </c>
      <c r="E95">
        <v>1</v>
      </c>
      <c r="F95" s="9" t="s">
        <v>230</v>
      </c>
      <c r="G95">
        <v>17</v>
      </c>
      <c r="H95" s="9" t="s">
        <v>230</v>
      </c>
      <c r="I95" s="9" t="s">
        <v>244</v>
      </c>
      <c r="J95">
        <v>13</v>
      </c>
      <c r="K95" s="9"/>
      <c r="M95" s="9" t="s">
        <v>207</v>
      </c>
      <c r="N95" s="9" t="s">
        <v>302</v>
      </c>
      <c r="O95" s="9" t="s">
        <v>297</v>
      </c>
      <c r="P95" s="9" t="s">
        <v>230</v>
      </c>
      <c r="Q95" s="12"/>
    </row>
    <row r="96" spans="1:17" x14ac:dyDescent="0.3">
      <c r="A96" s="22" t="s">
        <v>194</v>
      </c>
      <c r="B96" s="9" t="s">
        <v>261</v>
      </c>
      <c r="C96">
        <v>13</v>
      </c>
      <c r="D96" s="9" t="s">
        <v>207</v>
      </c>
      <c r="E96">
        <v>1</v>
      </c>
      <c r="F96" s="9" t="s">
        <v>230</v>
      </c>
      <c r="G96">
        <v>17</v>
      </c>
      <c r="H96" s="9" t="s">
        <v>230</v>
      </c>
      <c r="I96" s="9" t="s">
        <v>244</v>
      </c>
      <c r="J96">
        <v>13</v>
      </c>
      <c r="K96" s="9"/>
      <c r="M96" s="9" t="s">
        <v>207</v>
      </c>
      <c r="N96" s="9" t="s">
        <v>291</v>
      </c>
      <c r="O96" s="9" t="s">
        <v>292</v>
      </c>
      <c r="P96" s="9" t="s">
        <v>230</v>
      </c>
      <c r="Q96" s="12"/>
    </row>
    <row r="97" spans="1:17" x14ac:dyDescent="0.3">
      <c r="A97" s="22" t="s">
        <v>194</v>
      </c>
      <c r="B97" s="9" t="s">
        <v>261</v>
      </c>
      <c r="C97">
        <v>13</v>
      </c>
      <c r="D97" s="9" t="s">
        <v>207</v>
      </c>
      <c r="E97">
        <v>1</v>
      </c>
      <c r="F97" s="9" t="s">
        <v>230</v>
      </c>
      <c r="G97">
        <v>17</v>
      </c>
      <c r="H97" s="9" t="s">
        <v>230</v>
      </c>
      <c r="I97" s="9" t="s">
        <v>244</v>
      </c>
      <c r="J97">
        <v>13</v>
      </c>
      <c r="K97" s="9"/>
      <c r="M97" s="9" t="s">
        <v>207</v>
      </c>
      <c r="N97" s="9" t="s">
        <v>303</v>
      </c>
      <c r="O97" s="9" t="s">
        <v>285</v>
      </c>
      <c r="P97" s="9" t="s">
        <v>230</v>
      </c>
      <c r="Q97" s="12"/>
    </row>
    <row r="98" spans="1:17" x14ac:dyDescent="0.3">
      <c r="A98" s="22" t="s">
        <v>194</v>
      </c>
      <c r="B98" s="9" t="s">
        <v>261</v>
      </c>
      <c r="C98">
        <v>13</v>
      </c>
      <c r="D98" s="9" t="s">
        <v>207</v>
      </c>
      <c r="E98">
        <v>1</v>
      </c>
      <c r="F98" s="9" t="s">
        <v>230</v>
      </c>
      <c r="G98">
        <v>17</v>
      </c>
      <c r="H98" s="9" t="s">
        <v>230</v>
      </c>
      <c r="I98" s="9" t="s">
        <v>244</v>
      </c>
      <c r="J98">
        <v>13</v>
      </c>
      <c r="K98" s="9"/>
      <c r="M98" s="9" t="s">
        <v>207</v>
      </c>
      <c r="N98" s="9" t="s">
        <v>304</v>
      </c>
      <c r="O98" s="9" t="s">
        <v>305</v>
      </c>
      <c r="P98" s="9" t="s">
        <v>230</v>
      </c>
      <c r="Q98" s="12"/>
    </row>
    <row r="99" spans="1:17" x14ac:dyDescent="0.3">
      <c r="A99" s="22" t="s">
        <v>194</v>
      </c>
      <c r="B99" s="9" t="s">
        <v>261</v>
      </c>
      <c r="C99">
        <v>13</v>
      </c>
      <c r="D99" s="9" t="s">
        <v>207</v>
      </c>
      <c r="E99">
        <v>1</v>
      </c>
      <c r="F99" s="9" t="s">
        <v>230</v>
      </c>
      <c r="G99">
        <v>17</v>
      </c>
      <c r="H99" s="9" t="s">
        <v>230</v>
      </c>
      <c r="I99" s="9" t="s">
        <v>244</v>
      </c>
      <c r="J99">
        <v>13</v>
      </c>
      <c r="K99" s="9"/>
      <c r="M99" s="9" t="s">
        <v>207</v>
      </c>
      <c r="N99" s="9" t="s">
        <v>293</v>
      </c>
      <c r="O99" s="9" t="s">
        <v>187</v>
      </c>
      <c r="P99" s="9" t="s">
        <v>230</v>
      </c>
      <c r="Q99" s="12"/>
    </row>
    <row r="100" spans="1:17" x14ac:dyDescent="0.3">
      <c r="A100" s="22" t="s">
        <v>194</v>
      </c>
      <c r="B100" s="9" t="s">
        <v>261</v>
      </c>
      <c r="C100">
        <v>13</v>
      </c>
      <c r="D100" s="9" t="s">
        <v>207</v>
      </c>
      <c r="E100">
        <v>1</v>
      </c>
      <c r="F100" s="9" t="s">
        <v>230</v>
      </c>
      <c r="G100">
        <v>17</v>
      </c>
      <c r="H100" s="9" t="s">
        <v>230</v>
      </c>
      <c r="I100" s="9" t="s">
        <v>244</v>
      </c>
      <c r="J100">
        <v>13</v>
      </c>
      <c r="K100" s="9"/>
      <c r="M100" s="9" t="s">
        <v>207</v>
      </c>
      <c r="N100" s="9" t="s">
        <v>306</v>
      </c>
      <c r="O100" s="9" t="s">
        <v>286</v>
      </c>
      <c r="P100" s="9" t="s">
        <v>230</v>
      </c>
      <c r="Q100" s="12"/>
    </row>
    <row r="101" spans="1:17" x14ac:dyDescent="0.3">
      <c r="A101" s="22" t="s">
        <v>194</v>
      </c>
      <c r="B101" s="9" t="s">
        <v>261</v>
      </c>
      <c r="C101">
        <v>13</v>
      </c>
      <c r="D101" s="9" t="s">
        <v>207</v>
      </c>
      <c r="E101">
        <v>1</v>
      </c>
      <c r="F101" s="9" t="s">
        <v>230</v>
      </c>
      <c r="G101">
        <v>17</v>
      </c>
      <c r="H101" s="9" t="s">
        <v>230</v>
      </c>
      <c r="I101" s="9" t="s">
        <v>244</v>
      </c>
      <c r="J101">
        <v>13</v>
      </c>
      <c r="K101" s="9"/>
      <c r="M101" s="9" t="s">
        <v>207</v>
      </c>
      <c r="N101" s="9" t="s">
        <v>307</v>
      </c>
      <c r="O101" s="9" t="s">
        <v>118</v>
      </c>
      <c r="P101" s="9" t="s">
        <v>230</v>
      </c>
      <c r="Q101" s="12"/>
    </row>
    <row r="102" spans="1:17" x14ac:dyDescent="0.3">
      <c r="A102" s="22" t="s">
        <v>194</v>
      </c>
      <c r="B102" s="9" t="s">
        <v>261</v>
      </c>
      <c r="C102">
        <v>13</v>
      </c>
      <c r="D102" s="9" t="s">
        <v>207</v>
      </c>
      <c r="E102">
        <v>1</v>
      </c>
      <c r="F102" s="9" t="s">
        <v>230</v>
      </c>
      <c r="G102">
        <v>17</v>
      </c>
      <c r="H102" s="9" t="s">
        <v>230</v>
      </c>
      <c r="I102" s="9" t="s">
        <v>244</v>
      </c>
      <c r="J102">
        <v>13</v>
      </c>
      <c r="K102" s="9"/>
      <c r="M102" s="9" t="s">
        <v>207</v>
      </c>
      <c r="N102" s="9" t="s">
        <v>308</v>
      </c>
      <c r="O102" s="9" t="s">
        <v>309</v>
      </c>
      <c r="P102" s="9" t="s">
        <v>230</v>
      </c>
      <c r="Q102" s="12"/>
    </row>
    <row r="103" spans="1:17" x14ac:dyDescent="0.3">
      <c r="A103" s="22" t="s">
        <v>194</v>
      </c>
      <c r="B103" s="9" t="s">
        <v>261</v>
      </c>
      <c r="C103">
        <v>13</v>
      </c>
      <c r="D103" s="9" t="s">
        <v>207</v>
      </c>
      <c r="E103">
        <v>1</v>
      </c>
      <c r="F103" s="9" t="s">
        <v>230</v>
      </c>
      <c r="G103">
        <v>17</v>
      </c>
      <c r="H103" s="9" t="s">
        <v>230</v>
      </c>
      <c r="I103" s="9" t="s">
        <v>244</v>
      </c>
      <c r="J103">
        <v>13</v>
      </c>
      <c r="K103" s="9"/>
      <c r="M103" s="9" t="s">
        <v>207</v>
      </c>
      <c r="N103" s="9" t="s">
        <v>310</v>
      </c>
      <c r="O103" s="9" t="s">
        <v>301</v>
      </c>
      <c r="P103" s="9" t="s">
        <v>230</v>
      </c>
      <c r="Q103" s="12"/>
    </row>
    <row r="104" spans="1:17" x14ac:dyDescent="0.3">
      <c r="A104" s="22" t="s">
        <v>194</v>
      </c>
      <c r="B104" s="9" t="s">
        <v>261</v>
      </c>
      <c r="C104">
        <v>13</v>
      </c>
      <c r="D104" s="9" t="s">
        <v>207</v>
      </c>
      <c r="E104">
        <v>1</v>
      </c>
      <c r="F104" s="9" t="s">
        <v>230</v>
      </c>
      <c r="G104">
        <v>17</v>
      </c>
      <c r="H104" s="9" t="s">
        <v>230</v>
      </c>
      <c r="I104" s="9" t="s">
        <v>244</v>
      </c>
      <c r="J104">
        <v>13</v>
      </c>
      <c r="K104" s="9"/>
      <c r="M104" s="9" t="s">
        <v>207</v>
      </c>
      <c r="N104" s="9" t="s">
        <v>294</v>
      </c>
      <c r="O104" s="9" t="s">
        <v>295</v>
      </c>
      <c r="P104" s="9" t="s">
        <v>230</v>
      </c>
      <c r="Q104" s="12"/>
    </row>
    <row r="105" spans="1:17" x14ac:dyDescent="0.3">
      <c r="A105" s="22" t="s">
        <v>194</v>
      </c>
      <c r="B105" s="9" t="s">
        <v>261</v>
      </c>
      <c r="C105">
        <v>13</v>
      </c>
      <c r="D105" s="9" t="s">
        <v>207</v>
      </c>
      <c r="E105">
        <v>1</v>
      </c>
      <c r="F105" s="9" t="s">
        <v>230</v>
      </c>
      <c r="G105">
        <v>17</v>
      </c>
      <c r="H105" s="9" t="s">
        <v>230</v>
      </c>
      <c r="I105" s="9" t="s">
        <v>244</v>
      </c>
      <c r="J105">
        <v>13</v>
      </c>
      <c r="K105" s="9"/>
      <c r="M105" s="9" t="s">
        <v>207</v>
      </c>
      <c r="N105" s="9" t="s">
        <v>298</v>
      </c>
      <c r="O105" s="9" t="s">
        <v>299</v>
      </c>
      <c r="P105" s="9" t="s">
        <v>230</v>
      </c>
      <c r="Q105" s="12"/>
    </row>
    <row r="106" spans="1:17" x14ac:dyDescent="0.3">
      <c r="A106" s="22" t="s">
        <v>194</v>
      </c>
      <c r="B106" s="9" t="s">
        <v>261</v>
      </c>
      <c r="C106">
        <v>14</v>
      </c>
      <c r="D106" s="9" t="s">
        <v>208</v>
      </c>
      <c r="E106">
        <v>1</v>
      </c>
      <c r="F106" s="9" t="s">
        <v>231</v>
      </c>
      <c r="G106">
        <v>18</v>
      </c>
      <c r="H106" s="9" t="s">
        <v>231</v>
      </c>
      <c r="I106" s="9" t="s">
        <v>245</v>
      </c>
      <c r="J106">
        <v>14</v>
      </c>
      <c r="K106" s="9"/>
      <c r="M106" s="9" t="s">
        <v>208</v>
      </c>
      <c r="N106" s="9" t="s">
        <v>291</v>
      </c>
      <c r="O106" s="9" t="s">
        <v>292</v>
      </c>
      <c r="P106" s="9" t="s">
        <v>231</v>
      </c>
      <c r="Q106" s="12"/>
    </row>
    <row r="107" spans="1:17" x14ac:dyDescent="0.3">
      <c r="A107" s="22" t="s">
        <v>194</v>
      </c>
      <c r="B107" s="9" t="s">
        <v>261</v>
      </c>
      <c r="C107">
        <v>14</v>
      </c>
      <c r="D107" s="9" t="s">
        <v>208</v>
      </c>
      <c r="E107">
        <v>1</v>
      </c>
      <c r="F107" s="9" t="s">
        <v>231</v>
      </c>
      <c r="G107">
        <v>18</v>
      </c>
      <c r="H107" s="9" t="s">
        <v>231</v>
      </c>
      <c r="I107" s="9" t="s">
        <v>245</v>
      </c>
      <c r="J107">
        <v>14</v>
      </c>
      <c r="K107" s="9"/>
      <c r="M107" s="9" t="s">
        <v>208</v>
      </c>
      <c r="N107" s="9" t="s">
        <v>293</v>
      </c>
      <c r="O107" s="9" t="s">
        <v>187</v>
      </c>
      <c r="P107" s="9" t="s">
        <v>231</v>
      </c>
      <c r="Q107" s="12"/>
    </row>
    <row r="108" spans="1:17" x14ac:dyDescent="0.3">
      <c r="A108" s="22" t="s">
        <v>194</v>
      </c>
      <c r="B108" s="9" t="s">
        <v>261</v>
      </c>
      <c r="C108">
        <v>14</v>
      </c>
      <c r="D108" s="9" t="s">
        <v>208</v>
      </c>
      <c r="E108">
        <v>1</v>
      </c>
      <c r="F108" s="9" t="s">
        <v>231</v>
      </c>
      <c r="G108">
        <v>18</v>
      </c>
      <c r="H108" s="9" t="s">
        <v>231</v>
      </c>
      <c r="I108" s="9" t="s">
        <v>245</v>
      </c>
      <c r="J108">
        <v>14</v>
      </c>
      <c r="K108" s="9"/>
      <c r="M108" s="9" t="s">
        <v>208</v>
      </c>
      <c r="N108" s="9" t="s">
        <v>294</v>
      </c>
      <c r="O108" s="9" t="s">
        <v>295</v>
      </c>
      <c r="P108" s="9" t="s">
        <v>231</v>
      </c>
      <c r="Q108" s="12"/>
    </row>
    <row r="109" spans="1:17" x14ac:dyDescent="0.3">
      <c r="A109" s="22" t="s">
        <v>194</v>
      </c>
      <c r="B109" s="9" t="s">
        <v>261</v>
      </c>
      <c r="C109">
        <v>14</v>
      </c>
      <c r="D109" s="9" t="s">
        <v>208</v>
      </c>
      <c r="E109">
        <v>1</v>
      </c>
      <c r="F109" s="9" t="s">
        <v>231</v>
      </c>
      <c r="G109">
        <v>18</v>
      </c>
      <c r="H109" s="9" t="s">
        <v>231</v>
      </c>
      <c r="I109" s="9" t="s">
        <v>245</v>
      </c>
      <c r="J109">
        <v>14</v>
      </c>
      <c r="K109" s="9"/>
      <c r="M109" s="9" t="s">
        <v>208</v>
      </c>
      <c r="N109" s="9" t="s">
        <v>296</v>
      </c>
      <c r="O109" s="9" t="s">
        <v>297</v>
      </c>
      <c r="P109" s="9" t="s">
        <v>231</v>
      </c>
      <c r="Q109" s="12"/>
    </row>
    <row r="110" spans="1:17" x14ac:dyDescent="0.3">
      <c r="A110" s="22" t="s">
        <v>194</v>
      </c>
      <c r="B110" s="9" t="s">
        <v>261</v>
      </c>
      <c r="C110">
        <v>14</v>
      </c>
      <c r="D110" s="9" t="s">
        <v>208</v>
      </c>
      <c r="E110">
        <v>1</v>
      </c>
      <c r="F110" s="9" t="s">
        <v>231</v>
      </c>
      <c r="G110">
        <v>18</v>
      </c>
      <c r="H110" s="9" t="s">
        <v>231</v>
      </c>
      <c r="I110" s="9" t="s">
        <v>245</v>
      </c>
      <c r="J110">
        <v>14</v>
      </c>
      <c r="K110" s="9"/>
      <c r="M110" s="9" t="s">
        <v>208</v>
      </c>
      <c r="N110" s="9" t="s">
        <v>298</v>
      </c>
      <c r="O110" s="9" t="s">
        <v>299</v>
      </c>
      <c r="P110" s="9" t="s">
        <v>231</v>
      </c>
      <c r="Q110" s="12"/>
    </row>
    <row r="111" spans="1:17" x14ac:dyDescent="0.3">
      <c r="A111" s="22" t="s">
        <v>194</v>
      </c>
      <c r="B111" s="9" t="s">
        <v>261</v>
      </c>
      <c r="C111">
        <v>14</v>
      </c>
      <c r="D111" s="9" t="s">
        <v>208</v>
      </c>
      <c r="E111">
        <v>1</v>
      </c>
      <c r="F111" s="9" t="s">
        <v>231</v>
      </c>
      <c r="G111">
        <v>18</v>
      </c>
      <c r="H111" s="9" t="s">
        <v>231</v>
      </c>
      <c r="I111" s="9" t="s">
        <v>245</v>
      </c>
      <c r="J111">
        <v>14</v>
      </c>
      <c r="K111" s="9"/>
      <c r="M111" s="9" t="s">
        <v>208</v>
      </c>
      <c r="N111" s="9" t="s">
        <v>300</v>
      </c>
      <c r="O111" s="9" t="s">
        <v>301</v>
      </c>
      <c r="P111" s="9" t="s">
        <v>231</v>
      </c>
      <c r="Q111" s="12"/>
    </row>
    <row r="112" spans="1:17" x14ac:dyDescent="0.3">
      <c r="A112" s="22" t="s">
        <v>194</v>
      </c>
      <c r="B112" s="9" t="s">
        <v>261</v>
      </c>
      <c r="C112">
        <v>15</v>
      </c>
      <c r="D112" s="9" t="s">
        <v>209</v>
      </c>
      <c r="E112">
        <v>1</v>
      </c>
      <c r="F112" s="9" t="s">
        <v>232</v>
      </c>
      <c r="G112">
        <v>19</v>
      </c>
      <c r="H112" s="9" t="s">
        <v>232</v>
      </c>
      <c r="I112" s="9" t="s">
        <v>246</v>
      </c>
      <c r="J112">
        <v>15</v>
      </c>
      <c r="K112" s="9"/>
      <c r="M112" s="9" t="s">
        <v>209</v>
      </c>
      <c r="N112" s="9" t="s">
        <v>302</v>
      </c>
      <c r="O112" s="9" t="s">
        <v>297</v>
      </c>
      <c r="P112" s="9" t="s">
        <v>232</v>
      </c>
      <c r="Q112" s="12"/>
    </row>
    <row r="113" spans="1:17" x14ac:dyDescent="0.3">
      <c r="A113" s="22" t="s">
        <v>194</v>
      </c>
      <c r="B113" s="9" t="s">
        <v>261</v>
      </c>
      <c r="C113">
        <v>15</v>
      </c>
      <c r="D113" s="9" t="s">
        <v>209</v>
      </c>
      <c r="E113">
        <v>1</v>
      </c>
      <c r="F113" s="9" t="s">
        <v>232</v>
      </c>
      <c r="G113">
        <v>19</v>
      </c>
      <c r="H113" s="9" t="s">
        <v>232</v>
      </c>
      <c r="I113" s="9" t="s">
        <v>246</v>
      </c>
      <c r="J113">
        <v>15</v>
      </c>
      <c r="K113" s="9"/>
      <c r="M113" s="9" t="s">
        <v>209</v>
      </c>
      <c r="N113" s="9" t="s">
        <v>291</v>
      </c>
      <c r="O113" s="9" t="s">
        <v>292</v>
      </c>
      <c r="P113" s="9" t="s">
        <v>232</v>
      </c>
      <c r="Q113" s="12"/>
    </row>
    <row r="114" spans="1:17" x14ac:dyDescent="0.3">
      <c r="A114" s="22" t="s">
        <v>194</v>
      </c>
      <c r="B114" s="9" t="s">
        <v>261</v>
      </c>
      <c r="C114">
        <v>15</v>
      </c>
      <c r="D114" s="9" t="s">
        <v>209</v>
      </c>
      <c r="E114">
        <v>1</v>
      </c>
      <c r="F114" s="9" t="s">
        <v>232</v>
      </c>
      <c r="G114">
        <v>19</v>
      </c>
      <c r="H114" s="9" t="s">
        <v>232</v>
      </c>
      <c r="I114" s="9" t="s">
        <v>246</v>
      </c>
      <c r="J114">
        <v>15</v>
      </c>
      <c r="K114" s="9"/>
      <c r="M114" s="9" t="s">
        <v>209</v>
      </c>
      <c r="N114" s="9" t="s">
        <v>303</v>
      </c>
      <c r="O114" s="9" t="s">
        <v>285</v>
      </c>
      <c r="P114" s="9" t="s">
        <v>232</v>
      </c>
      <c r="Q114" s="12"/>
    </row>
    <row r="115" spans="1:17" x14ac:dyDescent="0.3">
      <c r="A115" s="22" t="s">
        <v>194</v>
      </c>
      <c r="B115" s="9" t="s">
        <v>261</v>
      </c>
      <c r="C115">
        <v>15</v>
      </c>
      <c r="D115" s="9" t="s">
        <v>209</v>
      </c>
      <c r="E115">
        <v>1</v>
      </c>
      <c r="F115" s="9" t="s">
        <v>232</v>
      </c>
      <c r="G115">
        <v>19</v>
      </c>
      <c r="H115" s="9" t="s">
        <v>232</v>
      </c>
      <c r="I115" s="9" t="s">
        <v>246</v>
      </c>
      <c r="J115">
        <v>15</v>
      </c>
      <c r="K115" s="9"/>
      <c r="M115" s="9" t="s">
        <v>209</v>
      </c>
      <c r="N115" s="9" t="s">
        <v>304</v>
      </c>
      <c r="O115" s="9" t="s">
        <v>305</v>
      </c>
      <c r="P115" s="9" t="s">
        <v>232</v>
      </c>
      <c r="Q115" s="12"/>
    </row>
    <row r="116" spans="1:17" x14ac:dyDescent="0.3">
      <c r="A116" s="22" t="s">
        <v>194</v>
      </c>
      <c r="B116" s="9" t="s">
        <v>261</v>
      </c>
      <c r="C116">
        <v>15</v>
      </c>
      <c r="D116" s="9" t="s">
        <v>209</v>
      </c>
      <c r="E116">
        <v>1</v>
      </c>
      <c r="F116" s="9" t="s">
        <v>232</v>
      </c>
      <c r="G116">
        <v>19</v>
      </c>
      <c r="H116" s="9" t="s">
        <v>232</v>
      </c>
      <c r="I116" s="9" t="s">
        <v>246</v>
      </c>
      <c r="J116">
        <v>15</v>
      </c>
      <c r="K116" s="9"/>
      <c r="M116" s="9" t="s">
        <v>209</v>
      </c>
      <c r="N116" s="9" t="s">
        <v>293</v>
      </c>
      <c r="O116" s="9" t="s">
        <v>187</v>
      </c>
      <c r="P116" s="9" t="s">
        <v>232</v>
      </c>
      <c r="Q116" s="12"/>
    </row>
    <row r="117" spans="1:17" x14ac:dyDescent="0.3">
      <c r="A117" s="22" t="s">
        <v>194</v>
      </c>
      <c r="B117" s="9" t="s">
        <v>261</v>
      </c>
      <c r="C117">
        <v>15</v>
      </c>
      <c r="D117" s="9" t="s">
        <v>209</v>
      </c>
      <c r="E117">
        <v>1</v>
      </c>
      <c r="F117" s="9" t="s">
        <v>232</v>
      </c>
      <c r="G117">
        <v>19</v>
      </c>
      <c r="H117" s="9" t="s">
        <v>232</v>
      </c>
      <c r="I117" s="9" t="s">
        <v>246</v>
      </c>
      <c r="J117">
        <v>15</v>
      </c>
      <c r="K117" s="9"/>
      <c r="M117" s="9" t="s">
        <v>209</v>
      </c>
      <c r="N117" s="9" t="s">
        <v>306</v>
      </c>
      <c r="O117" s="9" t="s">
        <v>286</v>
      </c>
      <c r="P117" s="9" t="s">
        <v>232</v>
      </c>
      <c r="Q117" s="12"/>
    </row>
    <row r="118" spans="1:17" x14ac:dyDescent="0.3">
      <c r="A118" s="22" t="s">
        <v>194</v>
      </c>
      <c r="B118" s="9" t="s">
        <v>261</v>
      </c>
      <c r="C118">
        <v>15</v>
      </c>
      <c r="D118" s="9" t="s">
        <v>209</v>
      </c>
      <c r="E118">
        <v>1</v>
      </c>
      <c r="F118" s="9" t="s">
        <v>232</v>
      </c>
      <c r="G118">
        <v>19</v>
      </c>
      <c r="H118" s="9" t="s">
        <v>232</v>
      </c>
      <c r="I118" s="9" t="s">
        <v>246</v>
      </c>
      <c r="J118">
        <v>15</v>
      </c>
      <c r="K118" s="9"/>
      <c r="M118" s="9" t="s">
        <v>209</v>
      </c>
      <c r="N118" s="9" t="s">
        <v>307</v>
      </c>
      <c r="O118" s="9" t="s">
        <v>118</v>
      </c>
      <c r="P118" s="9" t="s">
        <v>232</v>
      </c>
      <c r="Q118" s="12"/>
    </row>
    <row r="119" spans="1:17" x14ac:dyDescent="0.3">
      <c r="A119" s="22" t="s">
        <v>194</v>
      </c>
      <c r="B119" s="9" t="s">
        <v>261</v>
      </c>
      <c r="C119">
        <v>15</v>
      </c>
      <c r="D119" s="9" t="s">
        <v>209</v>
      </c>
      <c r="E119">
        <v>1</v>
      </c>
      <c r="F119" s="9" t="s">
        <v>232</v>
      </c>
      <c r="G119">
        <v>19</v>
      </c>
      <c r="H119" s="9" t="s">
        <v>232</v>
      </c>
      <c r="I119" s="9" t="s">
        <v>246</v>
      </c>
      <c r="J119">
        <v>15</v>
      </c>
      <c r="K119" s="9"/>
      <c r="M119" s="9" t="s">
        <v>209</v>
      </c>
      <c r="N119" s="9" t="s">
        <v>308</v>
      </c>
      <c r="O119" s="9" t="s">
        <v>309</v>
      </c>
      <c r="P119" s="9" t="s">
        <v>232</v>
      </c>
      <c r="Q119" s="12"/>
    </row>
    <row r="120" spans="1:17" x14ac:dyDescent="0.3">
      <c r="A120" s="22" t="s">
        <v>194</v>
      </c>
      <c r="B120" s="9" t="s">
        <v>261</v>
      </c>
      <c r="C120">
        <v>15</v>
      </c>
      <c r="D120" s="9" t="s">
        <v>209</v>
      </c>
      <c r="E120">
        <v>1</v>
      </c>
      <c r="F120" s="9" t="s">
        <v>232</v>
      </c>
      <c r="G120">
        <v>19</v>
      </c>
      <c r="H120" s="9" t="s">
        <v>232</v>
      </c>
      <c r="I120" s="9" t="s">
        <v>246</v>
      </c>
      <c r="J120">
        <v>15</v>
      </c>
      <c r="K120" s="9"/>
      <c r="M120" s="9" t="s">
        <v>209</v>
      </c>
      <c r="N120" s="9" t="s">
        <v>310</v>
      </c>
      <c r="O120" s="9" t="s">
        <v>301</v>
      </c>
      <c r="P120" s="9" t="s">
        <v>232</v>
      </c>
      <c r="Q120" s="12"/>
    </row>
    <row r="121" spans="1:17" x14ac:dyDescent="0.3">
      <c r="A121" s="22" t="s">
        <v>194</v>
      </c>
      <c r="B121" s="9" t="s">
        <v>261</v>
      </c>
      <c r="C121">
        <v>15</v>
      </c>
      <c r="D121" s="9" t="s">
        <v>209</v>
      </c>
      <c r="E121">
        <v>1</v>
      </c>
      <c r="F121" s="9" t="s">
        <v>232</v>
      </c>
      <c r="G121">
        <v>19</v>
      </c>
      <c r="H121" s="9" t="s">
        <v>232</v>
      </c>
      <c r="I121" s="9" t="s">
        <v>246</v>
      </c>
      <c r="J121">
        <v>15</v>
      </c>
      <c r="K121" s="9"/>
      <c r="M121" s="9" t="s">
        <v>209</v>
      </c>
      <c r="N121" s="9" t="s">
        <v>294</v>
      </c>
      <c r="O121" s="9" t="s">
        <v>295</v>
      </c>
      <c r="P121" s="9" t="s">
        <v>232</v>
      </c>
      <c r="Q121" s="12"/>
    </row>
    <row r="122" spans="1:17" x14ac:dyDescent="0.3">
      <c r="A122" s="22" t="s">
        <v>194</v>
      </c>
      <c r="B122" s="9" t="s">
        <v>261</v>
      </c>
      <c r="C122">
        <v>15</v>
      </c>
      <c r="D122" s="9" t="s">
        <v>209</v>
      </c>
      <c r="E122">
        <v>1</v>
      </c>
      <c r="F122" s="9" t="s">
        <v>232</v>
      </c>
      <c r="G122">
        <v>19</v>
      </c>
      <c r="H122" s="9" t="s">
        <v>232</v>
      </c>
      <c r="I122" s="9" t="s">
        <v>246</v>
      </c>
      <c r="J122">
        <v>15</v>
      </c>
      <c r="K122" s="9"/>
      <c r="M122" s="9" t="s">
        <v>209</v>
      </c>
      <c r="N122" s="9" t="s">
        <v>298</v>
      </c>
      <c r="O122" s="9" t="s">
        <v>299</v>
      </c>
      <c r="P122" s="9" t="s">
        <v>232</v>
      </c>
      <c r="Q122" s="12"/>
    </row>
    <row r="123" spans="1:17" x14ac:dyDescent="0.3">
      <c r="A123" s="22" t="s">
        <v>194</v>
      </c>
      <c r="B123" s="9" t="s">
        <v>261</v>
      </c>
      <c r="C123">
        <v>16</v>
      </c>
      <c r="D123" s="9" t="s">
        <v>210</v>
      </c>
      <c r="E123">
        <v>1</v>
      </c>
      <c r="F123" s="9" t="s">
        <v>233</v>
      </c>
      <c r="G123">
        <v>20</v>
      </c>
      <c r="H123" s="9" t="s">
        <v>237</v>
      </c>
      <c r="I123" s="9" t="s">
        <v>247</v>
      </c>
      <c r="J123">
        <v>16</v>
      </c>
      <c r="K123" s="9"/>
      <c r="M123" s="9" t="s">
        <v>210</v>
      </c>
      <c r="N123" s="9" t="s">
        <v>279</v>
      </c>
      <c r="O123" s="9" t="s">
        <v>285</v>
      </c>
      <c r="P123" s="9" t="s">
        <v>237</v>
      </c>
      <c r="Q123" s="12"/>
    </row>
    <row r="124" spans="1:17" x14ac:dyDescent="0.3">
      <c r="A124" s="22" t="s">
        <v>194</v>
      </c>
      <c r="B124" s="9" t="s">
        <v>261</v>
      </c>
      <c r="C124">
        <v>16</v>
      </c>
      <c r="D124" s="9" t="s">
        <v>210</v>
      </c>
      <c r="E124">
        <v>1</v>
      </c>
      <c r="F124" s="9" t="s">
        <v>233</v>
      </c>
      <c r="G124">
        <v>20</v>
      </c>
      <c r="H124" s="9" t="s">
        <v>237</v>
      </c>
      <c r="I124" s="9" t="s">
        <v>247</v>
      </c>
      <c r="J124">
        <v>16</v>
      </c>
      <c r="K124" s="9"/>
      <c r="M124" s="9" t="s">
        <v>210</v>
      </c>
      <c r="N124" s="9" t="s">
        <v>280</v>
      </c>
      <c r="O124" s="9" t="s">
        <v>286</v>
      </c>
      <c r="P124" s="9" t="s">
        <v>237</v>
      </c>
      <c r="Q124" s="12"/>
    </row>
    <row r="125" spans="1:17" x14ac:dyDescent="0.3">
      <c r="A125" s="22" t="s">
        <v>194</v>
      </c>
      <c r="B125" s="9" t="s">
        <v>261</v>
      </c>
      <c r="C125">
        <v>16</v>
      </c>
      <c r="D125" s="9" t="s">
        <v>210</v>
      </c>
      <c r="E125">
        <v>1</v>
      </c>
      <c r="F125" s="9" t="s">
        <v>233</v>
      </c>
      <c r="G125">
        <v>20</v>
      </c>
      <c r="H125" s="9" t="s">
        <v>237</v>
      </c>
      <c r="I125" s="9" t="s">
        <v>247</v>
      </c>
      <c r="J125">
        <v>16</v>
      </c>
      <c r="K125" s="9"/>
      <c r="M125" s="9" t="s">
        <v>210</v>
      </c>
      <c r="N125" s="9" t="s">
        <v>281</v>
      </c>
      <c r="O125" s="9" t="s">
        <v>287</v>
      </c>
      <c r="P125" s="9" t="s">
        <v>237</v>
      </c>
      <c r="Q125" s="12"/>
    </row>
    <row r="126" spans="1:17" x14ac:dyDescent="0.3">
      <c r="A126" s="22" t="s">
        <v>194</v>
      </c>
      <c r="B126" s="9" t="s">
        <v>261</v>
      </c>
      <c r="C126">
        <v>16</v>
      </c>
      <c r="D126" s="9" t="s">
        <v>210</v>
      </c>
      <c r="E126">
        <v>1</v>
      </c>
      <c r="F126" s="9" t="s">
        <v>233</v>
      </c>
      <c r="G126">
        <v>20</v>
      </c>
      <c r="H126" s="9" t="s">
        <v>237</v>
      </c>
      <c r="I126" s="9" t="s">
        <v>247</v>
      </c>
      <c r="J126">
        <v>16</v>
      </c>
      <c r="K126" s="9"/>
      <c r="M126" s="9" t="s">
        <v>210</v>
      </c>
      <c r="N126" s="9" t="s">
        <v>282</v>
      </c>
      <c r="O126" s="9" t="s">
        <v>288</v>
      </c>
      <c r="P126" s="9" t="s">
        <v>237</v>
      </c>
      <c r="Q126" s="12"/>
    </row>
    <row r="127" spans="1:17" x14ac:dyDescent="0.3">
      <c r="A127" s="22" t="s">
        <v>194</v>
      </c>
      <c r="B127" s="9" t="s">
        <v>261</v>
      </c>
      <c r="C127">
        <v>16</v>
      </c>
      <c r="D127" s="9" t="s">
        <v>210</v>
      </c>
      <c r="E127">
        <v>1</v>
      </c>
      <c r="F127" s="9" t="s">
        <v>233</v>
      </c>
      <c r="G127">
        <v>20</v>
      </c>
      <c r="H127" s="9" t="s">
        <v>237</v>
      </c>
      <c r="I127" s="9" t="s">
        <v>247</v>
      </c>
      <c r="J127">
        <v>16</v>
      </c>
      <c r="K127" s="9"/>
      <c r="M127" s="9" t="s">
        <v>210</v>
      </c>
      <c r="N127" s="9" t="s">
        <v>283</v>
      </c>
      <c r="O127" s="9" t="s">
        <v>289</v>
      </c>
      <c r="P127" s="9" t="s">
        <v>237</v>
      </c>
      <c r="Q127" s="12"/>
    </row>
    <row r="128" spans="1:17" x14ac:dyDescent="0.3">
      <c r="A128" s="22" t="s">
        <v>194</v>
      </c>
      <c r="B128" s="9" t="s">
        <v>261</v>
      </c>
      <c r="C128">
        <v>16</v>
      </c>
      <c r="D128" s="9" t="s">
        <v>210</v>
      </c>
      <c r="E128">
        <v>1</v>
      </c>
      <c r="F128" s="9" t="s">
        <v>233</v>
      </c>
      <c r="G128">
        <v>20</v>
      </c>
      <c r="H128" s="9" t="s">
        <v>237</v>
      </c>
      <c r="I128" s="9" t="s">
        <v>247</v>
      </c>
      <c r="J128">
        <v>16</v>
      </c>
      <c r="K128" s="9"/>
      <c r="M128" s="9" t="s">
        <v>210</v>
      </c>
      <c r="N128" s="9" t="s">
        <v>284</v>
      </c>
      <c r="O128" s="9" t="s">
        <v>290</v>
      </c>
      <c r="P128" s="9" t="s">
        <v>237</v>
      </c>
      <c r="Q128" s="12"/>
    </row>
    <row r="129" spans="1:17" x14ac:dyDescent="0.3">
      <c r="A129" s="22" t="s">
        <v>194</v>
      </c>
      <c r="B129" s="9" t="s">
        <v>261</v>
      </c>
      <c r="C129">
        <v>17</v>
      </c>
      <c r="D129" s="9" t="s">
        <v>211</v>
      </c>
      <c r="E129">
        <v>1</v>
      </c>
      <c r="F129" s="9" t="s">
        <v>234</v>
      </c>
      <c r="G129">
        <v>21</v>
      </c>
      <c r="H129" s="9" t="s">
        <v>238</v>
      </c>
      <c r="I129" s="9" t="s">
        <v>248</v>
      </c>
      <c r="J129">
        <v>17</v>
      </c>
      <c r="K129" s="9"/>
      <c r="M129" s="9" t="s">
        <v>211</v>
      </c>
      <c r="N129" s="9" t="s">
        <v>279</v>
      </c>
      <c r="O129" s="9" t="s">
        <v>285</v>
      </c>
      <c r="P129" s="9" t="s">
        <v>238</v>
      </c>
      <c r="Q129" s="12"/>
    </row>
    <row r="130" spans="1:17" x14ac:dyDescent="0.3">
      <c r="A130" s="22" t="s">
        <v>194</v>
      </c>
      <c r="B130" s="9" t="s">
        <v>261</v>
      </c>
      <c r="C130">
        <v>17</v>
      </c>
      <c r="D130" s="9" t="s">
        <v>211</v>
      </c>
      <c r="E130">
        <v>1</v>
      </c>
      <c r="F130" s="9" t="s">
        <v>234</v>
      </c>
      <c r="G130">
        <v>21</v>
      </c>
      <c r="H130" s="9" t="s">
        <v>238</v>
      </c>
      <c r="I130" s="9" t="s">
        <v>248</v>
      </c>
      <c r="J130">
        <v>17</v>
      </c>
      <c r="K130" s="9"/>
      <c r="M130" s="9" t="s">
        <v>211</v>
      </c>
      <c r="N130" s="9" t="s">
        <v>280</v>
      </c>
      <c r="O130" s="9" t="s">
        <v>286</v>
      </c>
      <c r="P130" s="9" t="s">
        <v>238</v>
      </c>
      <c r="Q130" s="12"/>
    </row>
    <row r="131" spans="1:17" x14ac:dyDescent="0.3">
      <c r="A131" s="22" t="s">
        <v>194</v>
      </c>
      <c r="B131" s="9" t="s">
        <v>261</v>
      </c>
      <c r="C131">
        <v>17</v>
      </c>
      <c r="D131" s="9" t="s">
        <v>211</v>
      </c>
      <c r="E131">
        <v>1</v>
      </c>
      <c r="F131" s="9" t="s">
        <v>234</v>
      </c>
      <c r="G131">
        <v>21</v>
      </c>
      <c r="H131" s="9" t="s">
        <v>238</v>
      </c>
      <c r="I131" s="9" t="s">
        <v>248</v>
      </c>
      <c r="J131">
        <v>17</v>
      </c>
      <c r="K131" s="9"/>
      <c r="M131" s="9" t="s">
        <v>211</v>
      </c>
      <c r="N131" s="9" t="s">
        <v>281</v>
      </c>
      <c r="O131" s="9" t="s">
        <v>287</v>
      </c>
      <c r="P131" s="9" t="s">
        <v>238</v>
      </c>
      <c r="Q131" s="12"/>
    </row>
    <row r="132" spans="1:17" x14ac:dyDescent="0.3">
      <c r="A132" s="22" t="s">
        <v>194</v>
      </c>
      <c r="B132" s="9" t="s">
        <v>261</v>
      </c>
      <c r="C132">
        <v>17</v>
      </c>
      <c r="D132" s="9" t="s">
        <v>211</v>
      </c>
      <c r="E132">
        <v>1</v>
      </c>
      <c r="F132" s="9" t="s">
        <v>234</v>
      </c>
      <c r="G132">
        <v>21</v>
      </c>
      <c r="H132" s="9" t="s">
        <v>238</v>
      </c>
      <c r="I132" s="9" t="s">
        <v>248</v>
      </c>
      <c r="J132">
        <v>17</v>
      </c>
      <c r="K132" s="9"/>
      <c r="M132" s="9" t="s">
        <v>211</v>
      </c>
      <c r="N132" s="9" t="s">
        <v>282</v>
      </c>
      <c r="O132" s="9" t="s">
        <v>288</v>
      </c>
      <c r="P132" s="9" t="s">
        <v>238</v>
      </c>
      <c r="Q132" s="12"/>
    </row>
    <row r="133" spans="1:17" x14ac:dyDescent="0.3">
      <c r="A133" s="22" t="s">
        <v>194</v>
      </c>
      <c r="B133" s="9" t="s">
        <v>261</v>
      </c>
      <c r="C133">
        <v>17</v>
      </c>
      <c r="D133" s="9" t="s">
        <v>211</v>
      </c>
      <c r="E133">
        <v>1</v>
      </c>
      <c r="F133" s="9" t="s">
        <v>234</v>
      </c>
      <c r="G133">
        <v>21</v>
      </c>
      <c r="H133" s="9" t="s">
        <v>238</v>
      </c>
      <c r="I133" s="9" t="s">
        <v>248</v>
      </c>
      <c r="J133">
        <v>17</v>
      </c>
      <c r="K133" s="9"/>
      <c r="M133" s="9" t="s">
        <v>211</v>
      </c>
      <c r="N133" s="9" t="s">
        <v>283</v>
      </c>
      <c r="O133" s="9" t="s">
        <v>289</v>
      </c>
      <c r="P133" s="9" t="s">
        <v>238</v>
      </c>
      <c r="Q133" s="12"/>
    </row>
    <row r="134" spans="1:17" x14ac:dyDescent="0.3">
      <c r="A134" s="22" t="s">
        <v>194</v>
      </c>
      <c r="B134" s="9" t="s">
        <v>261</v>
      </c>
      <c r="C134">
        <v>17</v>
      </c>
      <c r="D134" s="9" t="s">
        <v>211</v>
      </c>
      <c r="E134">
        <v>1</v>
      </c>
      <c r="F134" s="9" t="s">
        <v>234</v>
      </c>
      <c r="G134">
        <v>21</v>
      </c>
      <c r="H134" s="9" t="s">
        <v>238</v>
      </c>
      <c r="I134" s="9" t="s">
        <v>248</v>
      </c>
      <c r="J134">
        <v>17</v>
      </c>
      <c r="K134" s="9"/>
      <c r="M134" s="9" t="s">
        <v>211</v>
      </c>
      <c r="N134" s="9" t="s">
        <v>284</v>
      </c>
      <c r="O134" s="9" t="s">
        <v>290</v>
      </c>
      <c r="P134" s="9" t="s">
        <v>238</v>
      </c>
      <c r="Q134" s="12"/>
    </row>
    <row r="135" spans="1:17" x14ac:dyDescent="0.3">
      <c r="A135" s="22" t="s">
        <v>194</v>
      </c>
      <c r="B135" s="9" t="s">
        <v>261</v>
      </c>
      <c r="C135">
        <v>18</v>
      </c>
      <c r="D135" s="9" t="s">
        <v>212</v>
      </c>
      <c r="E135">
        <v>1</v>
      </c>
      <c r="F135" s="9" t="s">
        <v>235</v>
      </c>
      <c r="G135">
        <v>22</v>
      </c>
      <c r="H135" s="9" t="s">
        <v>239</v>
      </c>
      <c r="I135" s="9" t="s">
        <v>249</v>
      </c>
      <c r="J135">
        <v>18</v>
      </c>
      <c r="K135" s="9"/>
      <c r="M135" s="9" t="s">
        <v>212</v>
      </c>
      <c r="N135" s="9" t="s">
        <v>279</v>
      </c>
      <c r="O135" s="9" t="s">
        <v>285</v>
      </c>
      <c r="P135" s="9" t="s">
        <v>239</v>
      </c>
      <c r="Q135" s="12"/>
    </row>
    <row r="136" spans="1:17" x14ac:dyDescent="0.3">
      <c r="A136" s="22" t="s">
        <v>194</v>
      </c>
      <c r="B136" s="9" t="s">
        <v>261</v>
      </c>
      <c r="C136">
        <v>18</v>
      </c>
      <c r="D136" s="9" t="s">
        <v>212</v>
      </c>
      <c r="E136">
        <v>1</v>
      </c>
      <c r="F136" s="9" t="s">
        <v>235</v>
      </c>
      <c r="G136">
        <v>22</v>
      </c>
      <c r="H136" s="9" t="s">
        <v>239</v>
      </c>
      <c r="I136" s="9" t="s">
        <v>249</v>
      </c>
      <c r="J136">
        <v>18</v>
      </c>
      <c r="K136" s="9"/>
      <c r="M136" s="9" t="s">
        <v>212</v>
      </c>
      <c r="N136" s="9" t="s">
        <v>280</v>
      </c>
      <c r="O136" s="9" t="s">
        <v>286</v>
      </c>
      <c r="P136" s="9" t="s">
        <v>239</v>
      </c>
      <c r="Q136" s="12"/>
    </row>
    <row r="137" spans="1:17" x14ac:dyDescent="0.3">
      <c r="A137" s="22" t="s">
        <v>194</v>
      </c>
      <c r="B137" s="9" t="s">
        <v>261</v>
      </c>
      <c r="C137">
        <v>18</v>
      </c>
      <c r="D137" s="9" t="s">
        <v>212</v>
      </c>
      <c r="E137">
        <v>1</v>
      </c>
      <c r="F137" s="9" t="s">
        <v>235</v>
      </c>
      <c r="G137">
        <v>22</v>
      </c>
      <c r="H137" s="9" t="s">
        <v>239</v>
      </c>
      <c r="I137" s="9" t="s">
        <v>249</v>
      </c>
      <c r="J137">
        <v>18</v>
      </c>
      <c r="K137" s="9"/>
      <c r="M137" s="9" t="s">
        <v>212</v>
      </c>
      <c r="N137" s="9" t="s">
        <v>281</v>
      </c>
      <c r="O137" s="9" t="s">
        <v>287</v>
      </c>
      <c r="P137" s="9" t="s">
        <v>239</v>
      </c>
      <c r="Q137" s="12"/>
    </row>
    <row r="138" spans="1:17" x14ac:dyDescent="0.3">
      <c r="A138" s="22" t="s">
        <v>194</v>
      </c>
      <c r="B138" s="9" t="s">
        <v>261</v>
      </c>
      <c r="C138">
        <v>18</v>
      </c>
      <c r="D138" s="9" t="s">
        <v>212</v>
      </c>
      <c r="E138">
        <v>1</v>
      </c>
      <c r="F138" s="9" t="s">
        <v>235</v>
      </c>
      <c r="G138">
        <v>22</v>
      </c>
      <c r="H138" s="9" t="s">
        <v>239</v>
      </c>
      <c r="I138" s="9" t="s">
        <v>249</v>
      </c>
      <c r="J138">
        <v>18</v>
      </c>
      <c r="K138" s="9"/>
      <c r="M138" s="9" t="s">
        <v>212</v>
      </c>
      <c r="N138" s="9" t="s">
        <v>282</v>
      </c>
      <c r="O138" s="9" t="s">
        <v>288</v>
      </c>
      <c r="P138" s="9" t="s">
        <v>239</v>
      </c>
      <c r="Q138" s="12"/>
    </row>
    <row r="139" spans="1:17" x14ac:dyDescent="0.3">
      <c r="A139" s="22" t="s">
        <v>194</v>
      </c>
      <c r="B139" s="9" t="s">
        <v>261</v>
      </c>
      <c r="C139">
        <v>18</v>
      </c>
      <c r="D139" s="9" t="s">
        <v>212</v>
      </c>
      <c r="E139">
        <v>1</v>
      </c>
      <c r="F139" s="9" t="s">
        <v>235</v>
      </c>
      <c r="G139">
        <v>22</v>
      </c>
      <c r="H139" s="9" t="s">
        <v>239</v>
      </c>
      <c r="I139" s="9" t="s">
        <v>249</v>
      </c>
      <c r="J139">
        <v>18</v>
      </c>
      <c r="K139" s="9"/>
      <c r="M139" s="9" t="s">
        <v>212</v>
      </c>
      <c r="N139" s="9" t="s">
        <v>283</v>
      </c>
      <c r="O139" s="9" t="s">
        <v>289</v>
      </c>
      <c r="P139" s="9" t="s">
        <v>239</v>
      </c>
      <c r="Q139" s="12"/>
    </row>
    <row r="140" spans="1:17" x14ac:dyDescent="0.3">
      <c r="A140" s="22" t="s">
        <v>194</v>
      </c>
      <c r="B140" s="9" t="s">
        <v>261</v>
      </c>
      <c r="C140">
        <v>18</v>
      </c>
      <c r="D140" s="9" t="s">
        <v>212</v>
      </c>
      <c r="E140">
        <v>1</v>
      </c>
      <c r="F140" s="9" t="s">
        <v>235</v>
      </c>
      <c r="G140">
        <v>22</v>
      </c>
      <c r="H140" s="9" t="s">
        <v>239</v>
      </c>
      <c r="I140" s="9" t="s">
        <v>249</v>
      </c>
      <c r="J140">
        <v>18</v>
      </c>
      <c r="K140" s="9"/>
      <c r="M140" s="9" t="s">
        <v>212</v>
      </c>
      <c r="N140" s="9" t="s">
        <v>284</v>
      </c>
      <c r="O140" s="9" t="s">
        <v>290</v>
      </c>
      <c r="P140" s="9" t="s">
        <v>239</v>
      </c>
      <c r="Q140" s="12"/>
    </row>
    <row r="141" spans="1:17" x14ac:dyDescent="0.3">
      <c r="A141" s="22" t="s">
        <v>194</v>
      </c>
      <c r="B141" s="9" t="s">
        <v>261</v>
      </c>
      <c r="C141">
        <v>19</v>
      </c>
      <c r="D141" s="9" t="s">
        <v>213</v>
      </c>
      <c r="E141">
        <v>1</v>
      </c>
      <c r="F141" s="9" t="s">
        <v>236</v>
      </c>
      <c r="G141">
        <v>23</v>
      </c>
      <c r="H141" s="9" t="s">
        <v>240</v>
      </c>
      <c r="I141" s="9" t="s">
        <v>250</v>
      </c>
      <c r="J141">
        <v>19</v>
      </c>
      <c r="K141" s="9"/>
      <c r="M141" s="9" t="s">
        <v>213</v>
      </c>
      <c r="N141" s="9" t="s">
        <v>279</v>
      </c>
      <c r="O141" s="9" t="s">
        <v>285</v>
      </c>
      <c r="P141" s="9" t="s">
        <v>240</v>
      </c>
      <c r="Q141" s="12"/>
    </row>
    <row r="142" spans="1:17" x14ac:dyDescent="0.3">
      <c r="A142" s="22" t="s">
        <v>194</v>
      </c>
      <c r="B142" s="9" t="s">
        <v>261</v>
      </c>
      <c r="C142">
        <v>19</v>
      </c>
      <c r="D142" s="9" t="s">
        <v>213</v>
      </c>
      <c r="E142">
        <v>1</v>
      </c>
      <c r="F142" s="9" t="s">
        <v>236</v>
      </c>
      <c r="G142">
        <v>23</v>
      </c>
      <c r="H142" s="9" t="s">
        <v>240</v>
      </c>
      <c r="I142" s="9" t="s">
        <v>250</v>
      </c>
      <c r="J142">
        <v>19</v>
      </c>
      <c r="K142" s="9"/>
      <c r="M142" s="9" t="s">
        <v>213</v>
      </c>
      <c r="N142" s="9" t="s">
        <v>280</v>
      </c>
      <c r="O142" s="9" t="s">
        <v>286</v>
      </c>
      <c r="P142" s="9" t="s">
        <v>240</v>
      </c>
      <c r="Q142" s="12"/>
    </row>
    <row r="143" spans="1:17" x14ac:dyDescent="0.3">
      <c r="A143" s="22" t="s">
        <v>194</v>
      </c>
      <c r="B143" s="9" t="s">
        <v>261</v>
      </c>
      <c r="C143">
        <v>19</v>
      </c>
      <c r="D143" s="9" t="s">
        <v>213</v>
      </c>
      <c r="E143">
        <v>1</v>
      </c>
      <c r="F143" s="9" t="s">
        <v>236</v>
      </c>
      <c r="G143">
        <v>23</v>
      </c>
      <c r="H143" s="9" t="s">
        <v>240</v>
      </c>
      <c r="I143" s="9" t="s">
        <v>250</v>
      </c>
      <c r="J143">
        <v>19</v>
      </c>
      <c r="K143" s="9"/>
      <c r="M143" s="9" t="s">
        <v>213</v>
      </c>
      <c r="N143" s="9" t="s">
        <v>281</v>
      </c>
      <c r="O143" s="9" t="s">
        <v>287</v>
      </c>
      <c r="P143" s="9" t="s">
        <v>240</v>
      </c>
      <c r="Q143" s="12"/>
    </row>
    <row r="144" spans="1:17" x14ac:dyDescent="0.3">
      <c r="A144" s="22" t="s">
        <v>194</v>
      </c>
      <c r="B144" s="9" t="s">
        <v>261</v>
      </c>
      <c r="C144">
        <v>19</v>
      </c>
      <c r="D144" s="9" t="s">
        <v>213</v>
      </c>
      <c r="E144">
        <v>1</v>
      </c>
      <c r="F144" s="9" t="s">
        <v>236</v>
      </c>
      <c r="G144">
        <v>23</v>
      </c>
      <c r="H144" s="9" t="s">
        <v>240</v>
      </c>
      <c r="I144" s="9" t="s">
        <v>250</v>
      </c>
      <c r="J144">
        <v>19</v>
      </c>
      <c r="K144" s="9"/>
      <c r="M144" s="9" t="s">
        <v>213</v>
      </c>
      <c r="N144" s="9" t="s">
        <v>282</v>
      </c>
      <c r="O144" s="9" t="s">
        <v>288</v>
      </c>
      <c r="P144" s="9" t="s">
        <v>240</v>
      </c>
      <c r="Q144" s="12"/>
    </row>
    <row r="145" spans="1:17" x14ac:dyDescent="0.3">
      <c r="A145" s="22" t="s">
        <v>194</v>
      </c>
      <c r="B145" s="9" t="s">
        <v>261</v>
      </c>
      <c r="C145">
        <v>19</v>
      </c>
      <c r="D145" s="9" t="s">
        <v>213</v>
      </c>
      <c r="E145">
        <v>1</v>
      </c>
      <c r="F145" s="9" t="s">
        <v>236</v>
      </c>
      <c r="G145">
        <v>23</v>
      </c>
      <c r="H145" s="9" t="s">
        <v>240</v>
      </c>
      <c r="I145" s="9" t="s">
        <v>250</v>
      </c>
      <c r="J145">
        <v>19</v>
      </c>
      <c r="K145" s="9"/>
      <c r="M145" s="9" t="s">
        <v>213</v>
      </c>
      <c r="N145" s="9" t="s">
        <v>283</v>
      </c>
      <c r="O145" s="9" t="s">
        <v>289</v>
      </c>
      <c r="P145" s="9" t="s">
        <v>240</v>
      </c>
      <c r="Q145" s="12"/>
    </row>
    <row r="146" spans="1:17" x14ac:dyDescent="0.3">
      <c r="A146" s="22" t="s">
        <v>194</v>
      </c>
      <c r="B146" s="9" t="s">
        <v>261</v>
      </c>
      <c r="C146">
        <v>19</v>
      </c>
      <c r="D146" s="9" t="s">
        <v>213</v>
      </c>
      <c r="E146">
        <v>1</v>
      </c>
      <c r="F146" s="9" t="s">
        <v>236</v>
      </c>
      <c r="G146">
        <v>23</v>
      </c>
      <c r="H146" s="9" t="s">
        <v>240</v>
      </c>
      <c r="I146" s="9" t="s">
        <v>250</v>
      </c>
      <c r="J146">
        <v>19</v>
      </c>
      <c r="K146" s="9"/>
      <c r="M146" s="9" t="s">
        <v>213</v>
      </c>
      <c r="N146" s="9" t="s">
        <v>284</v>
      </c>
      <c r="O146" s="9" t="s">
        <v>290</v>
      </c>
      <c r="P146" s="9" t="s">
        <v>240</v>
      </c>
      <c r="Q146" s="12"/>
    </row>
    <row r="147" spans="1:17" x14ac:dyDescent="0.3">
      <c r="A147" s="22" t="s">
        <v>194</v>
      </c>
      <c r="B147" s="9" t="s">
        <v>261</v>
      </c>
      <c r="C147">
        <v>20</v>
      </c>
      <c r="D147" s="9" t="s">
        <v>214</v>
      </c>
      <c r="E147">
        <v>1</v>
      </c>
      <c r="F147" s="9" t="s">
        <v>10</v>
      </c>
      <c r="G147">
        <v>1</v>
      </c>
      <c r="H147" s="9"/>
      <c r="I147" s="9"/>
      <c r="K147" s="9"/>
      <c r="M147" s="9"/>
      <c r="N147" s="9"/>
      <c r="O147" s="9"/>
      <c r="P147" s="9"/>
      <c r="Q147" s="12"/>
    </row>
    <row r="148" spans="1:17" x14ac:dyDescent="0.3">
      <c r="A148" s="22" t="s">
        <v>194</v>
      </c>
      <c r="B148" s="9" t="s">
        <v>261</v>
      </c>
      <c r="C148">
        <v>21</v>
      </c>
      <c r="D148" s="9" t="s">
        <v>215</v>
      </c>
      <c r="E148">
        <v>1</v>
      </c>
      <c r="F148" s="9" t="s">
        <v>151</v>
      </c>
      <c r="G148">
        <v>2</v>
      </c>
      <c r="H148" s="9"/>
      <c r="I148" s="9"/>
      <c r="K148" s="9"/>
      <c r="M148" s="9"/>
      <c r="N148" s="9"/>
      <c r="O148" s="9"/>
      <c r="P148" s="9"/>
      <c r="Q148" s="12"/>
    </row>
    <row r="149" spans="1:17" x14ac:dyDescent="0.3">
      <c r="A149" s="22" t="s">
        <v>194</v>
      </c>
      <c r="B149" s="9" t="s">
        <v>261</v>
      </c>
      <c r="C149">
        <v>22</v>
      </c>
      <c r="D149" s="9" t="s">
        <v>216</v>
      </c>
      <c r="E149">
        <v>1</v>
      </c>
      <c r="F149" s="9" t="s">
        <v>11</v>
      </c>
      <c r="G149">
        <v>3</v>
      </c>
      <c r="H149" s="9"/>
      <c r="I149" s="9"/>
      <c r="K149" s="9"/>
      <c r="M149" s="9"/>
      <c r="N149" s="9"/>
      <c r="O149" s="9"/>
      <c r="P149" s="9"/>
      <c r="Q149" s="12"/>
    </row>
    <row r="150" spans="1:17" x14ac:dyDescent="0.3">
      <c r="A150" s="22" t="s">
        <v>194</v>
      </c>
      <c r="B150" s="9" t="s">
        <v>261</v>
      </c>
      <c r="C150">
        <v>23</v>
      </c>
      <c r="D150" s="9" t="s">
        <v>217</v>
      </c>
      <c r="E150">
        <v>1</v>
      </c>
      <c r="F150" s="9" t="s">
        <v>153</v>
      </c>
      <c r="G150">
        <v>4</v>
      </c>
      <c r="H150" s="9"/>
      <c r="I150" s="9"/>
      <c r="K150" s="9"/>
      <c r="M150" s="9"/>
      <c r="N150" s="9"/>
      <c r="O150" s="9"/>
      <c r="P150" s="9"/>
      <c r="Q150" s="12"/>
    </row>
    <row r="151" spans="1:17" x14ac:dyDescent="0.3">
      <c r="A151" s="22" t="s">
        <v>263</v>
      </c>
      <c r="B151" s="9" t="s">
        <v>264</v>
      </c>
      <c r="C151">
        <v>1</v>
      </c>
      <c r="D151" s="9" t="s">
        <v>265</v>
      </c>
      <c r="E151">
        <v>1</v>
      </c>
      <c r="F151" s="9" t="s">
        <v>272</v>
      </c>
      <c r="G151">
        <v>5</v>
      </c>
      <c r="H151" s="9" t="s">
        <v>272</v>
      </c>
      <c r="I151" s="9" t="s">
        <v>277</v>
      </c>
      <c r="J151">
        <v>1</v>
      </c>
      <c r="K151" s="9"/>
      <c r="M151" s="9" t="s">
        <v>265</v>
      </c>
      <c r="N151" s="9" t="s">
        <v>112</v>
      </c>
      <c r="O151" s="9" t="s">
        <v>98</v>
      </c>
      <c r="P151" s="9" t="s">
        <v>272</v>
      </c>
      <c r="Q151" s="12"/>
    </row>
    <row r="152" spans="1:17" x14ac:dyDescent="0.3">
      <c r="A152" s="22" t="s">
        <v>263</v>
      </c>
      <c r="B152" s="9" t="s">
        <v>264</v>
      </c>
      <c r="C152">
        <v>2</v>
      </c>
      <c r="D152" s="9" t="s">
        <v>266</v>
      </c>
      <c r="E152">
        <v>1</v>
      </c>
      <c r="F152" s="9" t="s">
        <v>273</v>
      </c>
      <c r="G152">
        <v>3</v>
      </c>
      <c r="H152" s="9"/>
      <c r="I152" s="9"/>
      <c r="K152" s="9"/>
      <c r="M152" s="9"/>
      <c r="N152" s="9"/>
      <c r="O152" s="9"/>
      <c r="P152" s="9"/>
      <c r="Q152" s="12"/>
    </row>
    <row r="153" spans="1:17" x14ac:dyDescent="0.3">
      <c r="A153" s="22" t="s">
        <v>263</v>
      </c>
      <c r="B153" s="9" t="s">
        <v>264</v>
      </c>
      <c r="C153">
        <v>3</v>
      </c>
      <c r="D153" s="9" t="s">
        <v>267</v>
      </c>
      <c r="E153">
        <v>1</v>
      </c>
      <c r="F153" s="9" t="s">
        <v>274</v>
      </c>
      <c r="G153">
        <v>4</v>
      </c>
      <c r="H153" s="9"/>
      <c r="I153" s="9"/>
      <c r="K153" s="9"/>
      <c r="M153" s="9"/>
      <c r="N153" s="9"/>
      <c r="O153" s="9"/>
      <c r="P153" s="9"/>
      <c r="Q153" s="12"/>
    </row>
    <row r="154" spans="1:17" x14ac:dyDescent="0.3">
      <c r="A154" s="22" t="s">
        <v>263</v>
      </c>
      <c r="B154" s="9" t="s">
        <v>264</v>
      </c>
      <c r="C154">
        <v>4</v>
      </c>
      <c r="D154" s="9" t="s">
        <v>268</v>
      </c>
      <c r="E154">
        <v>1</v>
      </c>
      <c r="F154" s="9" t="s">
        <v>275</v>
      </c>
      <c r="G154">
        <v>6</v>
      </c>
      <c r="H154" s="9"/>
      <c r="I154" s="9"/>
      <c r="K154" s="9"/>
      <c r="M154" s="9"/>
      <c r="N154" s="9"/>
      <c r="O154" s="9"/>
      <c r="P154" s="9"/>
      <c r="Q154" s="12"/>
    </row>
    <row r="155" spans="1:17" x14ac:dyDescent="0.3">
      <c r="A155" s="22" t="s">
        <v>263</v>
      </c>
      <c r="B155" s="9" t="s">
        <v>264</v>
      </c>
      <c r="C155">
        <v>5</v>
      </c>
      <c r="D155" s="9" t="s">
        <v>269</v>
      </c>
      <c r="E155">
        <v>1</v>
      </c>
      <c r="F155" s="9" t="s">
        <v>276</v>
      </c>
      <c r="G155">
        <v>7</v>
      </c>
      <c r="H155" s="9"/>
      <c r="I155" s="9"/>
      <c r="K155" s="9"/>
      <c r="M155" s="9"/>
      <c r="N155" s="9"/>
      <c r="O155" s="9"/>
      <c r="P155" s="9"/>
      <c r="Q155" s="12"/>
    </row>
    <row r="156" spans="1:17" x14ac:dyDescent="0.3">
      <c r="A156" s="22" t="s">
        <v>263</v>
      </c>
      <c r="B156" s="9" t="s">
        <v>264</v>
      </c>
      <c r="C156">
        <v>6</v>
      </c>
      <c r="D156" s="9" t="s">
        <v>270</v>
      </c>
      <c r="E156">
        <v>1</v>
      </c>
      <c r="F156" s="9" t="s">
        <v>10</v>
      </c>
      <c r="G156">
        <v>1</v>
      </c>
      <c r="H156" s="9"/>
      <c r="I156" s="9"/>
      <c r="K156" s="9"/>
      <c r="M156" s="9"/>
      <c r="N156" s="9"/>
      <c r="O156" s="9"/>
      <c r="P156" s="9"/>
      <c r="Q156" s="12"/>
    </row>
    <row r="157" spans="1:17" x14ac:dyDescent="0.3">
      <c r="A157" s="22" t="s">
        <v>263</v>
      </c>
      <c r="B157" s="9" t="s">
        <v>264</v>
      </c>
      <c r="C157">
        <v>7</v>
      </c>
      <c r="D157" s="9" t="s">
        <v>271</v>
      </c>
      <c r="E157">
        <v>1</v>
      </c>
      <c r="F157" s="9" t="s">
        <v>11</v>
      </c>
      <c r="G157">
        <v>2</v>
      </c>
      <c r="H157" s="9"/>
      <c r="I157" s="9"/>
      <c r="K157" s="9"/>
      <c r="M157" s="9"/>
      <c r="N157" s="9"/>
      <c r="O157" s="9"/>
      <c r="P157" s="9"/>
      <c r="Q157" s="1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33"/>
  <sheetViews>
    <sheetView showGridLines="0" workbookViewId="0">
      <pane ySplit="3" topLeftCell="A22" activePane="bottomLeft" state="frozen"/>
      <selection pane="bottomLeft" activeCell="A33" sqref="A33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5" t="s">
        <v>6</v>
      </c>
      <c r="B3" s="25" t="s">
        <v>4</v>
      </c>
      <c r="C3" s="25" t="s">
        <v>1</v>
      </c>
    </row>
    <row r="4" spans="1:3" x14ac:dyDescent="0.3">
      <c r="A4" s="1" t="s">
        <v>25</v>
      </c>
      <c r="B4" s="23" t="s">
        <v>169</v>
      </c>
      <c r="C4" s="24" t="s">
        <v>147</v>
      </c>
    </row>
    <row r="5" spans="1:3" x14ac:dyDescent="0.3">
      <c r="A5" s="1" t="s">
        <v>24</v>
      </c>
      <c r="B5" s="23" t="s">
        <v>168</v>
      </c>
      <c r="C5" s="24" t="s">
        <v>122</v>
      </c>
    </row>
    <row r="6" spans="1:3" x14ac:dyDescent="0.3">
      <c r="A6" s="1" t="s">
        <v>105</v>
      </c>
      <c r="B6" s="23" t="s">
        <v>170</v>
      </c>
      <c r="C6" s="24" t="s">
        <v>123</v>
      </c>
    </row>
    <row r="7" spans="1:3" x14ac:dyDescent="0.3">
      <c r="A7" s="1" t="s">
        <v>106</v>
      </c>
      <c r="B7" s="23" t="s">
        <v>171</v>
      </c>
      <c r="C7" s="24" t="s">
        <v>124</v>
      </c>
    </row>
    <row r="8" spans="1:3" x14ac:dyDescent="0.3">
      <c r="A8" s="1" t="s">
        <v>113</v>
      </c>
      <c r="B8" s="23" t="s">
        <v>172</v>
      </c>
      <c r="C8" s="24" t="s">
        <v>125</v>
      </c>
    </row>
    <row r="9" spans="1:3" x14ac:dyDescent="0.3">
      <c r="A9" s="1" t="s">
        <v>114</v>
      </c>
      <c r="B9" s="23" t="s">
        <v>173</v>
      </c>
      <c r="C9" s="24" t="s">
        <v>126</v>
      </c>
    </row>
    <row r="10" spans="1:3" x14ac:dyDescent="0.3">
      <c r="A10" s="1" t="s">
        <v>165</v>
      </c>
      <c r="B10" s="23" t="s">
        <v>174</v>
      </c>
      <c r="C10" s="24" t="s">
        <v>127</v>
      </c>
    </row>
    <row r="11" spans="1:3" x14ac:dyDescent="0.3">
      <c r="A11" s="1" t="s">
        <v>166</v>
      </c>
      <c r="B11" s="23" t="s">
        <v>175</v>
      </c>
      <c r="C11" s="24" t="s">
        <v>128</v>
      </c>
    </row>
    <row r="12" spans="1:3" x14ac:dyDescent="0.3">
      <c r="A12" s="1" t="s">
        <v>167</v>
      </c>
      <c r="B12" s="23" t="s">
        <v>176</v>
      </c>
      <c r="C12" s="24" t="s">
        <v>145</v>
      </c>
    </row>
    <row r="13" spans="1:3" x14ac:dyDescent="0.3">
      <c r="A13" s="1" t="s">
        <v>111</v>
      </c>
      <c r="B13" s="23" t="s">
        <v>164</v>
      </c>
      <c r="C13" s="24" t="s">
        <v>147</v>
      </c>
    </row>
    <row r="14" spans="1:3" x14ac:dyDescent="0.3">
      <c r="A14" s="1" t="s">
        <v>252</v>
      </c>
      <c r="B14" s="23" t="s">
        <v>218</v>
      </c>
      <c r="C14" s="24" t="s">
        <v>195</v>
      </c>
    </row>
    <row r="15" spans="1:3" x14ac:dyDescent="0.3">
      <c r="A15" s="1" t="s">
        <v>241</v>
      </c>
      <c r="B15" s="23" t="s">
        <v>227</v>
      </c>
      <c r="C15" s="24" t="s">
        <v>204</v>
      </c>
    </row>
    <row r="16" spans="1:3" x14ac:dyDescent="0.3">
      <c r="A16" s="1" t="s">
        <v>242</v>
      </c>
      <c r="B16" s="23" t="s">
        <v>228</v>
      </c>
      <c r="C16" s="24" t="s">
        <v>205</v>
      </c>
    </row>
    <row r="17" spans="1:3" x14ac:dyDescent="0.3">
      <c r="A17" s="1" t="s">
        <v>243</v>
      </c>
      <c r="B17" s="23" t="s">
        <v>229</v>
      </c>
      <c r="C17" s="24" t="s">
        <v>206</v>
      </c>
    </row>
    <row r="18" spans="1:3" x14ac:dyDescent="0.3">
      <c r="A18" s="1" t="s">
        <v>244</v>
      </c>
      <c r="B18" s="23" t="s">
        <v>230</v>
      </c>
      <c r="C18" s="24" t="s">
        <v>207</v>
      </c>
    </row>
    <row r="19" spans="1:3" x14ac:dyDescent="0.3">
      <c r="A19" s="1" t="s">
        <v>245</v>
      </c>
      <c r="B19" s="23" t="s">
        <v>231</v>
      </c>
      <c r="C19" s="24" t="s">
        <v>208</v>
      </c>
    </row>
    <row r="20" spans="1:3" x14ac:dyDescent="0.3">
      <c r="A20" s="1" t="s">
        <v>246</v>
      </c>
      <c r="B20" s="23" t="s">
        <v>232</v>
      </c>
      <c r="C20" s="24" t="s">
        <v>209</v>
      </c>
    </row>
    <row r="21" spans="1:3" x14ac:dyDescent="0.3">
      <c r="A21" s="1" t="s">
        <v>247</v>
      </c>
      <c r="B21" s="23" t="s">
        <v>237</v>
      </c>
      <c r="C21" s="24" t="s">
        <v>210</v>
      </c>
    </row>
    <row r="22" spans="1:3" x14ac:dyDescent="0.3">
      <c r="A22" s="1" t="s">
        <v>248</v>
      </c>
      <c r="B22" s="23" t="s">
        <v>238</v>
      </c>
      <c r="C22" s="24" t="s">
        <v>211</v>
      </c>
    </row>
    <row r="23" spans="1:3" x14ac:dyDescent="0.3">
      <c r="A23" s="1" t="s">
        <v>249</v>
      </c>
      <c r="B23" s="23" t="s">
        <v>239</v>
      </c>
      <c r="C23" s="24" t="s">
        <v>212</v>
      </c>
    </row>
    <row r="24" spans="1:3" x14ac:dyDescent="0.3">
      <c r="A24" s="1" t="s">
        <v>250</v>
      </c>
      <c r="B24" s="23" t="s">
        <v>240</v>
      </c>
      <c r="C24" s="24" t="s">
        <v>213</v>
      </c>
    </row>
    <row r="25" spans="1:3" x14ac:dyDescent="0.3">
      <c r="A25" s="1" t="s">
        <v>253</v>
      </c>
      <c r="B25" s="23" t="s">
        <v>219</v>
      </c>
      <c r="C25" s="24" t="s">
        <v>196</v>
      </c>
    </row>
    <row r="26" spans="1:3" x14ac:dyDescent="0.3">
      <c r="A26" s="1" t="s">
        <v>254</v>
      </c>
      <c r="B26" s="23" t="s">
        <v>220</v>
      </c>
      <c r="C26" s="24" t="s">
        <v>197</v>
      </c>
    </row>
    <row r="27" spans="1:3" x14ac:dyDescent="0.3">
      <c r="A27" s="1" t="s">
        <v>255</v>
      </c>
      <c r="B27" s="23" t="s">
        <v>221</v>
      </c>
      <c r="C27" s="24" t="s">
        <v>198</v>
      </c>
    </row>
    <row r="28" spans="1:3" x14ac:dyDescent="0.3">
      <c r="A28" s="1" t="s">
        <v>256</v>
      </c>
      <c r="B28" s="23" t="s">
        <v>222</v>
      </c>
      <c r="C28" s="24" t="s">
        <v>199</v>
      </c>
    </row>
    <row r="29" spans="1:3" x14ac:dyDescent="0.3">
      <c r="A29" s="1" t="s">
        <v>257</v>
      </c>
      <c r="B29" s="23" t="s">
        <v>223</v>
      </c>
      <c r="C29" s="24" t="s">
        <v>200</v>
      </c>
    </row>
    <row r="30" spans="1:3" x14ac:dyDescent="0.3">
      <c r="A30" s="1" t="s">
        <v>258</v>
      </c>
      <c r="B30" s="23" t="s">
        <v>224</v>
      </c>
      <c r="C30" s="24" t="s">
        <v>201</v>
      </c>
    </row>
    <row r="31" spans="1:3" x14ac:dyDescent="0.3">
      <c r="A31" s="1" t="s">
        <v>259</v>
      </c>
      <c r="B31" s="23" t="s">
        <v>225</v>
      </c>
      <c r="C31" s="24" t="s">
        <v>202</v>
      </c>
    </row>
    <row r="32" spans="1:3" x14ac:dyDescent="0.3">
      <c r="A32" s="1" t="s">
        <v>260</v>
      </c>
      <c r="B32" s="23" t="s">
        <v>226</v>
      </c>
      <c r="C32" s="24" t="s">
        <v>203</v>
      </c>
    </row>
    <row r="33" spans="1:3" x14ac:dyDescent="0.3">
      <c r="A33" s="1" t="s">
        <v>277</v>
      </c>
      <c r="B33" s="23" t="s">
        <v>272</v>
      </c>
      <c r="C33" s="24" t="s">
        <v>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32</v>
      </c>
      <c r="B8" t="s">
        <v>15</v>
      </c>
      <c r="C8" t="s">
        <v>51</v>
      </c>
      <c r="D8" t="s">
        <v>18</v>
      </c>
    </row>
    <row r="9" spans="1:13" x14ac:dyDescent="0.3">
      <c r="A9" t="s">
        <v>52</v>
      </c>
      <c r="B9" t="s">
        <v>53</v>
      </c>
      <c r="C9" t="s">
        <v>54</v>
      </c>
      <c r="D9" t="s">
        <v>19</v>
      </c>
      <c r="J9" t="s">
        <v>30</v>
      </c>
      <c r="K9" s="28" t="s">
        <v>82</v>
      </c>
      <c r="L9" s="28" t="s">
        <v>64</v>
      </c>
      <c r="M9" s="28" t="s">
        <v>81</v>
      </c>
    </row>
    <row r="10" spans="1:13" x14ac:dyDescent="0.3">
      <c r="A10" t="s">
        <v>55</v>
      </c>
      <c r="B10" t="s">
        <v>56</v>
      </c>
      <c r="C10" t="s">
        <v>54</v>
      </c>
      <c r="D10" t="s">
        <v>19</v>
      </c>
      <c r="J10" t="s">
        <v>31</v>
      </c>
      <c r="K10" s="28" t="s">
        <v>84</v>
      </c>
      <c r="L10" s="28" t="s">
        <v>64</v>
      </c>
      <c r="M10" s="28" t="s">
        <v>83</v>
      </c>
    </row>
    <row r="11" spans="1:13" x14ac:dyDescent="0.3">
      <c r="A11" t="s">
        <v>57</v>
      </c>
      <c r="B11" t="s">
        <v>58</v>
      </c>
      <c r="C11" t="s">
        <v>54</v>
      </c>
      <c r="D11" t="s">
        <v>19</v>
      </c>
      <c r="J11" t="s">
        <v>33</v>
      </c>
      <c r="K11" s="28" t="s">
        <v>88</v>
      </c>
      <c r="L11" s="28" t="s">
        <v>58</v>
      </c>
      <c r="M11" s="28" t="s">
        <v>91</v>
      </c>
    </row>
    <row r="12" spans="1:13" x14ac:dyDescent="0.3">
      <c r="A12" t="s">
        <v>59</v>
      </c>
      <c r="B12" t="s">
        <v>60</v>
      </c>
      <c r="C12" t="s">
        <v>54</v>
      </c>
      <c r="D12" t="s">
        <v>19</v>
      </c>
      <c r="J12" t="s">
        <v>34</v>
      </c>
      <c r="K12" s="28" t="s">
        <v>88</v>
      </c>
      <c r="L12" s="28" t="s">
        <v>104</v>
      </c>
      <c r="M12" s="28" t="s">
        <v>92</v>
      </c>
    </row>
    <row r="13" spans="1:13" x14ac:dyDescent="0.3">
      <c r="A13" t="s">
        <v>61</v>
      </c>
      <c r="B13" t="s">
        <v>62</v>
      </c>
      <c r="C13" t="s">
        <v>54</v>
      </c>
      <c r="D13" t="s">
        <v>19</v>
      </c>
      <c r="J13" t="s">
        <v>35</v>
      </c>
      <c r="K13" s="28" t="s">
        <v>73</v>
      </c>
      <c r="L13" s="28" t="s">
        <v>103</v>
      </c>
      <c r="M13" s="28" t="s">
        <v>75</v>
      </c>
    </row>
    <row r="14" spans="1:13" x14ac:dyDescent="0.3">
      <c r="A14" t="s">
        <v>63</v>
      </c>
      <c r="B14" t="s">
        <v>64</v>
      </c>
      <c r="C14" t="s">
        <v>65</v>
      </c>
      <c r="D14" t="s">
        <v>19</v>
      </c>
      <c r="J14" t="s">
        <v>36</v>
      </c>
      <c r="K14" s="28" t="s">
        <v>73</v>
      </c>
      <c r="L14" s="28" t="s">
        <v>104</v>
      </c>
      <c r="M14" s="28" t="s">
        <v>76</v>
      </c>
    </row>
    <row r="15" spans="1:13" x14ac:dyDescent="0.3">
      <c r="A15" t="s">
        <v>66</v>
      </c>
      <c r="B15" t="s">
        <v>64</v>
      </c>
      <c r="C15" t="s">
        <v>67</v>
      </c>
      <c r="D15" t="s">
        <v>19</v>
      </c>
      <c r="J15" t="s">
        <v>37</v>
      </c>
      <c r="K15" s="28" t="s">
        <v>73</v>
      </c>
      <c r="L15" s="28" t="s">
        <v>58</v>
      </c>
      <c r="M15" s="28" t="s">
        <v>77</v>
      </c>
    </row>
    <row r="16" spans="1:13" x14ac:dyDescent="0.3">
      <c r="A16" t="s">
        <v>68</v>
      </c>
      <c r="B16" t="s">
        <v>64</v>
      </c>
      <c r="C16" t="s">
        <v>69</v>
      </c>
      <c r="D16" t="s">
        <v>19</v>
      </c>
      <c r="J16" t="s">
        <v>38</v>
      </c>
      <c r="K16" s="28" t="s">
        <v>88</v>
      </c>
      <c r="L16" s="28" t="s">
        <v>103</v>
      </c>
      <c r="M16" s="28" t="s">
        <v>90</v>
      </c>
    </row>
    <row r="17" spans="1:13" x14ac:dyDescent="0.3">
      <c r="A17" t="s">
        <v>70</v>
      </c>
      <c r="B17" t="s">
        <v>64</v>
      </c>
      <c r="C17" t="s">
        <v>71</v>
      </c>
      <c r="D17" t="s">
        <v>19</v>
      </c>
      <c r="J17" t="s">
        <v>39</v>
      </c>
      <c r="K17" s="28" t="s">
        <v>88</v>
      </c>
      <c r="L17" s="28" t="s">
        <v>64</v>
      </c>
      <c r="M17" s="28" t="s">
        <v>87</v>
      </c>
    </row>
    <row r="18" spans="1:13" x14ac:dyDescent="0.3">
      <c r="A18" t="s">
        <v>72</v>
      </c>
      <c r="B18" t="s">
        <v>64</v>
      </c>
      <c r="C18" t="s">
        <v>73</v>
      </c>
      <c r="D18" t="s">
        <v>19</v>
      </c>
      <c r="J18" t="s">
        <v>40</v>
      </c>
      <c r="K18" s="28" t="s">
        <v>73</v>
      </c>
      <c r="L18" s="28" t="s">
        <v>64</v>
      </c>
      <c r="M18" s="28" t="s">
        <v>72</v>
      </c>
    </row>
    <row r="19" spans="1:13" x14ac:dyDescent="0.3">
      <c r="A19" t="s">
        <v>74</v>
      </c>
      <c r="B19" t="s">
        <v>53</v>
      </c>
      <c r="C19" t="s">
        <v>73</v>
      </c>
      <c r="D19" t="s">
        <v>19</v>
      </c>
      <c r="J19" t="s">
        <v>41</v>
      </c>
      <c r="K19" s="28" t="s">
        <v>95</v>
      </c>
      <c r="L19" s="28" t="s">
        <v>64</v>
      </c>
      <c r="M19" s="28" t="s">
        <v>94</v>
      </c>
    </row>
    <row r="20" spans="1:13" x14ac:dyDescent="0.3">
      <c r="A20" t="s">
        <v>75</v>
      </c>
      <c r="B20" t="s">
        <v>56</v>
      </c>
      <c r="C20" t="s">
        <v>73</v>
      </c>
      <c r="D20" t="s">
        <v>19</v>
      </c>
      <c r="J20" t="s">
        <v>42</v>
      </c>
      <c r="K20" s="28" t="s">
        <v>54</v>
      </c>
      <c r="L20" s="28" t="s">
        <v>53</v>
      </c>
      <c r="M20" s="28" t="s">
        <v>52</v>
      </c>
    </row>
    <row r="21" spans="1:13" x14ac:dyDescent="0.3">
      <c r="A21" t="s">
        <v>76</v>
      </c>
      <c r="B21" t="s">
        <v>58</v>
      </c>
      <c r="C21" t="s">
        <v>73</v>
      </c>
      <c r="D21" t="s">
        <v>19</v>
      </c>
      <c r="J21" t="s">
        <v>43</v>
      </c>
      <c r="K21" s="28" t="s">
        <v>54</v>
      </c>
      <c r="L21" s="28" t="s">
        <v>62</v>
      </c>
      <c r="M21" s="28" t="s">
        <v>61</v>
      </c>
    </row>
    <row r="22" spans="1:13" x14ac:dyDescent="0.3">
      <c r="A22" t="s">
        <v>77</v>
      </c>
      <c r="B22" t="s">
        <v>60</v>
      </c>
      <c r="C22" t="s">
        <v>73</v>
      </c>
      <c r="D22" t="s">
        <v>19</v>
      </c>
      <c r="J22" t="s">
        <v>44</v>
      </c>
      <c r="K22" s="28" t="s">
        <v>54</v>
      </c>
      <c r="L22" s="28" t="s">
        <v>103</v>
      </c>
      <c r="M22" s="28" t="s">
        <v>55</v>
      </c>
    </row>
    <row r="23" spans="1:13" x14ac:dyDescent="0.3">
      <c r="A23" t="s">
        <v>78</v>
      </c>
      <c r="B23" t="s">
        <v>62</v>
      </c>
      <c r="C23" t="s">
        <v>73</v>
      </c>
      <c r="D23" t="s">
        <v>19</v>
      </c>
      <c r="J23" t="s">
        <v>45</v>
      </c>
      <c r="K23" s="28" t="s">
        <v>71</v>
      </c>
      <c r="L23" s="28" t="s">
        <v>64</v>
      </c>
      <c r="M23" s="28" t="s">
        <v>70</v>
      </c>
    </row>
    <row r="24" spans="1:13" x14ac:dyDescent="0.3">
      <c r="A24" t="s">
        <v>79</v>
      </c>
      <c r="B24" t="s">
        <v>64</v>
      </c>
      <c r="C24" t="s">
        <v>80</v>
      </c>
      <c r="D24" t="s">
        <v>19</v>
      </c>
      <c r="J24" t="s">
        <v>46</v>
      </c>
      <c r="K24" s="28" t="s">
        <v>97</v>
      </c>
      <c r="L24" s="28" t="s">
        <v>64</v>
      </c>
      <c r="M24" s="28" t="s">
        <v>96</v>
      </c>
    </row>
    <row r="25" spans="1:13" x14ac:dyDescent="0.3">
      <c r="A25" t="s">
        <v>81</v>
      </c>
      <c r="B25" t="s">
        <v>64</v>
      </c>
      <c r="C25" t="s">
        <v>82</v>
      </c>
      <c r="D25" t="s">
        <v>19</v>
      </c>
      <c r="J25" t="s">
        <v>47</v>
      </c>
      <c r="K25" s="28" t="s">
        <v>54</v>
      </c>
      <c r="L25" s="28" t="s">
        <v>58</v>
      </c>
      <c r="M25" s="28" t="s">
        <v>57</v>
      </c>
    </row>
    <row r="26" spans="1:13" x14ac:dyDescent="0.3">
      <c r="A26" t="s">
        <v>83</v>
      </c>
      <c r="B26" t="s">
        <v>64</v>
      </c>
      <c r="C26" t="s">
        <v>84</v>
      </c>
      <c r="D26" t="s">
        <v>19</v>
      </c>
      <c r="J26" t="s">
        <v>48</v>
      </c>
      <c r="K26" s="28" t="s">
        <v>54</v>
      </c>
      <c r="L26" s="28" t="s">
        <v>60</v>
      </c>
      <c r="M26" s="28" t="s">
        <v>59</v>
      </c>
    </row>
    <row r="27" spans="1:13" x14ac:dyDescent="0.3">
      <c r="A27" t="s">
        <v>85</v>
      </c>
      <c r="B27" t="s">
        <v>64</v>
      </c>
      <c r="C27" t="s">
        <v>86</v>
      </c>
      <c r="D27" t="s">
        <v>19</v>
      </c>
      <c r="J27" t="s">
        <v>49</v>
      </c>
      <c r="K27" s="28" t="s">
        <v>88</v>
      </c>
      <c r="L27" s="28" t="s">
        <v>53</v>
      </c>
      <c r="M27" s="28" t="s">
        <v>89</v>
      </c>
    </row>
    <row r="28" spans="1:13" x14ac:dyDescent="0.3">
      <c r="A28" t="s">
        <v>87</v>
      </c>
      <c r="B28" t="s">
        <v>64</v>
      </c>
      <c r="C28" t="s">
        <v>88</v>
      </c>
      <c r="D28" t="s">
        <v>19</v>
      </c>
      <c r="J28" t="s">
        <v>50</v>
      </c>
      <c r="K28" s="28" t="s">
        <v>88</v>
      </c>
      <c r="L28" s="28" t="s">
        <v>62</v>
      </c>
      <c r="M28" s="28" t="s">
        <v>93</v>
      </c>
    </row>
    <row r="29" spans="1:13" x14ac:dyDescent="0.3">
      <c r="A29" t="s">
        <v>89</v>
      </c>
      <c r="B29" t="s">
        <v>53</v>
      </c>
      <c r="C29" t="s">
        <v>88</v>
      </c>
      <c r="D29" t="s">
        <v>19</v>
      </c>
    </row>
    <row r="30" spans="1:13" x14ac:dyDescent="0.3">
      <c r="A30" t="s">
        <v>90</v>
      </c>
      <c r="B30" t="s">
        <v>56</v>
      </c>
      <c r="C30" t="s">
        <v>88</v>
      </c>
      <c r="D30" t="s">
        <v>19</v>
      </c>
    </row>
    <row r="31" spans="1:13" x14ac:dyDescent="0.3">
      <c r="A31" t="s">
        <v>91</v>
      </c>
      <c r="B31" t="s">
        <v>58</v>
      </c>
      <c r="C31" t="s">
        <v>88</v>
      </c>
      <c r="D31" t="s">
        <v>19</v>
      </c>
    </row>
    <row r="32" spans="1:13" x14ac:dyDescent="0.3">
      <c r="A32" t="s">
        <v>92</v>
      </c>
      <c r="B32" t="s">
        <v>60</v>
      </c>
      <c r="C32" t="s">
        <v>88</v>
      </c>
      <c r="D32" t="s">
        <v>19</v>
      </c>
    </row>
    <row r="33" spans="1:4" x14ac:dyDescent="0.3">
      <c r="A33" t="s">
        <v>93</v>
      </c>
      <c r="B33" t="s">
        <v>62</v>
      </c>
      <c r="C33" t="s">
        <v>88</v>
      </c>
      <c r="D33" t="s">
        <v>19</v>
      </c>
    </row>
    <row r="34" spans="1:4" x14ac:dyDescent="0.3">
      <c r="A34" t="s">
        <v>94</v>
      </c>
      <c r="B34" t="s">
        <v>64</v>
      </c>
      <c r="C34" t="s">
        <v>95</v>
      </c>
      <c r="D34" t="s">
        <v>19</v>
      </c>
    </row>
    <row r="35" spans="1:4" x14ac:dyDescent="0.3">
      <c r="A35" t="s">
        <v>96</v>
      </c>
      <c r="B35" t="s">
        <v>64</v>
      </c>
      <c r="C35" t="s">
        <v>97</v>
      </c>
      <c r="D35" t="s">
        <v>19</v>
      </c>
    </row>
    <row r="36" spans="1:4" x14ac:dyDescent="0.3">
      <c r="A36" t="s">
        <v>98</v>
      </c>
      <c r="B36" t="s">
        <v>58</v>
      </c>
      <c r="C36" t="s">
        <v>15</v>
      </c>
      <c r="D36" t="s">
        <v>29</v>
      </c>
    </row>
    <row r="37" spans="1:4" x14ac:dyDescent="0.3">
      <c r="A37" t="s">
        <v>99</v>
      </c>
      <c r="B37" t="s">
        <v>58</v>
      </c>
      <c r="C37" t="s">
        <v>15</v>
      </c>
      <c r="D37" t="s">
        <v>29</v>
      </c>
    </row>
    <row r="38" spans="1:4" x14ac:dyDescent="0.3">
      <c r="A38" t="s">
        <v>100</v>
      </c>
      <c r="B38" t="s">
        <v>58</v>
      </c>
      <c r="C38" t="s">
        <v>15</v>
      </c>
      <c r="D38" t="s">
        <v>29</v>
      </c>
    </row>
    <row r="39" spans="1:4" x14ac:dyDescent="0.3">
      <c r="A39" t="s">
        <v>27</v>
      </c>
      <c r="B39" t="s">
        <v>64</v>
      </c>
      <c r="C39" t="s">
        <v>15</v>
      </c>
      <c r="D39" t="s">
        <v>29</v>
      </c>
    </row>
    <row r="40" spans="1:4" x14ac:dyDescent="0.3">
      <c r="A40" t="s">
        <v>101</v>
      </c>
      <c r="B40" t="s">
        <v>56</v>
      </c>
      <c r="C40" t="s">
        <v>15</v>
      </c>
      <c r="D40" t="s">
        <v>29</v>
      </c>
    </row>
    <row r="41" spans="1:4" x14ac:dyDescent="0.3">
      <c r="A41" t="s">
        <v>102</v>
      </c>
      <c r="B41" t="s">
        <v>62</v>
      </c>
      <c r="C41" t="s">
        <v>15</v>
      </c>
      <c r="D41" t="s">
        <v>29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5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>
        <v>1</v>
      </c>
      <c r="B2" s="9" t="s">
        <v>120</v>
      </c>
      <c r="C2" s="9" t="s">
        <v>107</v>
      </c>
      <c r="E2" t="s">
        <v>192</v>
      </c>
    </row>
    <row r="3" spans="1:5" x14ac:dyDescent="0.3">
      <c r="A3">
        <v>2</v>
      </c>
      <c r="B3" s="9" t="s">
        <v>121</v>
      </c>
      <c r="C3" s="9" t="s">
        <v>107</v>
      </c>
      <c r="E3" t="s">
        <v>193</v>
      </c>
    </row>
    <row r="4" spans="1:5" x14ac:dyDescent="0.3">
      <c r="A4">
        <v>3</v>
      </c>
      <c r="B4" s="9" t="s">
        <v>261</v>
      </c>
      <c r="C4" s="9" t="s">
        <v>107</v>
      </c>
      <c r="E4" t="s">
        <v>262</v>
      </c>
    </row>
    <row r="5" spans="1:5" x14ac:dyDescent="0.3">
      <c r="A5">
        <v>4</v>
      </c>
      <c r="B5" s="9" t="s">
        <v>264</v>
      </c>
      <c r="C5" s="9" t="s">
        <v>107</v>
      </c>
      <c r="E5" t="s">
        <v>278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80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13.44140625" bestFit="1" customWidth="1"/>
    <col min="4" max="4" width="12.33203125" bestFit="1" customWidth="1"/>
    <col min="5" max="5" width="12.77734375" bestFit="1" customWidth="1"/>
    <col min="6" max="6" width="23.332031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s="9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154</v>
      </c>
      <c r="G2">
        <v>7</v>
      </c>
      <c r="H2" s="9" t="s">
        <v>168</v>
      </c>
      <c r="I2" s="9" t="s">
        <v>24</v>
      </c>
      <c r="J2">
        <v>2</v>
      </c>
    </row>
    <row r="3" spans="1:10" x14ac:dyDescent="0.3">
      <c r="A3" s="9" t="s">
        <v>28</v>
      </c>
      <c r="B3" s="9" t="s">
        <v>120</v>
      </c>
      <c r="C3">
        <v>2</v>
      </c>
      <c r="D3" s="9" t="s">
        <v>123</v>
      </c>
      <c r="E3">
        <v>1</v>
      </c>
      <c r="F3" s="9" t="s">
        <v>155</v>
      </c>
      <c r="G3">
        <v>8</v>
      </c>
      <c r="H3" s="9" t="s">
        <v>170</v>
      </c>
      <c r="I3" s="9" t="s">
        <v>105</v>
      </c>
      <c r="J3">
        <v>3</v>
      </c>
    </row>
    <row r="4" spans="1:10" x14ac:dyDescent="0.3">
      <c r="A4" s="9" t="s">
        <v>28</v>
      </c>
      <c r="B4" s="9" t="s">
        <v>120</v>
      </c>
      <c r="C4">
        <v>3</v>
      </c>
      <c r="D4" s="9" t="s">
        <v>124</v>
      </c>
      <c r="E4">
        <v>1</v>
      </c>
      <c r="F4" s="9" t="s">
        <v>156</v>
      </c>
      <c r="G4">
        <v>9</v>
      </c>
      <c r="H4" s="9" t="s">
        <v>171</v>
      </c>
      <c r="I4" s="9" t="s">
        <v>106</v>
      </c>
      <c r="J4">
        <v>4</v>
      </c>
    </row>
    <row r="5" spans="1:10" x14ac:dyDescent="0.3">
      <c r="A5" s="9" t="s">
        <v>28</v>
      </c>
      <c r="B5" s="9" t="s">
        <v>120</v>
      </c>
      <c r="C5">
        <v>4</v>
      </c>
      <c r="D5" s="9" t="s">
        <v>125</v>
      </c>
      <c r="E5">
        <v>1</v>
      </c>
      <c r="F5" s="9" t="s">
        <v>157</v>
      </c>
      <c r="G5">
        <v>10</v>
      </c>
      <c r="H5" s="9" t="s">
        <v>172</v>
      </c>
      <c r="I5" s="9" t="s">
        <v>113</v>
      </c>
      <c r="J5">
        <v>5</v>
      </c>
    </row>
    <row r="6" spans="1:10" x14ac:dyDescent="0.3">
      <c r="A6" s="9" t="s">
        <v>28</v>
      </c>
      <c r="B6" s="9" t="s">
        <v>120</v>
      </c>
      <c r="C6">
        <v>5</v>
      </c>
      <c r="D6" s="9" t="s">
        <v>126</v>
      </c>
      <c r="E6">
        <v>1</v>
      </c>
      <c r="F6" s="9" t="s">
        <v>158</v>
      </c>
      <c r="G6">
        <v>11</v>
      </c>
      <c r="H6" s="9" t="s">
        <v>173</v>
      </c>
      <c r="I6" s="9" t="s">
        <v>114</v>
      </c>
      <c r="J6">
        <v>6</v>
      </c>
    </row>
    <row r="7" spans="1:10" x14ac:dyDescent="0.3">
      <c r="A7" s="9" t="s">
        <v>28</v>
      </c>
      <c r="B7" s="9" t="s">
        <v>120</v>
      </c>
      <c r="C7">
        <v>6</v>
      </c>
      <c r="D7" s="9" t="s">
        <v>127</v>
      </c>
      <c r="E7">
        <v>1</v>
      </c>
      <c r="F7" s="9" t="s">
        <v>159</v>
      </c>
      <c r="G7">
        <v>12</v>
      </c>
      <c r="H7" s="9" t="s">
        <v>174</v>
      </c>
      <c r="I7" s="9" t="s">
        <v>165</v>
      </c>
      <c r="J7">
        <v>7</v>
      </c>
    </row>
    <row r="8" spans="1:10" x14ac:dyDescent="0.3">
      <c r="A8" s="9" t="s">
        <v>28</v>
      </c>
      <c r="B8" s="9" t="s">
        <v>120</v>
      </c>
      <c r="C8">
        <v>7</v>
      </c>
      <c r="D8" s="9" t="s">
        <v>128</v>
      </c>
      <c r="E8">
        <v>1</v>
      </c>
      <c r="F8" s="9" t="s">
        <v>160</v>
      </c>
      <c r="G8">
        <v>13</v>
      </c>
      <c r="H8" s="9" t="s">
        <v>175</v>
      </c>
      <c r="I8" s="9" t="s">
        <v>166</v>
      </c>
      <c r="J8">
        <v>8</v>
      </c>
    </row>
    <row r="9" spans="1:10" x14ac:dyDescent="0.3">
      <c r="A9" s="9" t="s">
        <v>28</v>
      </c>
      <c r="B9" s="9" t="s">
        <v>120</v>
      </c>
      <c r="C9">
        <v>8</v>
      </c>
      <c r="D9" s="9" t="s">
        <v>129</v>
      </c>
      <c r="F9" s="9"/>
      <c r="H9" s="9"/>
      <c r="I9" s="9"/>
    </row>
    <row r="10" spans="1:10" x14ac:dyDescent="0.3">
      <c r="A10" s="9" t="s">
        <v>28</v>
      </c>
      <c r="B10" s="9" t="s">
        <v>120</v>
      </c>
      <c r="C10">
        <v>9</v>
      </c>
      <c r="D10" s="9" t="s">
        <v>130</v>
      </c>
      <c r="F10" s="9"/>
      <c r="H10" s="9"/>
      <c r="I10" s="9"/>
    </row>
    <row r="11" spans="1:10" x14ac:dyDescent="0.3">
      <c r="A11" s="9" t="s">
        <v>28</v>
      </c>
      <c r="B11" s="9" t="s">
        <v>120</v>
      </c>
      <c r="C11">
        <v>10</v>
      </c>
      <c r="D11" s="9" t="s">
        <v>131</v>
      </c>
      <c r="F11" s="9"/>
      <c r="H11" s="9"/>
      <c r="I11" s="9"/>
    </row>
    <row r="12" spans="1:10" x14ac:dyDescent="0.3">
      <c r="A12" s="9" t="s">
        <v>28</v>
      </c>
      <c r="B12" s="9" t="s">
        <v>120</v>
      </c>
      <c r="C12">
        <v>11</v>
      </c>
      <c r="D12" s="9" t="s">
        <v>132</v>
      </c>
      <c r="F12" s="9"/>
      <c r="H12" s="9"/>
      <c r="I12" s="9"/>
    </row>
    <row r="13" spans="1:10" x14ac:dyDescent="0.3">
      <c r="A13" s="9" t="s">
        <v>28</v>
      </c>
      <c r="B13" s="9" t="s">
        <v>120</v>
      </c>
      <c r="C13">
        <v>12</v>
      </c>
      <c r="D13" s="9" t="s">
        <v>147</v>
      </c>
      <c r="E13">
        <v>1</v>
      </c>
      <c r="F13" s="9" t="s">
        <v>147</v>
      </c>
      <c r="G13">
        <v>1</v>
      </c>
      <c r="H13" s="9" t="s">
        <v>169</v>
      </c>
      <c r="I13" s="9" t="s">
        <v>25</v>
      </c>
      <c r="J13">
        <v>1</v>
      </c>
    </row>
    <row r="14" spans="1:10" x14ac:dyDescent="0.3">
      <c r="A14" s="9" t="s">
        <v>28</v>
      </c>
      <c r="B14" s="9" t="s">
        <v>120</v>
      </c>
      <c r="C14">
        <v>13</v>
      </c>
      <c r="D14" s="9" t="s">
        <v>133</v>
      </c>
      <c r="E14">
        <v>1</v>
      </c>
      <c r="F14" s="9" t="s">
        <v>153</v>
      </c>
      <c r="G14">
        <v>2</v>
      </c>
      <c r="H14" s="9"/>
      <c r="I14" s="9"/>
    </row>
    <row r="15" spans="1:10" x14ac:dyDescent="0.3">
      <c r="A15" s="9" t="s">
        <v>28</v>
      </c>
      <c r="B15" s="9" t="s">
        <v>120</v>
      </c>
      <c r="C15">
        <v>14</v>
      </c>
      <c r="D15" s="9" t="s">
        <v>134</v>
      </c>
      <c r="F15" s="9"/>
      <c r="H15" s="9"/>
      <c r="I15" s="9"/>
    </row>
    <row r="16" spans="1:10" x14ac:dyDescent="0.3">
      <c r="A16" s="9" t="s">
        <v>28</v>
      </c>
      <c r="B16" s="9" t="s">
        <v>120</v>
      </c>
      <c r="C16">
        <v>15</v>
      </c>
      <c r="D16" s="9" t="s">
        <v>135</v>
      </c>
      <c r="F16" s="9"/>
      <c r="H16" s="9"/>
      <c r="I16" s="9"/>
    </row>
    <row r="17" spans="1:10" x14ac:dyDescent="0.3">
      <c r="A17" s="9" t="s">
        <v>28</v>
      </c>
      <c r="B17" s="9" t="s">
        <v>120</v>
      </c>
      <c r="C17">
        <v>16</v>
      </c>
      <c r="D17" s="9" t="s">
        <v>136</v>
      </c>
      <c r="F17" s="9"/>
      <c r="H17" s="9"/>
      <c r="I17" s="9"/>
    </row>
    <row r="18" spans="1:10" x14ac:dyDescent="0.3">
      <c r="A18" s="9" t="s">
        <v>28</v>
      </c>
      <c r="B18" s="9" t="s">
        <v>120</v>
      </c>
      <c r="C18">
        <v>17</v>
      </c>
      <c r="D18" s="9" t="s">
        <v>2</v>
      </c>
      <c r="E18">
        <v>1</v>
      </c>
      <c r="F18" s="9" t="s">
        <v>10</v>
      </c>
      <c r="G18">
        <v>3</v>
      </c>
      <c r="H18" s="9"/>
      <c r="I18" s="9"/>
    </row>
    <row r="19" spans="1:10" x14ac:dyDescent="0.3">
      <c r="A19" s="9" t="s">
        <v>28</v>
      </c>
      <c r="B19" s="9" t="s">
        <v>120</v>
      </c>
      <c r="C19">
        <v>18</v>
      </c>
      <c r="D19" s="9" t="s">
        <v>3</v>
      </c>
      <c r="E19">
        <v>1</v>
      </c>
      <c r="F19" s="9" t="s">
        <v>151</v>
      </c>
      <c r="G19">
        <v>4</v>
      </c>
      <c r="H19" s="9"/>
      <c r="I19" s="9"/>
    </row>
    <row r="20" spans="1:10" x14ac:dyDescent="0.3">
      <c r="A20" s="9" t="s">
        <v>28</v>
      </c>
      <c r="B20" s="9" t="s">
        <v>120</v>
      </c>
      <c r="C20">
        <v>19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</row>
    <row r="21" spans="1:10" x14ac:dyDescent="0.3">
      <c r="A21" s="9" t="s">
        <v>28</v>
      </c>
      <c r="B21" s="9" t="s">
        <v>120</v>
      </c>
      <c r="C21">
        <v>20</v>
      </c>
      <c r="D21" s="9" t="s">
        <v>110</v>
      </c>
      <c r="F21" s="9"/>
      <c r="H21" s="9"/>
      <c r="I21" s="9"/>
    </row>
    <row r="22" spans="1:10" x14ac:dyDescent="0.3">
      <c r="A22" s="9" t="s">
        <v>28</v>
      </c>
      <c r="B22" s="9" t="s">
        <v>120</v>
      </c>
      <c r="C22">
        <v>21</v>
      </c>
      <c r="D22" s="9" t="s">
        <v>137</v>
      </c>
      <c r="F22" s="9"/>
      <c r="H22" s="9"/>
      <c r="I22" s="9"/>
    </row>
    <row r="23" spans="1:10" x14ac:dyDescent="0.3">
      <c r="A23" s="9" t="s">
        <v>28</v>
      </c>
      <c r="B23" s="9" t="s">
        <v>120</v>
      </c>
      <c r="C23">
        <v>22</v>
      </c>
      <c r="D23" s="9" t="s">
        <v>138</v>
      </c>
      <c r="F23" s="9"/>
      <c r="H23" s="9"/>
      <c r="I23" s="9"/>
    </row>
    <row r="24" spans="1:10" x14ac:dyDescent="0.3">
      <c r="A24" s="9" t="s">
        <v>28</v>
      </c>
      <c r="B24" s="9" t="s">
        <v>120</v>
      </c>
      <c r="C24">
        <v>23</v>
      </c>
      <c r="D24" s="9" t="s">
        <v>139</v>
      </c>
      <c r="E24">
        <v>1</v>
      </c>
      <c r="F24" s="9" t="s">
        <v>152</v>
      </c>
      <c r="G24">
        <v>6</v>
      </c>
      <c r="H24" s="9"/>
      <c r="I24" s="9"/>
    </row>
    <row r="25" spans="1:10" x14ac:dyDescent="0.3">
      <c r="A25" s="9" t="s">
        <v>28</v>
      </c>
      <c r="B25" s="9" t="s">
        <v>120</v>
      </c>
      <c r="C25">
        <v>24</v>
      </c>
      <c r="D25" s="9" t="s">
        <v>140</v>
      </c>
      <c r="F25" s="9"/>
      <c r="H25" s="9"/>
      <c r="I25" s="9"/>
    </row>
    <row r="26" spans="1:10" x14ac:dyDescent="0.3">
      <c r="A26" s="9" t="s">
        <v>28</v>
      </c>
      <c r="B26" s="9" t="s">
        <v>120</v>
      </c>
      <c r="C26">
        <v>25</v>
      </c>
      <c r="D26" s="9" t="s">
        <v>141</v>
      </c>
      <c r="F26" s="9"/>
      <c r="H26" s="9"/>
      <c r="I26" s="9"/>
    </row>
    <row r="27" spans="1:10" x14ac:dyDescent="0.3">
      <c r="A27" s="9" t="s">
        <v>28</v>
      </c>
      <c r="B27" s="9" t="s">
        <v>120</v>
      </c>
      <c r="C27">
        <v>26</v>
      </c>
      <c r="D27" s="9" t="s">
        <v>142</v>
      </c>
      <c r="F27" s="9"/>
      <c r="H27" s="9"/>
      <c r="I27" s="9"/>
    </row>
    <row r="28" spans="1:10" x14ac:dyDescent="0.3">
      <c r="A28" s="9" t="s">
        <v>28</v>
      </c>
      <c r="B28" s="9" t="s">
        <v>120</v>
      </c>
      <c r="C28">
        <v>27</v>
      </c>
      <c r="D28" s="9" t="s">
        <v>143</v>
      </c>
      <c r="E28">
        <v>1</v>
      </c>
      <c r="F28" s="9" t="s">
        <v>161</v>
      </c>
      <c r="G28">
        <v>14</v>
      </c>
      <c r="H28" s="9"/>
      <c r="I28" s="9"/>
    </row>
    <row r="29" spans="1:10" x14ac:dyDescent="0.3">
      <c r="A29" s="9" t="s">
        <v>28</v>
      </c>
      <c r="B29" s="9" t="s">
        <v>120</v>
      </c>
      <c r="C29">
        <v>28</v>
      </c>
      <c r="D29" s="9" t="s">
        <v>144</v>
      </c>
      <c r="E29">
        <v>1</v>
      </c>
      <c r="F29" s="9" t="s">
        <v>162</v>
      </c>
      <c r="G29">
        <v>15</v>
      </c>
      <c r="H29" s="9"/>
      <c r="I29" s="9"/>
    </row>
    <row r="30" spans="1:10" x14ac:dyDescent="0.3">
      <c r="A30" s="9" t="s">
        <v>28</v>
      </c>
      <c r="B30" s="9" t="s">
        <v>120</v>
      </c>
      <c r="C30">
        <v>29</v>
      </c>
      <c r="D30" s="9" t="s">
        <v>145</v>
      </c>
      <c r="E30">
        <v>1</v>
      </c>
      <c r="F30" s="9" t="s">
        <v>163</v>
      </c>
      <c r="G30">
        <v>16</v>
      </c>
      <c r="H30" s="9" t="s">
        <v>176</v>
      </c>
      <c r="I30" s="9" t="s">
        <v>167</v>
      </c>
      <c r="J30">
        <v>9</v>
      </c>
    </row>
    <row r="31" spans="1:10" x14ac:dyDescent="0.3">
      <c r="A31" s="9" t="s">
        <v>108</v>
      </c>
      <c r="B31" s="9" t="s">
        <v>121</v>
      </c>
      <c r="C31">
        <v>1</v>
      </c>
      <c r="D31" s="9" t="s">
        <v>134</v>
      </c>
      <c r="F31" s="9"/>
      <c r="H31" s="9"/>
      <c r="I31" s="9"/>
    </row>
    <row r="32" spans="1:10" x14ac:dyDescent="0.3">
      <c r="A32" s="9" t="s">
        <v>108</v>
      </c>
      <c r="B32" s="9" t="s">
        <v>121</v>
      </c>
      <c r="C32">
        <v>2</v>
      </c>
      <c r="D32" s="9" t="s">
        <v>135</v>
      </c>
      <c r="F32" s="9"/>
      <c r="H32" s="9"/>
      <c r="I32" s="9"/>
    </row>
    <row r="33" spans="1:10" x14ac:dyDescent="0.3">
      <c r="A33" s="9" t="s">
        <v>108</v>
      </c>
      <c r="B33" s="9" t="s">
        <v>121</v>
      </c>
      <c r="C33">
        <v>3</v>
      </c>
      <c r="D33" s="9" t="s">
        <v>136</v>
      </c>
      <c r="F33" s="9"/>
      <c r="H33" s="9"/>
      <c r="I33" s="9"/>
    </row>
    <row r="34" spans="1:10" x14ac:dyDescent="0.3">
      <c r="A34" s="9" t="s">
        <v>108</v>
      </c>
      <c r="B34" s="9" t="s">
        <v>121</v>
      </c>
      <c r="C34">
        <v>4</v>
      </c>
      <c r="D34" s="9" t="s">
        <v>2</v>
      </c>
      <c r="E34">
        <v>1</v>
      </c>
      <c r="F34" s="9" t="s">
        <v>10</v>
      </c>
      <c r="G34">
        <v>3</v>
      </c>
      <c r="H34" s="9"/>
      <c r="I34" s="9"/>
    </row>
    <row r="35" spans="1:10" x14ac:dyDescent="0.3">
      <c r="A35" s="9" t="s">
        <v>108</v>
      </c>
      <c r="B35" s="9" t="s">
        <v>121</v>
      </c>
      <c r="C35">
        <v>5</v>
      </c>
      <c r="D35" s="9" t="s">
        <v>3</v>
      </c>
      <c r="E35">
        <v>1</v>
      </c>
      <c r="F35" s="9" t="s">
        <v>151</v>
      </c>
      <c r="G35">
        <v>4</v>
      </c>
      <c r="H35" s="9"/>
      <c r="I35" s="9"/>
    </row>
    <row r="36" spans="1:10" x14ac:dyDescent="0.3">
      <c r="A36" s="9" t="s">
        <v>108</v>
      </c>
      <c r="B36" s="9" t="s">
        <v>121</v>
      </c>
      <c r="C36">
        <v>6</v>
      </c>
      <c r="D36" s="9" t="s">
        <v>109</v>
      </c>
      <c r="E36">
        <v>1</v>
      </c>
      <c r="F36" s="9" t="s">
        <v>11</v>
      </c>
      <c r="G36">
        <v>5</v>
      </c>
      <c r="H36" s="9"/>
      <c r="I36" s="9"/>
    </row>
    <row r="37" spans="1:10" x14ac:dyDescent="0.3">
      <c r="A37" s="9" t="s">
        <v>108</v>
      </c>
      <c r="B37" s="9" t="s">
        <v>121</v>
      </c>
      <c r="C37">
        <v>7</v>
      </c>
      <c r="D37" s="9" t="s">
        <v>110</v>
      </c>
      <c r="F37" s="9"/>
      <c r="H37" s="9"/>
      <c r="I37" s="9"/>
    </row>
    <row r="38" spans="1:10" x14ac:dyDescent="0.3">
      <c r="A38" s="9" t="s">
        <v>108</v>
      </c>
      <c r="B38" s="9" t="s">
        <v>121</v>
      </c>
      <c r="C38">
        <v>8</v>
      </c>
      <c r="D38" s="9" t="s">
        <v>137</v>
      </c>
      <c r="F38" s="9"/>
      <c r="H38" s="9"/>
      <c r="I38" s="9"/>
    </row>
    <row r="39" spans="1:10" x14ac:dyDescent="0.3">
      <c r="A39" s="9" t="s">
        <v>108</v>
      </c>
      <c r="B39" s="9" t="s">
        <v>121</v>
      </c>
      <c r="C39">
        <v>9</v>
      </c>
      <c r="D39" s="9" t="s">
        <v>138</v>
      </c>
      <c r="F39" s="9"/>
      <c r="H39" s="9"/>
      <c r="I39" s="9"/>
    </row>
    <row r="40" spans="1:10" x14ac:dyDescent="0.3">
      <c r="A40" s="9" t="s">
        <v>108</v>
      </c>
      <c r="B40" s="9" t="s">
        <v>121</v>
      </c>
      <c r="C40">
        <v>10</v>
      </c>
      <c r="D40" s="9" t="s">
        <v>139</v>
      </c>
      <c r="E40">
        <v>1</v>
      </c>
      <c r="F40" s="9" t="s">
        <v>152</v>
      </c>
      <c r="G40">
        <v>6</v>
      </c>
      <c r="H40" s="9"/>
      <c r="I40" s="9"/>
    </row>
    <row r="41" spans="1:10" x14ac:dyDescent="0.3">
      <c r="A41" s="9" t="s">
        <v>108</v>
      </c>
      <c r="B41" s="9" t="s">
        <v>121</v>
      </c>
      <c r="C41">
        <v>11</v>
      </c>
      <c r="D41" s="9" t="s">
        <v>146</v>
      </c>
      <c r="F41" s="9"/>
      <c r="H41" s="9"/>
      <c r="I41" s="9"/>
    </row>
    <row r="42" spans="1:10" x14ac:dyDescent="0.3">
      <c r="A42" s="9" t="s">
        <v>108</v>
      </c>
      <c r="B42" s="9" t="s">
        <v>121</v>
      </c>
      <c r="C42">
        <v>12</v>
      </c>
      <c r="D42" s="9" t="s">
        <v>147</v>
      </c>
      <c r="E42">
        <v>1</v>
      </c>
      <c r="F42" s="9" t="s">
        <v>147</v>
      </c>
      <c r="G42">
        <v>1</v>
      </c>
      <c r="H42" s="9" t="s">
        <v>164</v>
      </c>
      <c r="I42" s="9" t="s">
        <v>111</v>
      </c>
      <c r="J42">
        <v>1</v>
      </c>
    </row>
    <row r="43" spans="1:10" x14ac:dyDescent="0.3">
      <c r="A43" s="9" t="s">
        <v>108</v>
      </c>
      <c r="B43" s="9" t="s">
        <v>121</v>
      </c>
      <c r="C43">
        <v>13</v>
      </c>
      <c r="D43" s="9" t="s">
        <v>133</v>
      </c>
      <c r="E43">
        <v>1</v>
      </c>
      <c r="F43" s="9" t="s">
        <v>153</v>
      </c>
      <c r="G43">
        <v>2</v>
      </c>
      <c r="H43" s="9"/>
      <c r="I43" s="9"/>
    </row>
    <row r="44" spans="1:10" x14ac:dyDescent="0.3">
      <c r="A44" s="9" t="s">
        <v>108</v>
      </c>
      <c r="B44" s="9" t="s">
        <v>121</v>
      </c>
      <c r="C44">
        <v>14</v>
      </c>
      <c r="D44" s="9" t="s">
        <v>148</v>
      </c>
      <c r="F44" s="9"/>
      <c r="H44" s="9"/>
      <c r="I44" s="9"/>
    </row>
    <row r="45" spans="1:10" x14ac:dyDescent="0.3">
      <c r="A45" s="9" t="s">
        <v>108</v>
      </c>
      <c r="B45" s="9" t="s">
        <v>121</v>
      </c>
      <c r="C45">
        <v>15</v>
      </c>
      <c r="D45" s="9" t="s">
        <v>149</v>
      </c>
      <c r="F45" s="9"/>
      <c r="H45" s="9"/>
      <c r="I45" s="9"/>
    </row>
    <row r="46" spans="1:10" x14ac:dyDescent="0.3">
      <c r="A46" s="9" t="s">
        <v>108</v>
      </c>
      <c r="B46" s="9" t="s">
        <v>121</v>
      </c>
      <c r="C46">
        <v>16</v>
      </c>
      <c r="D46" s="9" t="s">
        <v>150</v>
      </c>
      <c r="F46" s="9"/>
      <c r="H46" s="9"/>
      <c r="I46" s="9"/>
    </row>
    <row r="47" spans="1:10" x14ac:dyDescent="0.3">
      <c r="A47" s="9" t="s">
        <v>108</v>
      </c>
      <c r="B47" s="9" t="s">
        <v>121</v>
      </c>
      <c r="C47">
        <v>17</v>
      </c>
      <c r="D47" s="9" t="s">
        <v>140</v>
      </c>
      <c r="F47" s="9"/>
      <c r="H47" s="9"/>
      <c r="I47" s="9"/>
    </row>
    <row r="48" spans="1:10" x14ac:dyDescent="0.3">
      <c r="A48" s="9" t="s">
        <v>194</v>
      </c>
      <c r="B48" s="9" t="s">
        <v>261</v>
      </c>
      <c r="C48">
        <v>1</v>
      </c>
      <c r="D48" s="9" t="s">
        <v>195</v>
      </c>
      <c r="E48">
        <v>1</v>
      </c>
      <c r="F48" s="9" t="s">
        <v>218</v>
      </c>
      <c r="G48">
        <v>5</v>
      </c>
      <c r="H48" s="9" t="s">
        <v>218</v>
      </c>
      <c r="I48" s="9" t="s">
        <v>252</v>
      </c>
      <c r="J48">
        <v>1</v>
      </c>
    </row>
    <row r="49" spans="1:10" x14ac:dyDescent="0.3">
      <c r="A49" s="9" t="s">
        <v>194</v>
      </c>
      <c r="B49" s="9" t="s">
        <v>261</v>
      </c>
      <c r="C49">
        <v>2</v>
      </c>
      <c r="D49" s="9" t="s">
        <v>196</v>
      </c>
      <c r="E49">
        <v>1</v>
      </c>
      <c r="F49" s="9" t="s">
        <v>219</v>
      </c>
      <c r="G49">
        <v>6</v>
      </c>
      <c r="H49" s="9" t="s">
        <v>219</v>
      </c>
      <c r="I49" s="9" t="s">
        <v>253</v>
      </c>
      <c r="J49">
        <v>2</v>
      </c>
    </row>
    <row r="50" spans="1:10" x14ac:dyDescent="0.3">
      <c r="A50" s="9" t="s">
        <v>194</v>
      </c>
      <c r="B50" s="9" t="s">
        <v>261</v>
      </c>
      <c r="C50">
        <v>3</v>
      </c>
      <c r="D50" s="9" t="s">
        <v>197</v>
      </c>
      <c r="E50">
        <v>1</v>
      </c>
      <c r="F50" s="9" t="s">
        <v>220</v>
      </c>
      <c r="G50">
        <v>7</v>
      </c>
      <c r="H50" s="9" t="s">
        <v>220</v>
      </c>
      <c r="I50" s="9" t="s">
        <v>254</v>
      </c>
      <c r="J50">
        <v>3</v>
      </c>
    </row>
    <row r="51" spans="1:10" x14ac:dyDescent="0.3">
      <c r="A51" s="9" t="s">
        <v>194</v>
      </c>
      <c r="B51" s="9" t="s">
        <v>261</v>
      </c>
      <c r="C51">
        <v>4</v>
      </c>
      <c r="D51" s="9" t="s">
        <v>198</v>
      </c>
      <c r="E51">
        <v>1</v>
      </c>
      <c r="F51" s="9" t="s">
        <v>221</v>
      </c>
      <c r="G51">
        <v>8</v>
      </c>
      <c r="H51" s="9" t="s">
        <v>221</v>
      </c>
      <c r="I51" s="9" t="s">
        <v>255</v>
      </c>
      <c r="J51">
        <v>4</v>
      </c>
    </row>
    <row r="52" spans="1:10" x14ac:dyDescent="0.3">
      <c r="A52" s="9" t="s">
        <v>194</v>
      </c>
      <c r="B52" s="9" t="s">
        <v>261</v>
      </c>
      <c r="C52">
        <v>5</v>
      </c>
      <c r="D52" s="9" t="s">
        <v>199</v>
      </c>
      <c r="E52">
        <v>1</v>
      </c>
      <c r="F52" s="9" t="s">
        <v>222</v>
      </c>
      <c r="G52">
        <v>9</v>
      </c>
      <c r="H52" s="9" t="s">
        <v>222</v>
      </c>
      <c r="I52" s="9" t="s">
        <v>256</v>
      </c>
      <c r="J52">
        <v>5</v>
      </c>
    </row>
    <row r="53" spans="1:10" x14ac:dyDescent="0.3">
      <c r="A53" s="9" t="s">
        <v>194</v>
      </c>
      <c r="B53" s="9" t="s">
        <v>261</v>
      </c>
      <c r="C53">
        <v>6</v>
      </c>
      <c r="D53" s="9" t="s">
        <v>200</v>
      </c>
      <c r="E53">
        <v>1</v>
      </c>
      <c r="F53" s="9" t="s">
        <v>223</v>
      </c>
      <c r="G53">
        <v>10</v>
      </c>
      <c r="H53" s="9" t="s">
        <v>223</v>
      </c>
      <c r="I53" s="9" t="s">
        <v>257</v>
      </c>
      <c r="J53">
        <v>6</v>
      </c>
    </row>
    <row r="54" spans="1:10" x14ac:dyDescent="0.3">
      <c r="A54" s="9" t="s">
        <v>194</v>
      </c>
      <c r="B54" s="9" t="s">
        <v>261</v>
      </c>
      <c r="C54">
        <v>7</v>
      </c>
      <c r="D54" s="9" t="s">
        <v>201</v>
      </c>
      <c r="E54">
        <v>1</v>
      </c>
      <c r="F54" s="9" t="s">
        <v>224</v>
      </c>
      <c r="G54">
        <v>11</v>
      </c>
      <c r="H54" s="9" t="s">
        <v>224</v>
      </c>
      <c r="I54" s="9" t="s">
        <v>258</v>
      </c>
      <c r="J54">
        <v>7</v>
      </c>
    </row>
    <row r="55" spans="1:10" x14ac:dyDescent="0.3">
      <c r="A55" s="9" t="s">
        <v>194</v>
      </c>
      <c r="B55" s="9" t="s">
        <v>261</v>
      </c>
      <c r="C55">
        <v>8</v>
      </c>
      <c r="D55" s="9" t="s">
        <v>202</v>
      </c>
      <c r="E55">
        <v>1</v>
      </c>
      <c r="F55" s="9" t="s">
        <v>225</v>
      </c>
      <c r="G55">
        <v>12</v>
      </c>
      <c r="H55" s="9" t="s">
        <v>225</v>
      </c>
      <c r="I55" s="9" t="s">
        <v>259</v>
      </c>
      <c r="J55">
        <v>8</v>
      </c>
    </row>
    <row r="56" spans="1:10" x14ac:dyDescent="0.3">
      <c r="A56" s="9" t="s">
        <v>194</v>
      </c>
      <c r="B56" s="9" t="s">
        <v>261</v>
      </c>
      <c r="C56">
        <v>9</v>
      </c>
      <c r="D56" s="9" t="s">
        <v>203</v>
      </c>
      <c r="E56">
        <v>1</v>
      </c>
      <c r="F56" s="9" t="s">
        <v>226</v>
      </c>
      <c r="G56">
        <v>13</v>
      </c>
      <c r="H56" s="9" t="s">
        <v>226</v>
      </c>
      <c r="I56" s="9" t="s">
        <v>260</v>
      </c>
      <c r="J56">
        <v>9</v>
      </c>
    </row>
    <row r="57" spans="1:10" x14ac:dyDescent="0.3">
      <c r="A57" s="9" t="s">
        <v>194</v>
      </c>
      <c r="B57" s="9" t="s">
        <v>261</v>
      </c>
      <c r="C57">
        <v>10</v>
      </c>
      <c r="D57" s="9" t="s">
        <v>204</v>
      </c>
      <c r="E57">
        <v>1</v>
      </c>
      <c r="F57" s="9" t="s">
        <v>227</v>
      </c>
      <c r="G57">
        <v>14</v>
      </c>
      <c r="H57" s="9" t="s">
        <v>227</v>
      </c>
      <c r="I57" s="9" t="s">
        <v>241</v>
      </c>
      <c r="J57">
        <v>10</v>
      </c>
    </row>
    <row r="58" spans="1:10" x14ac:dyDescent="0.3">
      <c r="A58" s="9" t="s">
        <v>194</v>
      </c>
      <c r="B58" s="9" t="s">
        <v>261</v>
      </c>
      <c r="C58">
        <v>11</v>
      </c>
      <c r="D58" s="9" t="s">
        <v>205</v>
      </c>
      <c r="E58">
        <v>1</v>
      </c>
      <c r="F58" s="9" t="s">
        <v>228</v>
      </c>
      <c r="G58">
        <v>15</v>
      </c>
      <c r="H58" s="9" t="s">
        <v>228</v>
      </c>
      <c r="I58" s="9" t="s">
        <v>242</v>
      </c>
      <c r="J58">
        <v>11</v>
      </c>
    </row>
    <row r="59" spans="1:10" x14ac:dyDescent="0.3">
      <c r="A59" s="9" t="s">
        <v>194</v>
      </c>
      <c r="B59" s="9" t="s">
        <v>261</v>
      </c>
      <c r="C59">
        <v>12</v>
      </c>
      <c r="D59" s="9" t="s">
        <v>206</v>
      </c>
      <c r="E59">
        <v>1</v>
      </c>
      <c r="F59" s="9" t="s">
        <v>229</v>
      </c>
      <c r="G59">
        <v>16</v>
      </c>
      <c r="H59" s="9" t="s">
        <v>229</v>
      </c>
      <c r="I59" s="9" t="s">
        <v>243</v>
      </c>
      <c r="J59">
        <v>12</v>
      </c>
    </row>
    <row r="60" spans="1:10" x14ac:dyDescent="0.3">
      <c r="A60" s="9" t="s">
        <v>194</v>
      </c>
      <c r="B60" s="9" t="s">
        <v>261</v>
      </c>
      <c r="C60">
        <v>13</v>
      </c>
      <c r="D60" s="9" t="s">
        <v>207</v>
      </c>
      <c r="E60">
        <v>1</v>
      </c>
      <c r="F60" s="9" t="s">
        <v>230</v>
      </c>
      <c r="G60">
        <v>17</v>
      </c>
      <c r="H60" s="9" t="s">
        <v>230</v>
      </c>
      <c r="I60" s="9" t="s">
        <v>244</v>
      </c>
      <c r="J60">
        <v>13</v>
      </c>
    </row>
    <row r="61" spans="1:10" x14ac:dyDescent="0.3">
      <c r="A61" s="9" t="s">
        <v>194</v>
      </c>
      <c r="B61" s="9" t="s">
        <v>261</v>
      </c>
      <c r="C61">
        <v>14</v>
      </c>
      <c r="D61" s="9" t="s">
        <v>208</v>
      </c>
      <c r="E61">
        <v>1</v>
      </c>
      <c r="F61" s="9" t="s">
        <v>231</v>
      </c>
      <c r="G61">
        <v>18</v>
      </c>
      <c r="H61" s="9" t="s">
        <v>231</v>
      </c>
      <c r="I61" s="9" t="s">
        <v>245</v>
      </c>
      <c r="J61">
        <v>14</v>
      </c>
    </row>
    <row r="62" spans="1:10" x14ac:dyDescent="0.3">
      <c r="A62" s="9" t="s">
        <v>194</v>
      </c>
      <c r="B62" s="9" t="s">
        <v>261</v>
      </c>
      <c r="C62">
        <v>15</v>
      </c>
      <c r="D62" s="9" t="s">
        <v>209</v>
      </c>
      <c r="E62">
        <v>1</v>
      </c>
      <c r="F62" s="9" t="s">
        <v>232</v>
      </c>
      <c r="G62">
        <v>19</v>
      </c>
      <c r="H62" s="9" t="s">
        <v>232</v>
      </c>
      <c r="I62" s="9" t="s">
        <v>246</v>
      </c>
      <c r="J62">
        <v>15</v>
      </c>
    </row>
    <row r="63" spans="1:10" x14ac:dyDescent="0.3">
      <c r="A63" s="9" t="s">
        <v>194</v>
      </c>
      <c r="B63" s="9" t="s">
        <v>261</v>
      </c>
      <c r="C63">
        <v>16</v>
      </c>
      <c r="D63" s="9" t="s">
        <v>210</v>
      </c>
      <c r="E63">
        <v>1</v>
      </c>
      <c r="F63" s="9" t="s">
        <v>233</v>
      </c>
      <c r="G63">
        <v>20</v>
      </c>
      <c r="H63" s="9" t="s">
        <v>237</v>
      </c>
      <c r="I63" s="9" t="s">
        <v>247</v>
      </c>
      <c r="J63">
        <v>16</v>
      </c>
    </row>
    <row r="64" spans="1:10" x14ac:dyDescent="0.3">
      <c r="A64" s="9" t="s">
        <v>194</v>
      </c>
      <c r="B64" s="9" t="s">
        <v>261</v>
      </c>
      <c r="C64">
        <v>17</v>
      </c>
      <c r="D64" s="9" t="s">
        <v>211</v>
      </c>
      <c r="E64">
        <v>1</v>
      </c>
      <c r="F64" s="9" t="s">
        <v>234</v>
      </c>
      <c r="G64">
        <v>21</v>
      </c>
      <c r="H64" s="9" t="s">
        <v>238</v>
      </c>
      <c r="I64" s="9" t="s">
        <v>248</v>
      </c>
      <c r="J64">
        <v>17</v>
      </c>
    </row>
    <row r="65" spans="1:10" x14ac:dyDescent="0.3">
      <c r="A65" s="9" t="s">
        <v>194</v>
      </c>
      <c r="B65" s="9" t="s">
        <v>261</v>
      </c>
      <c r="C65">
        <v>18</v>
      </c>
      <c r="D65" s="9" t="s">
        <v>212</v>
      </c>
      <c r="E65">
        <v>1</v>
      </c>
      <c r="F65" s="9" t="s">
        <v>235</v>
      </c>
      <c r="G65">
        <v>22</v>
      </c>
      <c r="H65" s="9" t="s">
        <v>239</v>
      </c>
      <c r="I65" s="9" t="s">
        <v>249</v>
      </c>
      <c r="J65">
        <v>18</v>
      </c>
    </row>
    <row r="66" spans="1:10" x14ac:dyDescent="0.3">
      <c r="A66" s="9" t="s">
        <v>194</v>
      </c>
      <c r="B66" s="9" t="s">
        <v>261</v>
      </c>
      <c r="C66">
        <v>19</v>
      </c>
      <c r="D66" s="9" t="s">
        <v>213</v>
      </c>
      <c r="E66">
        <v>1</v>
      </c>
      <c r="F66" s="9" t="s">
        <v>236</v>
      </c>
      <c r="G66">
        <v>23</v>
      </c>
      <c r="H66" s="9" t="s">
        <v>240</v>
      </c>
      <c r="I66" s="9" t="s">
        <v>250</v>
      </c>
      <c r="J66">
        <v>19</v>
      </c>
    </row>
    <row r="67" spans="1:10" x14ac:dyDescent="0.3">
      <c r="A67" s="9" t="s">
        <v>194</v>
      </c>
      <c r="B67" s="9" t="s">
        <v>261</v>
      </c>
      <c r="C67">
        <v>20</v>
      </c>
      <c r="D67" s="9" t="s">
        <v>214</v>
      </c>
      <c r="E67">
        <v>1</v>
      </c>
      <c r="F67" s="9" t="s">
        <v>10</v>
      </c>
      <c r="G67">
        <v>1</v>
      </c>
      <c r="H67" s="9"/>
      <c r="I67" s="9"/>
    </row>
    <row r="68" spans="1:10" x14ac:dyDescent="0.3">
      <c r="A68" s="9" t="s">
        <v>194</v>
      </c>
      <c r="B68" s="9" t="s">
        <v>261</v>
      </c>
      <c r="C68">
        <v>21</v>
      </c>
      <c r="D68" s="9" t="s">
        <v>215</v>
      </c>
      <c r="E68">
        <v>1</v>
      </c>
      <c r="F68" s="9" t="s">
        <v>151</v>
      </c>
      <c r="G68">
        <v>2</v>
      </c>
      <c r="H68" s="9"/>
      <c r="I68" s="9"/>
    </row>
    <row r="69" spans="1:10" x14ac:dyDescent="0.3">
      <c r="A69" s="9" t="s">
        <v>194</v>
      </c>
      <c r="B69" s="9" t="s">
        <v>261</v>
      </c>
      <c r="C69">
        <v>22</v>
      </c>
      <c r="D69" s="9" t="s">
        <v>216</v>
      </c>
      <c r="E69">
        <v>1</v>
      </c>
      <c r="F69" s="9" t="s">
        <v>11</v>
      </c>
      <c r="G69">
        <v>3</v>
      </c>
      <c r="H69" s="9"/>
      <c r="I69" s="9"/>
    </row>
    <row r="70" spans="1:10" x14ac:dyDescent="0.3">
      <c r="A70" s="9" t="s">
        <v>194</v>
      </c>
      <c r="B70" s="9" t="s">
        <v>261</v>
      </c>
      <c r="C70">
        <v>23</v>
      </c>
      <c r="D70" s="9" t="s">
        <v>217</v>
      </c>
      <c r="E70">
        <v>1</v>
      </c>
      <c r="F70" s="9" t="s">
        <v>153</v>
      </c>
      <c r="G70">
        <v>4</v>
      </c>
      <c r="H70" s="9"/>
      <c r="I70" s="9"/>
    </row>
    <row r="71" spans="1:10" x14ac:dyDescent="0.3">
      <c r="A71" s="9" t="s">
        <v>194</v>
      </c>
      <c r="B71" s="9" t="s">
        <v>261</v>
      </c>
      <c r="C71">
        <v>24</v>
      </c>
      <c r="D71" s="9" t="s">
        <v>148</v>
      </c>
      <c r="F71" s="9"/>
      <c r="H71" s="9"/>
      <c r="I71" s="9"/>
    </row>
    <row r="72" spans="1:10" x14ac:dyDescent="0.3">
      <c r="A72" s="9" t="s">
        <v>194</v>
      </c>
      <c r="B72" s="9" t="s">
        <v>261</v>
      </c>
      <c r="C72">
        <v>25</v>
      </c>
      <c r="D72" s="9" t="s">
        <v>149</v>
      </c>
      <c r="F72" s="9"/>
      <c r="H72" s="9"/>
      <c r="I72" s="9"/>
    </row>
    <row r="73" spans="1:10" x14ac:dyDescent="0.3">
      <c r="A73" s="9" t="s">
        <v>194</v>
      </c>
      <c r="B73" s="9" t="s">
        <v>261</v>
      </c>
      <c r="C73">
        <v>26</v>
      </c>
      <c r="D73" s="9" t="s">
        <v>150</v>
      </c>
      <c r="F73" s="9"/>
      <c r="H73" s="9"/>
      <c r="I73" s="9"/>
    </row>
    <row r="74" spans="1:10" x14ac:dyDescent="0.3">
      <c r="A74" s="9" t="s">
        <v>263</v>
      </c>
      <c r="B74" s="9" t="s">
        <v>264</v>
      </c>
      <c r="C74">
        <v>1</v>
      </c>
      <c r="D74" s="9" t="s">
        <v>265</v>
      </c>
      <c r="E74">
        <v>1</v>
      </c>
      <c r="F74" s="9" t="s">
        <v>272</v>
      </c>
      <c r="G74">
        <v>5</v>
      </c>
      <c r="H74" s="9" t="s">
        <v>272</v>
      </c>
      <c r="I74" s="9" t="s">
        <v>277</v>
      </c>
      <c r="J74">
        <v>1</v>
      </c>
    </row>
    <row r="75" spans="1:10" x14ac:dyDescent="0.3">
      <c r="A75" s="9" t="s">
        <v>263</v>
      </c>
      <c r="B75" s="9" t="s">
        <v>264</v>
      </c>
      <c r="C75">
        <v>2</v>
      </c>
      <c r="D75" s="9" t="s">
        <v>266</v>
      </c>
      <c r="E75">
        <v>1</v>
      </c>
      <c r="F75" s="9" t="s">
        <v>273</v>
      </c>
      <c r="G75">
        <v>3</v>
      </c>
      <c r="H75" s="9"/>
      <c r="I75" s="9"/>
    </row>
    <row r="76" spans="1:10" x14ac:dyDescent="0.3">
      <c r="A76" s="9" t="s">
        <v>263</v>
      </c>
      <c r="B76" s="9" t="s">
        <v>264</v>
      </c>
      <c r="C76">
        <v>3</v>
      </c>
      <c r="D76" s="9" t="s">
        <v>267</v>
      </c>
      <c r="E76">
        <v>1</v>
      </c>
      <c r="F76" s="9" t="s">
        <v>274</v>
      </c>
      <c r="G76">
        <v>4</v>
      </c>
      <c r="H76" s="9"/>
      <c r="I76" s="9"/>
    </row>
    <row r="77" spans="1:10" x14ac:dyDescent="0.3">
      <c r="A77" s="9" t="s">
        <v>263</v>
      </c>
      <c r="B77" s="9" t="s">
        <v>264</v>
      </c>
      <c r="C77">
        <v>4</v>
      </c>
      <c r="D77" s="9" t="s">
        <v>268</v>
      </c>
      <c r="E77">
        <v>1</v>
      </c>
      <c r="F77" s="9" t="s">
        <v>275</v>
      </c>
      <c r="G77">
        <v>6</v>
      </c>
      <c r="H77" s="9"/>
      <c r="I77" s="9"/>
    </row>
    <row r="78" spans="1:10" x14ac:dyDescent="0.3">
      <c r="A78" s="9" t="s">
        <v>263</v>
      </c>
      <c r="B78" s="9" t="s">
        <v>264</v>
      </c>
      <c r="C78">
        <v>5</v>
      </c>
      <c r="D78" s="9" t="s">
        <v>269</v>
      </c>
      <c r="E78">
        <v>1</v>
      </c>
      <c r="F78" s="9" t="s">
        <v>276</v>
      </c>
      <c r="G78">
        <v>7</v>
      </c>
      <c r="H78" s="9"/>
      <c r="I78" s="9"/>
    </row>
    <row r="79" spans="1:10" x14ac:dyDescent="0.3">
      <c r="A79" s="9" t="s">
        <v>263</v>
      </c>
      <c r="B79" s="9" t="s">
        <v>264</v>
      </c>
      <c r="C79">
        <v>6</v>
      </c>
      <c r="D79" s="9" t="s">
        <v>270</v>
      </c>
      <c r="E79">
        <v>1</v>
      </c>
      <c r="F79" s="9" t="s">
        <v>10</v>
      </c>
      <c r="G79">
        <v>1</v>
      </c>
      <c r="H79" s="9"/>
      <c r="I79" s="9"/>
    </row>
    <row r="80" spans="1:10" x14ac:dyDescent="0.3">
      <c r="A80" s="9" t="s">
        <v>263</v>
      </c>
      <c r="B80" s="9" t="s">
        <v>264</v>
      </c>
      <c r="C80">
        <v>7</v>
      </c>
      <c r="D80" s="9" t="s">
        <v>271</v>
      </c>
      <c r="E80">
        <v>1</v>
      </c>
      <c r="F80" s="9" t="s">
        <v>11</v>
      </c>
      <c r="G80">
        <v>2</v>
      </c>
      <c r="H80" s="9"/>
      <c r="I80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135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3.77734375" bestFit="1" customWidth="1"/>
    <col min="3" max="3" width="12" bestFit="1" customWidth="1"/>
    <col min="4" max="4" width="28.6640625" bestFit="1" customWidth="1"/>
    <col min="5" max="5" width="8.44140625" bestFit="1" customWidth="1"/>
    <col min="6" max="6" width="33.7773437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26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9" t="s">
        <v>25</v>
      </c>
      <c r="B2" t="s">
        <v>169</v>
      </c>
      <c r="C2" s="9" t="s">
        <v>147</v>
      </c>
      <c r="D2" s="9" t="s">
        <v>112</v>
      </c>
      <c r="E2" s="9" t="s">
        <v>98</v>
      </c>
      <c r="F2" s="9" t="s">
        <v>169</v>
      </c>
      <c r="H2" t="s">
        <v>28</v>
      </c>
      <c r="I2" t="s">
        <v>107</v>
      </c>
    </row>
    <row r="3" spans="1:9" x14ac:dyDescent="0.3">
      <c r="A3" s="9" t="s">
        <v>24</v>
      </c>
      <c r="B3" t="s">
        <v>168</v>
      </c>
      <c r="C3" s="9" t="s">
        <v>122</v>
      </c>
      <c r="D3" s="9" t="s">
        <v>112</v>
      </c>
      <c r="E3" s="9" t="s">
        <v>99</v>
      </c>
      <c r="F3" s="9" t="s">
        <v>168</v>
      </c>
      <c r="H3" t="s">
        <v>28</v>
      </c>
      <c r="I3" t="s">
        <v>107</v>
      </c>
    </row>
    <row r="4" spans="1:9" x14ac:dyDescent="0.3">
      <c r="A4" s="9" t="s">
        <v>105</v>
      </c>
      <c r="B4" t="s">
        <v>170</v>
      </c>
      <c r="C4" s="9" t="s">
        <v>123</v>
      </c>
      <c r="D4" s="9" t="s">
        <v>112</v>
      </c>
      <c r="E4" s="9" t="s">
        <v>100</v>
      </c>
      <c r="F4" s="9" t="s">
        <v>170</v>
      </c>
      <c r="H4" t="s">
        <v>28</v>
      </c>
      <c r="I4" t="s">
        <v>107</v>
      </c>
    </row>
    <row r="5" spans="1:9" x14ac:dyDescent="0.3">
      <c r="A5" s="9" t="s">
        <v>106</v>
      </c>
      <c r="B5" t="s">
        <v>171</v>
      </c>
      <c r="C5" s="9" t="s">
        <v>124</v>
      </c>
      <c r="D5" s="9" t="s">
        <v>112</v>
      </c>
      <c r="E5" s="9" t="s">
        <v>102</v>
      </c>
      <c r="F5" s="9" t="s">
        <v>171</v>
      </c>
      <c r="H5" t="s">
        <v>28</v>
      </c>
      <c r="I5" t="s">
        <v>107</v>
      </c>
    </row>
    <row r="6" spans="1:9" x14ac:dyDescent="0.3">
      <c r="A6" s="9" t="s">
        <v>113</v>
      </c>
      <c r="B6" t="s">
        <v>172</v>
      </c>
      <c r="C6" s="9" t="s">
        <v>125</v>
      </c>
      <c r="D6" s="9" t="s">
        <v>112</v>
      </c>
      <c r="E6" s="9" t="s">
        <v>27</v>
      </c>
      <c r="F6" s="9" t="s">
        <v>172</v>
      </c>
      <c r="H6" t="s">
        <v>28</v>
      </c>
      <c r="I6" t="s">
        <v>107</v>
      </c>
    </row>
    <row r="7" spans="1:9" x14ac:dyDescent="0.3">
      <c r="A7" s="9" t="s">
        <v>114</v>
      </c>
      <c r="B7" t="s">
        <v>173</v>
      </c>
      <c r="C7" s="9" t="s">
        <v>126</v>
      </c>
      <c r="D7" s="9" t="s">
        <v>112</v>
      </c>
      <c r="E7" s="9" t="s">
        <v>101</v>
      </c>
      <c r="F7" s="9" t="s">
        <v>173</v>
      </c>
      <c r="H7" t="s">
        <v>28</v>
      </c>
      <c r="I7" t="s">
        <v>107</v>
      </c>
    </row>
    <row r="8" spans="1:9" x14ac:dyDescent="0.3">
      <c r="A8" s="9" t="s">
        <v>165</v>
      </c>
      <c r="B8" t="s">
        <v>174</v>
      </c>
      <c r="C8" s="9" t="s">
        <v>127</v>
      </c>
      <c r="D8" s="9" t="s">
        <v>112</v>
      </c>
      <c r="E8" s="9" t="s">
        <v>98</v>
      </c>
      <c r="F8" s="9" t="s">
        <v>174</v>
      </c>
      <c r="H8" t="s">
        <v>28</v>
      </c>
      <c r="I8" t="s">
        <v>107</v>
      </c>
    </row>
    <row r="9" spans="1:9" x14ac:dyDescent="0.3">
      <c r="A9" s="9" t="s">
        <v>166</v>
      </c>
      <c r="B9" t="s">
        <v>175</v>
      </c>
      <c r="C9" s="9" t="s">
        <v>128</v>
      </c>
      <c r="D9" s="9" t="s">
        <v>112</v>
      </c>
      <c r="E9" s="9" t="s">
        <v>99</v>
      </c>
      <c r="F9" s="9" t="s">
        <v>175</v>
      </c>
      <c r="H9" t="s">
        <v>28</v>
      </c>
      <c r="I9" t="s">
        <v>107</v>
      </c>
    </row>
    <row r="10" spans="1:9" x14ac:dyDescent="0.3">
      <c r="A10" s="9" t="s">
        <v>167</v>
      </c>
      <c r="B10" t="s">
        <v>176</v>
      </c>
      <c r="C10" s="9" t="s">
        <v>145</v>
      </c>
      <c r="D10" s="9" t="s">
        <v>112</v>
      </c>
      <c r="E10" s="9" t="s">
        <v>100</v>
      </c>
      <c r="F10" s="9" t="s">
        <v>176</v>
      </c>
      <c r="H10" t="s">
        <v>28</v>
      </c>
      <c r="I10" t="s">
        <v>107</v>
      </c>
    </row>
    <row r="11" spans="1:9" x14ac:dyDescent="0.3">
      <c r="A11" s="9" t="s">
        <v>111</v>
      </c>
      <c r="B11" t="s">
        <v>164</v>
      </c>
      <c r="C11" s="9" t="s">
        <v>147</v>
      </c>
      <c r="D11" s="9" t="s">
        <v>177</v>
      </c>
      <c r="E11" s="9" t="s">
        <v>115</v>
      </c>
      <c r="F11" s="9" t="s">
        <v>164</v>
      </c>
      <c r="H11" t="s">
        <v>108</v>
      </c>
      <c r="I11" t="s">
        <v>107</v>
      </c>
    </row>
    <row r="12" spans="1:9" x14ac:dyDescent="0.3">
      <c r="A12" s="9" t="s">
        <v>111</v>
      </c>
      <c r="B12" t="s">
        <v>164</v>
      </c>
      <c r="C12" s="9" t="s">
        <v>147</v>
      </c>
      <c r="D12" s="9" t="s">
        <v>178</v>
      </c>
      <c r="E12" s="9" t="s">
        <v>187</v>
      </c>
      <c r="F12" s="9" t="s">
        <v>164</v>
      </c>
      <c r="H12" t="s">
        <v>108</v>
      </c>
      <c r="I12" t="s">
        <v>107</v>
      </c>
    </row>
    <row r="13" spans="1:9" x14ac:dyDescent="0.3">
      <c r="A13" s="9" t="s">
        <v>111</v>
      </c>
      <c r="B13" t="s">
        <v>164</v>
      </c>
      <c r="C13" s="9" t="s">
        <v>147</v>
      </c>
      <c r="D13" s="9" t="s">
        <v>179</v>
      </c>
      <c r="E13" s="9" t="s">
        <v>119</v>
      </c>
      <c r="F13" s="9" t="s">
        <v>164</v>
      </c>
      <c r="H13" t="s">
        <v>108</v>
      </c>
      <c r="I13" t="s">
        <v>107</v>
      </c>
    </row>
    <row r="14" spans="1:9" x14ac:dyDescent="0.3">
      <c r="A14" s="9" t="s">
        <v>111</v>
      </c>
      <c r="B14" t="s">
        <v>164</v>
      </c>
      <c r="C14" s="9" t="s">
        <v>147</v>
      </c>
      <c r="D14" s="9" t="s">
        <v>180</v>
      </c>
      <c r="E14" s="9" t="s">
        <v>191</v>
      </c>
      <c r="F14" s="9" t="s">
        <v>164</v>
      </c>
      <c r="H14" t="s">
        <v>108</v>
      </c>
      <c r="I14" t="s">
        <v>107</v>
      </c>
    </row>
    <row r="15" spans="1:9" x14ac:dyDescent="0.3">
      <c r="A15" s="9" t="s">
        <v>111</v>
      </c>
      <c r="B15" t="s">
        <v>164</v>
      </c>
      <c r="C15" s="9" t="s">
        <v>147</v>
      </c>
      <c r="D15" s="9" t="s">
        <v>181</v>
      </c>
      <c r="E15" s="9" t="s">
        <v>188</v>
      </c>
      <c r="F15" s="9" t="s">
        <v>164</v>
      </c>
      <c r="H15" t="s">
        <v>108</v>
      </c>
      <c r="I15" t="s">
        <v>107</v>
      </c>
    </row>
    <row r="16" spans="1:9" x14ac:dyDescent="0.3">
      <c r="A16" s="9" t="s">
        <v>111</v>
      </c>
      <c r="B16" t="s">
        <v>164</v>
      </c>
      <c r="C16" s="9" t="s">
        <v>147</v>
      </c>
      <c r="D16" s="9" t="s">
        <v>182</v>
      </c>
      <c r="E16" s="9" t="s">
        <v>190</v>
      </c>
      <c r="F16" s="9" t="s">
        <v>164</v>
      </c>
      <c r="H16" t="s">
        <v>108</v>
      </c>
      <c r="I16" t="s">
        <v>107</v>
      </c>
    </row>
    <row r="17" spans="1:9" x14ac:dyDescent="0.3">
      <c r="A17" s="9" t="s">
        <v>111</v>
      </c>
      <c r="B17" t="s">
        <v>164</v>
      </c>
      <c r="C17" s="9" t="s">
        <v>147</v>
      </c>
      <c r="D17" s="9" t="s">
        <v>183</v>
      </c>
      <c r="E17" s="9" t="s">
        <v>189</v>
      </c>
      <c r="F17" s="9" t="s">
        <v>164</v>
      </c>
      <c r="H17" t="s">
        <v>108</v>
      </c>
      <c r="I17" t="s">
        <v>107</v>
      </c>
    </row>
    <row r="18" spans="1:9" x14ac:dyDescent="0.3">
      <c r="A18" s="9" t="s">
        <v>111</v>
      </c>
      <c r="B18" t="s">
        <v>164</v>
      </c>
      <c r="C18" s="9" t="s">
        <v>147</v>
      </c>
      <c r="D18" s="9" t="s">
        <v>184</v>
      </c>
      <c r="E18" s="9" t="s">
        <v>117</v>
      </c>
      <c r="F18" s="9" t="s">
        <v>164</v>
      </c>
      <c r="H18" t="s">
        <v>108</v>
      </c>
      <c r="I18" t="s">
        <v>107</v>
      </c>
    </row>
    <row r="19" spans="1:9" x14ac:dyDescent="0.3">
      <c r="A19" s="9" t="s">
        <v>111</v>
      </c>
      <c r="B19" t="s">
        <v>164</v>
      </c>
      <c r="C19" s="9" t="s">
        <v>147</v>
      </c>
      <c r="D19" s="9" t="s">
        <v>185</v>
      </c>
      <c r="E19" s="9" t="s">
        <v>116</v>
      </c>
      <c r="F19" s="9" t="s">
        <v>164</v>
      </c>
      <c r="H19" t="s">
        <v>108</v>
      </c>
      <c r="I19" t="s">
        <v>107</v>
      </c>
    </row>
    <row r="20" spans="1:9" x14ac:dyDescent="0.3">
      <c r="A20" s="9" t="s">
        <v>111</v>
      </c>
      <c r="B20" t="s">
        <v>164</v>
      </c>
      <c r="C20" s="9" t="s">
        <v>147</v>
      </c>
      <c r="D20" s="9" t="s">
        <v>186</v>
      </c>
      <c r="E20" s="9" t="s">
        <v>118</v>
      </c>
      <c r="F20" s="9" t="s">
        <v>164</v>
      </c>
      <c r="H20" t="s">
        <v>108</v>
      </c>
      <c r="I20" t="s">
        <v>107</v>
      </c>
    </row>
    <row r="21" spans="1:9" x14ac:dyDescent="0.3">
      <c r="A21" s="9" t="s">
        <v>252</v>
      </c>
      <c r="B21" t="s">
        <v>218</v>
      </c>
      <c r="C21" s="9" t="s">
        <v>195</v>
      </c>
      <c r="D21" s="9" t="s">
        <v>112</v>
      </c>
      <c r="E21" s="9" t="s">
        <v>251</v>
      </c>
      <c r="F21" s="9" t="s">
        <v>218</v>
      </c>
      <c r="H21" t="s">
        <v>194</v>
      </c>
      <c r="I21" t="s">
        <v>107</v>
      </c>
    </row>
    <row r="22" spans="1:9" x14ac:dyDescent="0.3">
      <c r="A22" s="9" t="s">
        <v>253</v>
      </c>
      <c r="B22" t="s">
        <v>219</v>
      </c>
      <c r="C22" s="9" t="s">
        <v>196</v>
      </c>
      <c r="D22" s="9" t="s">
        <v>112</v>
      </c>
      <c r="E22" s="9" t="s">
        <v>251</v>
      </c>
      <c r="F22" s="9" t="s">
        <v>219</v>
      </c>
      <c r="H22" t="s">
        <v>194</v>
      </c>
      <c r="I22" t="s">
        <v>107</v>
      </c>
    </row>
    <row r="23" spans="1:9" x14ac:dyDescent="0.3">
      <c r="A23" s="9" t="s">
        <v>254</v>
      </c>
      <c r="B23" t="s">
        <v>220</v>
      </c>
      <c r="C23" s="9" t="s">
        <v>197</v>
      </c>
      <c r="D23" s="9" t="s">
        <v>112</v>
      </c>
      <c r="E23" s="9" t="s">
        <v>251</v>
      </c>
      <c r="F23" s="9" t="s">
        <v>220</v>
      </c>
      <c r="H23" t="s">
        <v>194</v>
      </c>
      <c r="I23" t="s">
        <v>107</v>
      </c>
    </row>
    <row r="24" spans="1:9" x14ac:dyDescent="0.3">
      <c r="A24" s="9" t="s">
        <v>255</v>
      </c>
      <c r="B24" t="s">
        <v>221</v>
      </c>
      <c r="C24" s="9" t="s">
        <v>198</v>
      </c>
      <c r="D24" s="9" t="s">
        <v>112</v>
      </c>
      <c r="E24" s="9" t="s">
        <v>251</v>
      </c>
      <c r="F24" s="9" t="s">
        <v>221</v>
      </c>
      <c r="H24" t="s">
        <v>194</v>
      </c>
      <c r="I24" t="s">
        <v>107</v>
      </c>
    </row>
    <row r="25" spans="1:9" x14ac:dyDescent="0.3">
      <c r="A25" s="9" t="s">
        <v>256</v>
      </c>
      <c r="B25" t="s">
        <v>222</v>
      </c>
      <c r="C25" s="9" t="s">
        <v>199</v>
      </c>
      <c r="D25" s="9" t="s">
        <v>112</v>
      </c>
      <c r="E25" s="9" t="s">
        <v>251</v>
      </c>
      <c r="F25" s="9" t="s">
        <v>222</v>
      </c>
      <c r="H25" t="s">
        <v>194</v>
      </c>
      <c r="I25" t="s">
        <v>107</v>
      </c>
    </row>
    <row r="26" spans="1:9" x14ac:dyDescent="0.3">
      <c r="A26" s="9" t="s">
        <v>257</v>
      </c>
      <c r="B26" t="s">
        <v>223</v>
      </c>
      <c r="C26" s="9" t="s">
        <v>200</v>
      </c>
      <c r="D26" s="9" t="s">
        <v>291</v>
      </c>
      <c r="E26" s="9" t="s">
        <v>292</v>
      </c>
      <c r="F26" s="9" t="s">
        <v>223</v>
      </c>
      <c r="H26" t="s">
        <v>194</v>
      </c>
      <c r="I26" t="s">
        <v>107</v>
      </c>
    </row>
    <row r="27" spans="1:9" x14ac:dyDescent="0.3">
      <c r="A27" s="9" t="s">
        <v>257</v>
      </c>
      <c r="B27" t="s">
        <v>223</v>
      </c>
      <c r="C27" s="9" t="s">
        <v>200</v>
      </c>
      <c r="D27" s="9" t="s">
        <v>293</v>
      </c>
      <c r="E27" s="9" t="s">
        <v>187</v>
      </c>
      <c r="F27" s="9" t="s">
        <v>223</v>
      </c>
      <c r="H27" t="s">
        <v>194</v>
      </c>
      <c r="I27" t="s">
        <v>107</v>
      </c>
    </row>
    <row r="28" spans="1:9" x14ac:dyDescent="0.3">
      <c r="A28" s="9" t="s">
        <v>257</v>
      </c>
      <c r="B28" t="s">
        <v>223</v>
      </c>
      <c r="C28" s="9" t="s">
        <v>200</v>
      </c>
      <c r="D28" s="9" t="s">
        <v>294</v>
      </c>
      <c r="E28" s="9" t="s">
        <v>295</v>
      </c>
      <c r="F28" s="9" t="s">
        <v>223</v>
      </c>
      <c r="H28" t="s">
        <v>194</v>
      </c>
      <c r="I28" t="s">
        <v>107</v>
      </c>
    </row>
    <row r="29" spans="1:9" x14ac:dyDescent="0.3">
      <c r="A29" s="9" t="s">
        <v>257</v>
      </c>
      <c r="B29" t="s">
        <v>223</v>
      </c>
      <c r="C29" s="9" t="s">
        <v>200</v>
      </c>
      <c r="D29" s="9" t="s">
        <v>296</v>
      </c>
      <c r="E29" s="9" t="s">
        <v>297</v>
      </c>
      <c r="F29" s="9" t="s">
        <v>223</v>
      </c>
      <c r="H29" t="s">
        <v>194</v>
      </c>
      <c r="I29" t="s">
        <v>107</v>
      </c>
    </row>
    <row r="30" spans="1:9" x14ac:dyDescent="0.3">
      <c r="A30" s="9" t="s">
        <v>257</v>
      </c>
      <c r="B30" t="s">
        <v>223</v>
      </c>
      <c r="C30" s="9" t="s">
        <v>200</v>
      </c>
      <c r="D30" s="9" t="s">
        <v>298</v>
      </c>
      <c r="E30" s="9" t="s">
        <v>299</v>
      </c>
      <c r="F30" s="9" t="s">
        <v>223</v>
      </c>
      <c r="H30" t="s">
        <v>194</v>
      </c>
      <c r="I30" t="s">
        <v>107</v>
      </c>
    </row>
    <row r="31" spans="1:9" x14ac:dyDescent="0.3">
      <c r="A31" s="9" t="s">
        <v>257</v>
      </c>
      <c r="B31" t="s">
        <v>223</v>
      </c>
      <c r="C31" s="9" t="s">
        <v>200</v>
      </c>
      <c r="D31" s="9" t="s">
        <v>300</v>
      </c>
      <c r="E31" s="9" t="s">
        <v>301</v>
      </c>
      <c r="F31" s="9" t="s">
        <v>223</v>
      </c>
      <c r="H31" t="s">
        <v>194</v>
      </c>
      <c r="I31" t="s">
        <v>107</v>
      </c>
    </row>
    <row r="32" spans="1:9" x14ac:dyDescent="0.3">
      <c r="A32" s="9" t="s">
        <v>258</v>
      </c>
      <c r="B32" t="s">
        <v>224</v>
      </c>
      <c r="C32" s="9" t="s">
        <v>201</v>
      </c>
      <c r="D32" s="9" t="s">
        <v>302</v>
      </c>
      <c r="E32" s="9" t="s">
        <v>297</v>
      </c>
      <c r="F32" s="9" t="s">
        <v>224</v>
      </c>
      <c r="H32" t="s">
        <v>194</v>
      </c>
      <c r="I32" t="s">
        <v>107</v>
      </c>
    </row>
    <row r="33" spans="1:9" x14ac:dyDescent="0.3">
      <c r="A33" s="9" t="s">
        <v>258</v>
      </c>
      <c r="B33" t="s">
        <v>224</v>
      </c>
      <c r="C33" s="9" t="s">
        <v>201</v>
      </c>
      <c r="D33" s="9" t="s">
        <v>291</v>
      </c>
      <c r="E33" s="9" t="s">
        <v>292</v>
      </c>
      <c r="F33" s="9" t="s">
        <v>224</v>
      </c>
      <c r="H33" t="s">
        <v>194</v>
      </c>
      <c r="I33" t="s">
        <v>107</v>
      </c>
    </row>
    <row r="34" spans="1:9" x14ac:dyDescent="0.3">
      <c r="A34" s="9" t="s">
        <v>258</v>
      </c>
      <c r="B34" t="s">
        <v>224</v>
      </c>
      <c r="C34" s="9" t="s">
        <v>201</v>
      </c>
      <c r="D34" s="9" t="s">
        <v>303</v>
      </c>
      <c r="E34" s="9" t="s">
        <v>285</v>
      </c>
      <c r="F34" s="9" t="s">
        <v>224</v>
      </c>
      <c r="H34" t="s">
        <v>194</v>
      </c>
      <c r="I34" t="s">
        <v>107</v>
      </c>
    </row>
    <row r="35" spans="1:9" x14ac:dyDescent="0.3">
      <c r="A35" s="9" t="s">
        <v>258</v>
      </c>
      <c r="B35" t="s">
        <v>224</v>
      </c>
      <c r="C35" s="9" t="s">
        <v>201</v>
      </c>
      <c r="D35" s="9" t="s">
        <v>304</v>
      </c>
      <c r="E35" s="9" t="s">
        <v>305</v>
      </c>
      <c r="F35" s="9" t="s">
        <v>224</v>
      </c>
      <c r="H35" t="s">
        <v>194</v>
      </c>
      <c r="I35" t="s">
        <v>107</v>
      </c>
    </row>
    <row r="36" spans="1:9" x14ac:dyDescent="0.3">
      <c r="A36" s="9" t="s">
        <v>258</v>
      </c>
      <c r="B36" t="s">
        <v>224</v>
      </c>
      <c r="C36" s="9" t="s">
        <v>201</v>
      </c>
      <c r="D36" s="9" t="s">
        <v>293</v>
      </c>
      <c r="E36" s="9" t="s">
        <v>187</v>
      </c>
      <c r="F36" s="9" t="s">
        <v>224</v>
      </c>
      <c r="H36" t="s">
        <v>194</v>
      </c>
      <c r="I36" t="s">
        <v>107</v>
      </c>
    </row>
    <row r="37" spans="1:9" x14ac:dyDescent="0.3">
      <c r="A37" s="9" t="s">
        <v>258</v>
      </c>
      <c r="B37" t="s">
        <v>224</v>
      </c>
      <c r="C37" s="9" t="s">
        <v>201</v>
      </c>
      <c r="D37" s="9" t="s">
        <v>306</v>
      </c>
      <c r="E37" s="9" t="s">
        <v>286</v>
      </c>
      <c r="F37" s="9" t="s">
        <v>224</v>
      </c>
      <c r="H37" t="s">
        <v>194</v>
      </c>
      <c r="I37" t="s">
        <v>107</v>
      </c>
    </row>
    <row r="38" spans="1:9" x14ac:dyDescent="0.3">
      <c r="A38" s="9" t="s">
        <v>258</v>
      </c>
      <c r="B38" t="s">
        <v>224</v>
      </c>
      <c r="C38" s="9" t="s">
        <v>201</v>
      </c>
      <c r="D38" s="9" t="s">
        <v>307</v>
      </c>
      <c r="E38" s="9" t="s">
        <v>118</v>
      </c>
      <c r="F38" s="9" t="s">
        <v>224</v>
      </c>
      <c r="H38" t="s">
        <v>194</v>
      </c>
      <c r="I38" t="s">
        <v>107</v>
      </c>
    </row>
    <row r="39" spans="1:9" x14ac:dyDescent="0.3">
      <c r="A39" s="9" t="s">
        <v>258</v>
      </c>
      <c r="B39" t="s">
        <v>224</v>
      </c>
      <c r="C39" s="9" t="s">
        <v>201</v>
      </c>
      <c r="D39" s="9" t="s">
        <v>308</v>
      </c>
      <c r="E39" s="9" t="s">
        <v>309</v>
      </c>
      <c r="F39" s="9" t="s">
        <v>224</v>
      </c>
      <c r="H39" t="s">
        <v>194</v>
      </c>
      <c r="I39" t="s">
        <v>107</v>
      </c>
    </row>
    <row r="40" spans="1:9" x14ac:dyDescent="0.3">
      <c r="A40" s="9" t="s">
        <v>258</v>
      </c>
      <c r="B40" t="s">
        <v>224</v>
      </c>
      <c r="C40" s="9" t="s">
        <v>201</v>
      </c>
      <c r="D40" s="9" t="s">
        <v>310</v>
      </c>
      <c r="E40" s="9" t="s">
        <v>301</v>
      </c>
      <c r="F40" s="9" t="s">
        <v>224</v>
      </c>
      <c r="H40" t="s">
        <v>194</v>
      </c>
      <c r="I40" t="s">
        <v>107</v>
      </c>
    </row>
    <row r="41" spans="1:9" x14ac:dyDescent="0.3">
      <c r="A41" s="9" t="s">
        <v>258</v>
      </c>
      <c r="B41" t="s">
        <v>224</v>
      </c>
      <c r="C41" s="9" t="s">
        <v>201</v>
      </c>
      <c r="D41" s="9" t="s">
        <v>294</v>
      </c>
      <c r="E41" s="9" t="s">
        <v>295</v>
      </c>
      <c r="F41" s="9" t="s">
        <v>224</v>
      </c>
      <c r="H41" t="s">
        <v>194</v>
      </c>
      <c r="I41" t="s">
        <v>107</v>
      </c>
    </row>
    <row r="42" spans="1:9" x14ac:dyDescent="0.3">
      <c r="A42" s="9" t="s">
        <v>258</v>
      </c>
      <c r="B42" t="s">
        <v>224</v>
      </c>
      <c r="C42" s="9" t="s">
        <v>201</v>
      </c>
      <c r="D42" s="9" t="s">
        <v>298</v>
      </c>
      <c r="E42" s="9" t="s">
        <v>299</v>
      </c>
      <c r="F42" s="9" t="s">
        <v>224</v>
      </c>
      <c r="H42" t="s">
        <v>194</v>
      </c>
      <c r="I42" t="s">
        <v>107</v>
      </c>
    </row>
    <row r="43" spans="1:9" x14ac:dyDescent="0.3">
      <c r="A43" s="9" t="s">
        <v>259</v>
      </c>
      <c r="B43" t="s">
        <v>225</v>
      </c>
      <c r="C43" s="9" t="s">
        <v>202</v>
      </c>
      <c r="D43" s="9" t="s">
        <v>291</v>
      </c>
      <c r="E43" s="9" t="s">
        <v>292</v>
      </c>
      <c r="F43" s="9" t="s">
        <v>225</v>
      </c>
      <c r="H43" t="s">
        <v>194</v>
      </c>
      <c r="I43" t="s">
        <v>107</v>
      </c>
    </row>
    <row r="44" spans="1:9" x14ac:dyDescent="0.3">
      <c r="A44" s="9" t="s">
        <v>259</v>
      </c>
      <c r="B44" t="s">
        <v>225</v>
      </c>
      <c r="C44" s="9" t="s">
        <v>202</v>
      </c>
      <c r="D44" s="9" t="s">
        <v>293</v>
      </c>
      <c r="E44" s="9" t="s">
        <v>187</v>
      </c>
      <c r="F44" s="9" t="s">
        <v>225</v>
      </c>
      <c r="H44" t="s">
        <v>194</v>
      </c>
      <c r="I44" t="s">
        <v>107</v>
      </c>
    </row>
    <row r="45" spans="1:9" x14ac:dyDescent="0.3">
      <c r="A45" s="9" t="s">
        <v>259</v>
      </c>
      <c r="B45" t="s">
        <v>225</v>
      </c>
      <c r="C45" s="9" t="s">
        <v>202</v>
      </c>
      <c r="D45" s="9" t="s">
        <v>294</v>
      </c>
      <c r="E45" s="9" t="s">
        <v>295</v>
      </c>
      <c r="F45" s="9" t="s">
        <v>225</v>
      </c>
      <c r="H45" t="s">
        <v>194</v>
      </c>
      <c r="I45" t="s">
        <v>107</v>
      </c>
    </row>
    <row r="46" spans="1:9" x14ac:dyDescent="0.3">
      <c r="A46" s="9" t="s">
        <v>259</v>
      </c>
      <c r="B46" t="s">
        <v>225</v>
      </c>
      <c r="C46" s="9" t="s">
        <v>202</v>
      </c>
      <c r="D46" s="9" t="s">
        <v>296</v>
      </c>
      <c r="E46" s="9" t="s">
        <v>297</v>
      </c>
      <c r="F46" s="9" t="s">
        <v>225</v>
      </c>
      <c r="H46" t="s">
        <v>194</v>
      </c>
      <c r="I46" t="s">
        <v>107</v>
      </c>
    </row>
    <row r="47" spans="1:9" x14ac:dyDescent="0.3">
      <c r="A47" s="9" t="s">
        <v>259</v>
      </c>
      <c r="B47" t="s">
        <v>225</v>
      </c>
      <c r="C47" s="9" t="s">
        <v>202</v>
      </c>
      <c r="D47" s="9" t="s">
        <v>298</v>
      </c>
      <c r="E47" s="9" t="s">
        <v>299</v>
      </c>
      <c r="F47" s="9" t="s">
        <v>225</v>
      </c>
      <c r="H47" t="s">
        <v>194</v>
      </c>
      <c r="I47" t="s">
        <v>107</v>
      </c>
    </row>
    <row r="48" spans="1:9" x14ac:dyDescent="0.3">
      <c r="A48" s="9" t="s">
        <v>259</v>
      </c>
      <c r="B48" t="s">
        <v>225</v>
      </c>
      <c r="C48" s="9" t="s">
        <v>202</v>
      </c>
      <c r="D48" s="9" t="s">
        <v>300</v>
      </c>
      <c r="E48" s="9" t="s">
        <v>301</v>
      </c>
      <c r="F48" s="9" t="s">
        <v>225</v>
      </c>
      <c r="H48" t="s">
        <v>194</v>
      </c>
      <c r="I48" t="s">
        <v>107</v>
      </c>
    </row>
    <row r="49" spans="1:9" x14ac:dyDescent="0.3">
      <c r="A49" s="9" t="s">
        <v>260</v>
      </c>
      <c r="B49" t="s">
        <v>226</v>
      </c>
      <c r="C49" s="9" t="s">
        <v>203</v>
      </c>
      <c r="D49" s="9" t="s">
        <v>302</v>
      </c>
      <c r="E49" s="9" t="s">
        <v>297</v>
      </c>
      <c r="F49" s="9" t="s">
        <v>226</v>
      </c>
      <c r="H49" t="s">
        <v>194</v>
      </c>
      <c r="I49" t="s">
        <v>107</v>
      </c>
    </row>
    <row r="50" spans="1:9" x14ac:dyDescent="0.3">
      <c r="A50" s="9" t="s">
        <v>260</v>
      </c>
      <c r="B50" t="s">
        <v>226</v>
      </c>
      <c r="C50" s="9" t="s">
        <v>203</v>
      </c>
      <c r="D50" s="9" t="s">
        <v>291</v>
      </c>
      <c r="E50" s="9" t="s">
        <v>292</v>
      </c>
      <c r="F50" s="9" t="s">
        <v>226</v>
      </c>
      <c r="H50" t="s">
        <v>194</v>
      </c>
      <c r="I50" t="s">
        <v>107</v>
      </c>
    </row>
    <row r="51" spans="1:9" x14ac:dyDescent="0.3">
      <c r="A51" s="9" t="s">
        <v>260</v>
      </c>
      <c r="B51" t="s">
        <v>226</v>
      </c>
      <c r="C51" s="9" t="s">
        <v>203</v>
      </c>
      <c r="D51" s="9" t="s">
        <v>303</v>
      </c>
      <c r="E51" s="9" t="s">
        <v>285</v>
      </c>
      <c r="F51" s="9" t="s">
        <v>226</v>
      </c>
      <c r="H51" t="s">
        <v>194</v>
      </c>
      <c r="I51" t="s">
        <v>107</v>
      </c>
    </row>
    <row r="52" spans="1:9" x14ac:dyDescent="0.3">
      <c r="A52" s="9" t="s">
        <v>260</v>
      </c>
      <c r="B52" t="s">
        <v>226</v>
      </c>
      <c r="C52" s="9" t="s">
        <v>203</v>
      </c>
      <c r="D52" s="9" t="s">
        <v>304</v>
      </c>
      <c r="E52" s="9" t="s">
        <v>305</v>
      </c>
      <c r="F52" s="9" t="s">
        <v>226</v>
      </c>
      <c r="H52" t="s">
        <v>194</v>
      </c>
      <c r="I52" t="s">
        <v>107</v>
      </c>
    </row>
    <row r="53" spans="1:9" x14ac:dyDescent="0.3">
      <c r="A53" s="9" t="s">
        <v>260</v>
      </c>
      <c r="B53" t="s">
        <v>226</v>
      </c>
      <c r="C53" s="9" t="s">
        <v>203</v>
      </c>
      <c r="D53" s="9" t="s">
        <v>293</v>
      </c>
      <c r="E53" s="9" t="s">
        <v>187</v>
      </c>
      <c r="F53" s="9" t="s">
        <v>226</v>
      </c>
      <c r="H53" t="s">
        <v>194</v>
      </c>
      <c r="I53" t="s">
        <v>107</v>
      </c>
    </row>
    <row r="54" spans="1:9" x14ac:dyDescent="0.3">
      <c r="A54" s="9" t="s">
        <v>260</v>
      </c>
      <c r="B54" t="s">
        <v>226</v>
      </c>
      <c r="C54" s="9" t="s">
        <v>203</v>
      </c>
      <c r="D54" s="9" t="s">
        <v>306</v>
      </c>
      <c r="E54" s="9" t="s">
        <v>286</v>
      </c>
      <c r="F54" s="9" t="s">
        <v>226</v>
      </c>
      <c r="H54" t="s">
        <v>194</v>
      </c>
      <c r="I54" t="s">
        <v>107</v>
      </c>
    </row>
    <row r="55" spans="1:9" x14ac:dyDescent="0.3">
      <c r="A55" s="9" t="s">
        <v>260</v>
      </c>
      <c r="B55" t="s">
        <v>226</v>
      </c>
      <c r="C55" s="9" t="s">
        <v>203</v>
      </c>
      <c r="D55" s="9" t="s">
        <v>307</v>
      </c>
      <c r="E55" s="9" t="s">
        <v>118</v>
      </c>
      <c r="F55" s="9" t="s">
        <v>226</v>
      </c>
      <c r="H55" t="s">
        <v>194</v>
      </c>
      <c r="I55" t="s">
        <v>107</v>
      </c>
    </row>
    <row r="56" spans="1:9" x14ac:dyDescent="0.3">
      <c r="A56" s="9" t="s">
        <v>260</v>
      </c>
      <c r="B56" t="s">
        <v>226</v>
      </c>
      <c r="C56" s="9" t="s">
        <v>203</v>
      </c>
      <c r="D56" s="9" t="s">
        <v>308</v>
      </c>
      <c r="E56" s="9" t="s">
        <v>309</v>
      </c>
      <c r="F56" s="9" t="s">
        <v>226</v>
      </c>
      <c r="H56" t="s">
        <v>194</v>
      </c>
      <c r="I56" t="s">
        <v>107</v>
      </c>
    </row>
    <row r="57" spans="1:9" x14ac:dyDescent="0.3">
      <c r="A57" s="9" t="s">
        <v>260</v>
      </c>
      <c r="B57" t="s">
        <v>226</v>
      </c>
      <c r="C57" s="9" t="s">
        <v>203</v>
      </c>
      <c r="D57" s="9" t="s">
        <v>310</v>
      </c>
      <c r="E57" s="9" t="s">
        <v>301</v>
      </c>
      <c r="F57" s="9" t="s">
        <v>226</v>
      </c>
      <c r="H57" t="s">
        <v>194</v>
      </c>
      <c r="I57" t="s">
        <v>107</v>
      </c>
    </row>
    <row r="58" spans="1:9" x14ac:dyDescent="0.3">
      <c r="A58" s="9" t="s">
        <v>260</v>
      </c>
      <c r="B58" t="s">
        <v>226</v>
      </c>
      <c r="C58" s="9" t="s">
        <v>203</v>
      </c>
      <c r="D58" s="9" t="s">
        <v>294</v>
      </c>
      <c r="E58" s="9" t="s">
        <v>295</v>
      </c>
      <c r="F58" s="9" t="s">
        <v>226</v>
      </c>
      <c r="H58" t="s">
        <v>194</v>
      </c>
      <c r="I58" t="s">
        <v>107</v>
      </c>
    </row>
    <row r="59" spans="1:9" x14ac:dyDescent="0.3">
      <c r="A59" s="9" t="s">
        <v>260</v>
      </c>
      <c r="B59" t="s">
        <v>226</v>
      </c>
      <c r="C59" s="9" t="s">
        <v>203</v>
      </c>
      <c r="D59" s="9" t="s">
        <v>298</v>
      </c>
      <c r="E59" s="9" t="s">
        <v>299</v>
      </c>
      <c r="F59" s="9" t="s">
        <v>226</v>
      </c>
      <c r="H59" t="s">
        <v>194</v>
      </c>
      <c r="I59" t="s">
        <v>107</v>
      </c>
    </row>
    <row r="60" spans="1:9" x14ac:dyDescent="0.3">
      <c r="A60" s="9" t="s">
        <v>241</v>
      </c>
      <c r="B60" t="s">
        <v>227</v>
      </c>
      <c r="C60" s="9" t="s">
        <v>204</v>
      </c>
      <c r="D60" s="9" t="s">
        <v>291</v>
      </c>
      <c r="E60" s="9" t="s">
        <v>292</v>
      </c>
      <c r="F60" s="9" t="s">
        <v>227</v>
      </c>
      <c r="H60" t="s">
        <v>194</v>
      </c>
      <c r="I60" t="s">
        <v>107</v>
      </c>
    </row>
    <row r="61" spans="1:9" x14ac:dyDescent="0.3">
      <c r="A61" s="9" t="s">
        <v>241</v>
      </c>
      <c r="B61" t="s">
        <v>227</v>
      </c>
      <c r="C61" s="9" t="s">
        <v>204</v>
      </c>
      <c r="D61" s="9" t="s">
        <v>293</v>
      </c>
      <c r="E61" s="9" t="s">
        <v>187</v>
      </c>
      <c r="F61" s="9" t="s">
        <v>227</v>
      </c>
      <c r="H61" t="s">
        <v>194</v>
      </c>
      <c r="I61" t="s">
        <v>107</v>
      </c>
    </row>
    <row r="62" spans="1:9" x14ac:dyDescent="0.3">
      <c r="A62" s="9" t="s">
        <v>241</v>
      </c>
      <c r="B62" t="s">
        <v>227</v>
      </c>
      <c r="C62" s="9" t="s">
        <v>204</v>
      </c>
      <c r="D62" s="9" t="s">
        <v>294</v>
      </c>
      <c r="E62" s="9" t="s">
        <v>295</v>
      </c>
      <c r="F62" s="9" t="s">
        <v>227</v>
      </c>
      <c r="H62" t="s">
        <v>194</v>
      </c>
      <c r="I62" t="s">
        <v>107</v>
      </c>
    </row>
    <row r="63" spans="1:9" x14ac:dyDescent="0.3">
      <c r="A63" s="9" t="s">
        <v>241</v>
      </c>
      <c r="B63" t="s">
        <v>227</v>
      </c>
      <c r="C63" s="9" t="s">
        <v>204</v>
      </c>
      <c r="D63" s="9" t="s">
        <v>296</v>
      </c>
      <c r="E63" s="9" t="s">
        <v>297</v>
      </c>
      <c r="F63" s="9" t="s">
        <v>227</v>
      </c>
      <c r="H63" t="s">
        <v>194</v>
      </c>
      <c r="I63" t="s">
        <v>107</v>
      </c>
    </row>
    <row r="64" spans="1:9" x14ac:dyDescent="0.3">
      <c r="A64" s="9" t="s">
        <v>241</v>
      </c>
      <c r="B64" t="s">
        <v>227</v>
      </c>
      <c r="C64" s="9" t="s">
        <v>204</v>
      </c>
      <c r="D64" s="9" t="s">
        <v>298</v>
      </c>
      <c r="E64" s="9" t="s">
        <v>299</v>
      </c>
      <c r="F64" s="9" t="s">
        <v>227</v>
      </c>
      <c r="H64" t="s">
        <v>194</v>
      </c>
      <c r="I64" t="s">
        <v>107</v>
      </c>
    </row>
    <row r="65" spans="1:9" x14ac:dyDescent="0.3">
      <c r="A65" s="9" t="s">
        <v>241</v>
      </c>
      <c r="B65" t="s">
        <v>227</v>
      </c>
      <c r="C65" s="9" t="s">
        <v>204</v>
      </c>
      <c r="D65" s="9" t="s">
        <v>300</v>
      </c>
      <c r="E65" s="9" t="s">
        <v>301</v>
      </c>
      <c r="F65" s="9" t="s">
        <v>227</v>
      </c>
      <c r="H65" t="s">
        <v>194</v>
      </c>
      <c r="I65" t="s">
        <v>107</v>
      </c>
    </row>
    <row r="66" spans="1:9" x14ac:dyDescent="0.3">
      <c r="A66" s="9" t="s">
        <v>242</v>
      </c>
      <c r="B66" t="s">
        <v>228</v>
      </c>
      <c r="C66" s="9" t="s">
        <v>205</v>
      </c>
      <c r="D66" s="9" t="s">
        <v>302</v>
      </c>
      <c r="E66" s="9" t="s">
        <v>297</v>
      </c>
      <c r="F66" s="9" t="s">
        <v>228</v>
      </c>
      <c r="H66" t="s">
        <v>194</v>
      </c>
      <c r="I66" t="s">
        <v>107</v>
      </c>
    </row>
    <row r="67" spans="1:9" x14ac:dyDescent="0.3">
      <c r="A67" s="9" t="s">
        <v>242</v>
      </c>
      <c r="B67" t="s">
        <v>228</v>
      </c>
      <c r="C67" s="9" t="s">
        <v>205</v>
      </c>
      <c r="D67" s="9" t="s">
        <v>291</v>
      </c>
      <c r="E67" s="9" t="s">
        <v>292</v>
      </c>
      <c r="F67" s="9" t="s">
        <v>228</v>
      </c>
      <c r="H67" t="s">
        <v>194</v>
      </c>
      <c r="I67" t="s">
        <v>107</v>
      </c>
    </row>
    <row r="68" spans="1:9" x14ac:dyDescent="0.3">
      <c r="A68" s="9" t="s">
        <v>242</v>
      </c>
      <c r="B68" t="s">
        <v>228</v>
      </c>
      <c r="C68" s="9" t="s">
        <v>205</v>
      </c>
      <c r="D68" s="9" t="s">
        <v>303</v>
      </c>
      <c r="E68" s="9" t="s">
        <v>285</v>
      </c>
      <c r="F68" s="9" t="s">
        <v>228</v>
      </c>
      <c r="H68" t="s">
        <v>194</v>
      </c>
      <c r="I68" t="s">
        <v>107</v>
      </c>
    </row>
    <row r="69" spans="1:9" x14ac:dyDescent="0.3">
      <c r="A69" s="9" t="s">
        <v>242</v>
      </c>
      <c r="B69" t="s">
        <v>228</v>
      </c>
      <c r="C69" s="9" t="s">
        <v>205</v>
      </c>
      <c r="D69" s="9" t="s">
        <v>304</v>
      </c>
      <c r="E69" s="9" t="s">
        <v>305</v>
      </c>
      <c r="F69" s="9" t="s">
        <v>228</v>
      </c>
      <c r="H69" t="s">
        <v>194</v>
      </c>
      <c r="I69" t="s">
        <v>107</v>
      </c>
    </row>
    <row r="70" spans="1:9" x14ac:dyDescent="0.3">
      <c r="A70" s="9" t="s">
        <v>242</v>
      </c>
      <c r="B70" t="s">
        <v>228</v>
      </c>
      <c r="C70" s="9" t="s">
        <v>205</v>
      </c>
      <c r="D70" s="9" t="s">
        <v>293</v>
      </c>
      <c r="E70" s="9" t="s">
        <v>187</v>
      </c>
      <c r="F70" s="9" t="s">
        <v>228</v>
      </c>
      <c r="H70" t="s">
        <v>194</v>
      </c>
      <c r="I70" t="s">
        <v>107</v>
      </c>
    </row>
    <row r="71" spans="1:9" x14ac:dyDescent="0.3">
      <c r="A71" s="9" t="s">
        <v>242</v>
      </c>
      <c r="B71" t="s">
        <v>228</v>
      </c>
      <c r="C71" s="9" t="s">
        <v>205</v>
      </c>
      <c r="D71" s="9" t="s">
        <v>306</v>
      </c>
      <c r="E71" s="9" t="s">
        <v>286</v>
      </c>
      <c r="F71" s="9" t="s">
        <v>228</v>
      </c>
      <c r="H71" t="s">
        <v>194</v>
      </c>
      <c r="I71" t="s">
        <v>107</v>
      </c>
    </row>
    <row r="72" spans="1:9" x14ac:dyDescent="0.3">
      <c r="A72" s="9" t="s">
        <v>242</v>
      </c>
      <c r="B72" t="s">
        <v>228</v>
      </c>
      <c r="C72" s="9" t="s">
        <v>205</v>
      </c>
      <c r="D72" s="9" t="s">
        <v>307</v>
      </c>
      <c r="E72" s="9" t="s">
        <v>118</v>
      </c>
      <c r="F72" s="9" t="s">
        <v>228</v>
      </c>
      <c r="H72" t="s">
        <v>194</v>
      </c>
      <c r="I72" t="s">
        <v>107</v>
      </c>
    </row>
    <row r="73" spans="1:9" x14ac:dyDescent="0.3">
      <c r="A73" s="9" t="s">
        <v>242</v>
      </c>
      <c r="B73" t="s">
        <v>228</v>
      </c>
      <c r="C73" s="9" t="s">
        <v>205</v>
      </c>
      <c r="D73" s="9" t="s">
        <v>308</v>
      </c>
      <c r="E73" s="9" t="s">
        <v>309</v>
      </c>
      <c r="F73" s="9" t="s">
        <v>228</v>
      </c>
      <c r="H73" t="s">
        <v>194</v>
      </c>
      <c r="I73" t="s">
        <v>107</v>
      </c>
    </row>
    <row r="74" spans="1:9" x14ac:dyDescent="0.3">
      <c r="A74" s="9" t="s">
        <v>242</v>
      </c>
      <c r="B74" t="s">
        <v>228</v>
      </c>
      <c r="C74" s="9" t="s">
        <v>205</v>
      </c>
      <c r="D74" s="9" t="s">
        <v>310</v>
      </c>
      <c r="E74" s="9" t="s">
        <v>301</v>
      </c>
      <c r="F74" s="9" t="s">
        <v>228</v>
      </c>
      <c r="H74" t="s">
        <v>194</v>
      </c>
      <c r="I74" t="s">
        <v>107</v>
      </c>
    </row>
    <row r="75" spans="1:9" x14ac:dyDescent="0.3">
      <c r="A75" s="9" t="s">
        <v>242</v>
      </c>
      <c r="B75" t="s">
        <v>228</v>
      </c>
      <c r="C75" s="9" t="s">
        <v>205</v>
      </c>
      <c r="D75" s="9" t="s">
        <v>294</v>
      </c>
      <c r="E75" s="9" t="s">
        <v>295</v>
      </c>
      <c r="F75" s="9" t="s">
        <v>228</v>
      </c>
      <c r="H75" t="s">
        <v>194</v>
      </c>
      <c r="I75" t="s">
        <v>107</v>
      </c>
    </row>
    <row r="76" spans="1:9" x14ac:dyDescent="0.3">
      <c r="A76" s="9" t="s">
        <v>242</v>
      </c>
      <c r="B76" t="s">
        <v>228</v>
      </c>
      <c r="C76" s="9" t="s">
        <v>205</v>
      </c>
      <c r="D76" s="9" t="s">
        <v>298</v>
      </c>
      <c r="E76" s="9" t="s">
        <v>299</v>
      </c>
      <c r="F76" s="9" t="s">
        <v>228</v>
      </c>
      <c r="H76" t="s">
        <v>194</v>
      </c>
      <c r="I76" t="s">
        <v>107</v>
      </c>
    </row>
    <row r="77" spans="1:9" x14ac:dyDescent="0.3">
      <c r="A77" s="9" t="s">
        <v>243</v>
      </c>
      <c r="B77" t="s">
        <v>229</v>
      </c>
      <c r="C77" s="9" t="s">
        <v>206</v>
      </c>
      <c r="D77" s="9" t="s">
        <v>291</v>
      </c>
      <c r="E77" s="9" t="s">
        <v>292</v>
      </c>
      <c r="F77" s="9" t="s">
        <v>229</v>
      </c>
      <c r="H77" t="s">
        <v>194</v>
      </c>
      <c r="I77" t="s">
        <v>107</v>
      </c>
    </row>
    <row r="78" spans="1:9" x14ac:dyDescent="0.3">
      <c r="A78" s="9" t="s">
        <v>243</v>
      </c>
      <c r="B78" t="s">
        <v>229</v>
      </c>
      <c r="C78" s="9" t="s">
        <v>206</v>
      </c>
      <c r="D78" s="9" t="s">
        <v>293</v>
      </c>
      <c r="E78" s="9" t="s">
        <v>187</v>
      </c>
      <c r="F78" s="9" t="s">
        <v>229</v>
      </c>
      <c r="H78" t="s">
        <v>194</v>
      </c>
      <c r="I78" t="s">
        <v>107</v>
      </c>
    </row>
    <row r="79" spans="1:9" x14ac:dyDescent="0.3">
      <c r="A79" s="9" t="s">
        <v>243</v>
      </c>
      <c r="B79" t="s">
        <v>229</v>
      </c>
      <c r="C79" s="9" t="s">
        <v>206</v>
      </c>
      <c r="D79" s="9" t="s">
        <v>294</v>
      </c>
      <c r="E79" s="9" t="s">
        <v>295</v>
      </c>
      <c r="F79" s="9" t="s">
        <v>229</v>
      </c>
      <c r="H79" t="s">
        <v>194</v>
      </c>
      <c r="I79" t="s">
        <v>107</v>
      </c>
    </row>
    <row r="80" spans="1:9" x14ac:dyDescent="0.3">
      <c r="A80" s="9" t="s">
        <v>243</v>
      </c>
      <c r="B80" t="s">
        <v>229</v>
      </c>
      <c r="C80" s="9" t="s">
        <v>206</v>
      </c>
      <c r="D80" s="9" t="s">
        <v>296</v>
      </c>
      <c r="E80" s="9" t="s">
        <v>297</v>
      </c>
      <c r="F80" s="9" t="s">
        <v>229</v>
      </c>
      <c r="H80" t="s">
        <v>194</v>
      </c>
      <c r="I80" t="s">
        <v>107</v>
      </c>
    </row>
    <row r="81" spans="1:9" x14ac:dyDescent="0.3">
      <c r="A81" s="9" t="s">
        <v>243</v>
      </c>
      <c r="B81" t="s">
        <v>229</v>
      </c>
      <c r="C81" s="9" t="s">
        <v>206</v>
      </c>
      <c r="D81" s="9" t="s">
        <v>298</v>
      </c>
      <c r="E81" s="9" t="s">
        <v>299</v>
      </c>
      <c r="F81" s="9" t="s">
        <v>229</v>
      </c>
      <c r="H81" t="s">
        <v>194</v>
      </c>
      <c r="I81" t="s">
        <v>107</v>
      </c>
    </row>
    <row r="82" spans="1:9" x14ac:dyDescent="0.3">
      <c r="A82" s="9" t="s">
        <v>243</v>
      </c>
      <c r="B82" t="s">
        <v>229</v>
      </c>
      <c r="C82" s="9" t="s">
        <v>206</v>
      </c>
      <c r="D82" s="9" t="s">
        <v>300</v>
      </c>
      <c r="E82" s="9" t="s">
        <v>301</v>
      </c>
      <c r="F82" s="9" t="s">
        <v>229</v>
      </c>
      <c r="H82" t="s">
        <v>194</v>
      </c>
      <c r="I82" t="s">
        <v>107</v>
      </c>
    </row>
    <row r="83" spans="1:9" x14ac:dyDescent="0.3">
      <c r="A83" s="9" t="s">
        <v>244</v>
      </c>
      <c r="B83" t="s">
        <v>230</v>
      </c>
      <c r="C83" s="9" t="s">
        <v>207</v>
      </c>
      <c r="D83" s="9" t="s">
        <v>302</v>
      </c>
      <c r="E83" s="9" t="s">
        <v>297</v>
      </c>
      <c r="F83" s="9" t="s">
        <v>230</v>
      </c>
      <c r="H83" t="s">
        <v>194</v>
      </c>
      <c r="I83" t="s">
        <v>107</v>
      </c>
    </row>
    <row r="84" spans="1:9" x14ac:dyDescent="0.3">
      <c r="A84" s="9" t="s">
        <v>244</v>
      </c>
      <c r="B84" t="s">
        <v>230</v>
      </c>
      <c r="C84" s="9" t="s">
        <v>207</v>
      </c>
      <c r="D84" s="9" t="s">
        <v>291</v>
      </c>
      <c r="E84" s="9" t="s">
        <v>292</v>
      </c>
      <c r="F84" s="9" t="s">
        <v>230</v>
      </c>
      <c r="H84" t="s">
        <v>194</v>
      </c>
      <c r="I84" t="s">
        <v>107</v>
      </c>
    </row>
    <row r="85" spans="1:9" x14ac:dyDescent="0.3">
      <c r="A85" s="9" t="s">
        <v>244</v>
      </c>
      <c r="B85" t="s">
        <v>230</v>
      </c>
      <c r="C85" s="9" t="s">
        <v>207</v>
      </c>
      <c r="D85" s="9" t="s">
        <v>303</v>
      </c>
      <c r="E85" s="9" t="s">
        <v>285</v>
      </c>
      <c r="F85" s="9" t="s">
        <v>230</v>
      </c>
      <c r="H85" t="s">
        <v>194</v>
      </c>
      <c r="I85" t="s">
        <v>107</v>
      </c>
    </row>
    <row r="86" spans="1:9" x14ac:dyDescent="0.3">
      <c r="A86" s="9" t="s">
        <v>244</v>
      </c>
      <c r="B86" t="s">
        <v>230</v>
      </c>
      <c r="C86" s="9" t="s">
        <v>207</v>
      </c>
      <c r="D86" s="9" t="s">
        <v>304</v>
      </c>
      <c r="E86" s="9" t="s">
        <v>305</v>
      </c>
      <c r="F86" s="9" t="s">
        <v>230</v>
      </c>
      <c r="H86" t="s">
        <v>194</v>
      </c>
      <c r="I86" t="s">
        <v>107</v>
      </c>
    </row>
    <row r="87" spans="1:9" x14ac:dyDescent="0.3">
      <c r="A87" s="9" t="s">
        <v>244</v>
      </c>
      <c r="B87" t="s">
        <v>230</v>
      </c>
      <c r="C87" s="9" t="s">
        <v>207</v>
      </c>
      <c r="D87" s="9" t="s">
        <v>293</v>
      </c>
      <c r="E87" s="9" t="s">
        <v>187</v>
      </c>
      <c r="F87" s="9" t="s">
        <v>230</v>
      </c>
      <c r="H87" t="s">
        <v>194</v>
      </c>
      <c r="I87" t="s">
        <v>107</v>
      </c>
    </row>
    <row r="88" spans="1:9" x14ac:dyDescent="0.3">
      <c r="A88" s="9" t="s">
        <v>244</v>
      </c>
      <c r="B88" t="s">
        <v>230</v>
      </c>
      <c r="C88" s="9" t="s">
        <v>207</v>
      </c>
      <c r="D88" s="9" t="s">
        <v>306</v>
      </c>
      <c r="E88" s="9" t="s">
        <v>286</v>
      </c>
      <c r="F88" s="9" t="s">
        <v>230</v>
      </c>
      <c r="H88" t="s">
        <v>194</v>
      </c>
      <c r="I88" t="s">
        <v>107</v>
      </c>
    </row>
    <row r="89" spans="1:9" x14ac:dyDescent="0.3">
      <c r="A89" s="9" t="s">
        <v>244</v>
      </c>
      <c r="B89" t="s">
        <v>230</v>
      </c>
      <c r="C89" s="9" t="s">
        <v>207</v>
      </c>
      <c r="D89" s="9" t="s">
        <v>307</v>
      </c>
      <c r="E89" s="9" t="s">
        <v>118</v>
      </c>
      <c r="F89" s="9" t="s">
        <v>230</v>
      </c>
      <c r="H89" t="s">
        <v>194</v>
      </c>
      <c r="I89" t="s">
        <v>107</v>
      </c>
    </row>
    <row r="90" spans="1:9" x14ac:dyDescent="0.3">
      <c r="A90" s="9" t="s">
        <v>244</v>
      </c>
      <c r="B90" t="s">
        <v>230</v>
      </c>
      <c r="C90" s="9" t="s">
        <v>207</v>
      </c>
      <c r="D90" s="9" t="s">
        <v>308</v>
      </c>
      <c r="E90" s="9" t="s">
        <v>309</v>
      </c>
      <c r="F90" s="9" t="s">
        <v>230</v>
      </c>
      <c r="H90" t="s">
        <v>194</v>
      </c>
      <c r="I90" t="s">
        <v>107</v>
      </c>
    </row>
    <row r="91" spans="1:9" x14ac:dyDescent="0.3">
      <c r="A91" s="9" t="s">
        <v>244</v>
      </c>
      <c r="B91" t="s">
        <v>230</v>
      </c>
      <c r="C91" s="9" t="s">
        <v>207</v>
      </c>
      <c r="D91" s="9" t="s">
        <v>310</v>
      </c>
      <c r="E91" s="9" t="s">
        <v>301</v>
      </c>
      <c r="F91" s="9" t="s">
        <v>230</v>
      </c>
      <c r="H91" t="s">
        <v>194</v>
      </c>
      <c r="I91" t="s">
        <v>107</v>
      </c>
    </row>
    <row r="92" spans="1:9" x14ac:dyDescent="0.3">
      <c r="A92" s="9" t="s">
        <v>244</v>
      </c>
      <c r="B92" t="s">
        <v>230</v>
      </c>
      <c r="C92" s="9" t="s">
        <v>207</v>
      </c>
      <c r="D92" s="9" t="s">
        <v>294</v>
      </c>
      <c r="E92" s="9" t="s">
        <v>295</v>
      </c>
      <c r="F92" s="9" t="s">
        <v>230</v>
      </c>
      <c r="H92" t="s">
        <v>194</v>
      </c>
      <c r="I92" t="s">
        <v>107</v>
      </c>
    </row>
    <row r="93" spans="1:9" x14ac:dyDescent="0.3">
      <c r="A93" s="9" t="s">
        <v>244</v>
      </c>
      <c r="B93" t="s">
        <v>230</v>
      </c>
      <c r="C93" s="9" t="s">
        <v>207</v>
      </c>
      <c r="D93" s="9" t="s">
        <v>298</v>
      </c>
      <c r="E93" s="9" t="s">
        <v>299</v>
      </c>
      <c r="F93" s="9" t="s">
        <v>230</v>
      </c>
      <c r="H93" t="s">
        <v>194</v>
      </c>
      <c r="I93" t="s">
        <v>107</v>
      </c>
    </row>
    <row r="94" spans="1:9" x14ac:dyDescent="0.3">
      <c r="A94" s="9" t="s">
        <v>245</v>
      </c>
      <c r="B94" t="s">
        <v>231</v>
      </c>
      <c r="C94" s="9" t="s">
        <v>208</v>
      </c>
      <c r="D94" s="9" t="s">
        <v>291</v>
      </c>
      <c r="E94" s="9" t="s">
        <v>292</v>
      </c>
      <c r="F94" s="9" t="s">
        <v>231</v>
      </c>
      <c r="H94" t="s">
        <v>194</v>
      </c>
      <c r="I94" t="s">
        <v>107</v>
      </c>
    </row>
    <row r="95" spans="1:9" x14ac:dyDescent="0.3">
      <c r="A95" s="9" t="s">
        <v>245</v>
      </c>
      <c r="B95" t="s">
        <v>231</v>
      </c>
      <c r="C95" s="9" t="s">
        <v>208</v>
      </c>
      <c r="D95" s="9" t="s">
        <v>293</v>
      </c>
      <c r="E95" s="9" t="s">
        <v>187</v>
      </c>
      <c r="F95" s="9" t="s">
        <v>231</v>
      </c>
      <c r="H95" t="s">
        <v>194</v>
      </c>
      <c r="I95" t="s">
        <v>107</v>
      </c>
    </row>
    <row r="96" spans="1:9" x14ac:dyDescent="0.3">
      <c r="A96" s="9" t="s">
        <v>245</v>
      </c>
      <c r="B96" t="s">
        <v>231</v>
      </c>
      <c r="C96" s="9" t="s">
        <v>208</v>
      </c>
      <c r="D96" s="9" t="s">
        <v>294</v>
      </c>
      <c r="E96" s="9" t="s">
        <v>295</v>
      </c>
      <c r="F96" s="9" t="s">
        <v>231</v>
      </c>
      <c r="H96" t="s">
        <v>194</v>
      </c>
      <c r="I96" t="s">
        <v>107</v>
      </c>
    </row>
    <row r="97" spans="1:9" x14ac:dyDescent="0.3">
      <c r="A97" s="9" t="s">
        <v>245</v>
      </c>
      <c r="B97" t="s">
        <v>231</v>
      </c>
      <c r="C97" s="9" t="s">
        <v>208</v>
      </c>
      <c r="D97" s="9" t="s">
        <v>296</v>
      </c>
      <c r="E97" s="9" t="s">
        <v>297</v>
      </c>
      <c r="F97" s="9" t="s">
        <v>231</v>
      </c>
      <c r="H97" t="s">
        <v>194</v>
      </c>
      <c r="I97" t="s">
        <v>107</v>
      </c>
    </row>
    <row r="98" spans="1:9" x14ac:dyDescent="0.3">
      <c r="A98" s="9" t="s">
        <v>245</v>
      </c>
      <c r="B98" t="s">
        <v>231</v>
      </c>
      <c r="C98" s="9" t="s">
        <v>208</v>
      </c>
      <c r="D98" s="9" t="s">
        <v>298</v>
      </c>
      <c r="E98" s="9" t="s">
        <v>299</v>
      </c>
      <c r="F98" s="9" t="s">
        <v>231</v>
      </c>
      <c r="H98" t="s">
        <v>194</v>
      </c>
      <c r="I98" t="s">
        <v>107</v>
      </c>
    </row>
    <row r="99" spans="1:9" x14ac:dyDescent="0.3">
      <c r="A99" s="9" t="s">
        <v>245</v>
      </c>
      <c r="B99" t="s">
        <v>231</v>
      </c>
      <c r="C99" s="9" t="s">
        <v>208</v>
      </c>
      <c r="D99" s="9" t="s">
        <v>300</v>
      </c>
      <c r="E99" s="9" t="s">
        <v>301</v>
      </c>
      <c r="F99" s="9" t="s">
        <v>231</v>
      </c>
      <c r="H99" t="s">
        <v>194</v>
      </c>
      <c r="I99" t="s">
        <v>107</v>
      </c>
    </row>
    <row r="100" spans="1:9" x14ac:dyDescent="0.3">
      <c r="A100" s="9" t="s">
        <v>246</v>
      </c>
      <c r="B100" t="s">
        <v>232</v>
      </c>
      <c r="C100" s="9" t="s">
        <v>209</v>
      </c>
      <c r="D100" s="9" t="s">
        <v>302</v>
      </c>
      <c r="E100" s="9" t="s">
        <v>297</v>
      </c>
      <c r="F100" s="9" t="s">
        <v>232</v>
      </c>
      <c r="H100" t="s">
        <v>194</v>
      </c>
      <c r="I100" t="s">
        <v>107</v>
      </c>
    </row>
    <row r="101" spans="1:9" x14ac:dyDescent="0.3">
      <c r="A101" s="9" t="s">
        <v>246</v>
      </c>
      <c r="B101" t="s">
        <v>232</v>
      </c>
      <c r="C101" s="9" t="s">
        <v>209</v>
      </c>
      <c r="D101" s="9" t="s">
        <v>291</v>
      </c>
      <c r="E101" s="9" t="s">
        <v>292</v>
      </c>
      <c r="F101" s="9" t="s">
        <v>232</v>
      </c>
      <c r="H101" t="s">
        <v>194</v>
      </c>
      <c r="I101" t="s">
        <v>107</v>
      </c>
    </row>
    <row r="102" spans="1:9" x14ac:dyDescent="0.3">
      <c r="A102" s="9" t="s">
        <v>246</v>
      </c>
      <c r="B102" t="s">
        <v>232</v>
      </c>
      <c r="C102" s="9" t="s">
        <v>209</v>
      </c>
      <c r="D102" s="9" t="s">
        <v>303</v>
      </c>
      <c r="E102" s="9" t="s">
        <v>285</v>
      </c>
      <c r="F102" s="9" t="s">
        <v>232</v>
      </c>
      <c r="H102" t="s">
        <v>194</v>
      </c>
      <c r="I102" t="s">
        <v>107</v>
      </c>
    </row>
    <row r="103" spans="1:9" x14ac:dyDescent="0.3">
      <c r="A103" s="9" t="s">
        <v>246</v>
      </c>
      <c r="B103" t="s">
        <v>232</v>
      </c>
      <c r="C103" s="9" t="s">
        <v>209</v>
      </c>
      <c r="D103" s="9" t="s">
        <v>304</v>
      </c>
      <c r="E103" s="9" t="s">
        <v>305</v>
      </c>
      <c r="F103" s="9" t="s">
        <v>232</v>
      </c>
      <c r="H103" t="s">
        <v>194</v>
      </c>
      <c r="I103" t="s">
        <v>107</v>
      </c>
    </row>
    <row r="104" spans="1:9" x14ac:dyDescent="0.3">
      <c r="A104" s="9" t="s">
        <v>246</v>
      </c>
      <c r="B104" t="s">
        <v>232</v>
      </c>
      <c r="C104" s="9" t="s">
        <v>209</v>
      </c>
      <c r="D104" s="9" t="s">
        <v>293</v>
      </c>
      <c r="E104" s="9" t="s">
        <v>187</v>
      </c>
      <c r="F104" s="9" t="s">
        <v>232</v>
      </c>
      <c r="H104" t="s">
        <v>194</v>
      </c>
      <c r="I104" t="s">
        <v>107</v>
      </c>
    </row>
    <row r="105" spans="1:9" x14ac:dyDescent="0.3">
      <c r="A105" s="9" t="s">
        <v>246</v>
      </c>
      <c r="B105" t="s">
        <v>232</v>
      </c>
      <c r="C105" s="9" t="s">
        <v>209</v>
      </c>
      <c r="D105" s="9" t="s">
        <v>306</v>
      </c>
      <c r="E105" s="9" t="s">
        <v>286</v>
      </c>
      <c r="F105" s="9" t="s">
        <v>232</v>
      </c>
      <c r="H105" t="s">
        <v>194</v>
      </c>
      <c r="I105" t="s">
        <v>107</v>
      </c>
    </row>
    <row r="106" spans="1:9" x14ac:dyDescent="0.3">
      <c r="A106" s="9" t="s">
        <v>246</v>
      </c>
      <c r="B106" t="s">
        <v>232</v>
      </c>
      <c r="C106" s="9" t="s">
        <v>209</v>
      </c>
      <c r="D106" s="9" t="s">
        <v>307</v>
      </c>
      <c r="E106" s="9" t="s">
        <v>118</v>
      </c>
      <c r="F106" s="9" t="s">
        <v>232</v>
      </c>
      <c r="H106" t="s">
        <v>194</v>
      </c>
      <c r="I106" t="s">
        <v>107</v>
      </c>
    </row>
    <row r="107" spans="1:9" x14ac:dyDescent="0.3">
      <c r="A107" s="9" t="s">
        <v>246</v>
      </c>
      <c r="B107" t="s">
        <v>232</v>
      </c>
      <c r="C107" s="9" t="s">
        <v>209</v>
      </c>
      <c r="D107" s="9" t="s">
        <v>308</v>
      </c>
      <c r="E107" s="9" t="s">
        <v>309</v>
      </c>
      <c r="F107" s="9" t="s">
        <v>232</v>
      </c>
      <c r="H107" t="s">
        <v>194</v>
      </c>
      <c r="I107" t="s">
        <v>107</v>
      </c>
    </row>
    <row r="108" spans="1:9" x14ac:dyDescent="0.3">
      <c r="A108" s="9" t="s">
        <v>246</v>
      </c>
      <c r="B108" t="s">
        <v>232</v>
      </c>
      <c r="C108" s="9" t="s">
        <v>209</v>
      </c>
      <c r="D108" s="9" t="s">
        <v>310</v>
      </c>
      <c r="E108" s="9" t="s">
        <v>301</v>
      </c>
      <c r="F108" s="9" t="s">
        <v>232</v>
      </c>
      <c r="H108" t="s">
        <v>194</v>
      </c>
      <c r="I108" t="s">
        <v>107</v>
      </c>
    </row>
    <row r="109" spans="1:9" x14ac:dyDescent="0.3">
      <c r="A109" s="9" t="s">
        <v>246</v>
      </c>
      <c r="B109" t="s">
        <v>232</v>
      </c>
      <c r="C109" s="9" t="s">
        <v>209</v>
      </c>
      <c r="D109" s="9" t="s">
        <v>294</v>
      </c>
      <c r="E109" s="9" t="s">
        <v>295</v>
      </c>
      <c r="F109" s="9" t="s">
        <v>232</v>
      </c>
      <c r="H109" t="s">
        <v>194</v>
      </c>
      <c r="I109" t="s">
        <v>107</v>
      </c>
    </row>
    <row r="110" spans="1:9" x14ac:dyDescent="0.3">
      <c r="A110" s="9" t="s">
        <v>246</v>
      </c>
      <c r="B110" t="s">
        <v>232</v>
      </c>
      <c r="C110" s="9" t="s">
        <v>209</v>
      </c>
      <c r="D110" s="9" t="s">
        <v>298</v>
      </c>
      <c r="E110" s="9" t="s">
        <v>299</v>
      </c>
      <c r="F110" s="9" t="s">
        <v>232</v>
      </c>
      <c r="H110" t="s">
        <v>194</v>
      </c>
      <c r="I110" t="s">
        <v>107</v>
      </c>
    </row>
    <row r="111" spans="1:9" x14ac:dyDescent="0.3">
      <c r="A111" s="9" t="s">
        <v>247</v>
      </c>
      <c r="B111" t="s">
        <v>237</v>
      </c>
      <c r="C111" s="9" t="s">
        <v>210</v>
      </c>
      <c r="D111" s="9" t="s">
        <v>279</v>
      </c>
      <c r="E111" s="9" t="s">
        <v>285</v>
      </c>
      <c r="F111" s="9" t="s">
        <v>237</v>
      </c>
      <c r="H111" t="s">
        <v>194</v>
      </c>
      <c r="I111" t="s">
        <v>107</v>
      </c>
    </row>
    <row r="112" spans="1:9" x14ac:dyDescent="0.3">
      <c r="A112" s="9" t="s">
        <v>247</v>
      </c>
      <c r="B112" t="s">
        <v>237</v>
      </c>
      <c r="C112" s="9" t="s">
        <v>210</v>
      </c>
      <c r="D112" s="9" t="s">
        <v>280</v>
      </c>
      <c r="E112" s="9" t="s">
        <v>286</v>
      </c>
      <c r="F112" s="9" t="s">
        <v>237</v>
      </c>
      <c r="H112" t="s">
        <v>194</v>
      </c>
      <c r="I112" t="s">
        <v>107</v>
      </c>
    </row>
    <row r="113" spans="1:9" x14ac:dyDescent="0.3">
      <c r="A113" s="9" t="s">
        <v>247</v>
      </c>
      <c r="B113" t="s">
        <v>237</v>
      </c>
      <c r="C113" s="9" t="s">
        <v>210</v>
      </c>
      <c r="D113" s="9" t="s">
        <v>281</v>
      </c>
      <c r="E113" s="9" t="s">
        <v>287</v>
      </c>
      <c r="F113" s="9" t="s">
        <v>237</v>
      </c>
      <c r="H113" t="s">
        <v>194</v>
      </c>
      <c r="I113" t="s">
        <v>107</v>
      </c>
    </row>
    <row r="114" spans="1:9" x14ac:dyDescent="0.3">
      <c r="A114" s="9" t="s">
        <v>247</v>
      </c>
      <c r="B114" t="s">
        <v>237</v>
      </c>
      <c r="C114" s="9" t="s">
        <v>210</v>
      </c>
      <c r="D114" s="9" t="s">
        <v>282</v>
      </c>
      <c r="E114" s="9" t="s">
        <v>288</v>
      </c>
      <c r="F114" s="9" t="s">
        <v>237</v>
      </c>
      <c r="H114" t="s">
        <v>194</v>
      </c>
      <c r="I114" t="s">
        <v>107</v>
      </c>
    </row>
    <row r="115" spans="1:9" x14ac:dyDescent="0.3">
      <c r="A115" s="9" t="s">
        <v>247</v>
      </c>
      <c r="B115" t="s">
        <v>237</v>
      </c>
      <c r="C115" s="9" t="s">
        <v>210</v>
      </c>
      <c r="D115" s="9" t="s">
        <v>283</v>
      </c>
      <c r="E115" s="9" t="s">
        <v>289</v>
      </c>
      <c r="F115" s="9" t="s">
        <v>237</v>
      </c>
      <c r="H115" t="s">
        <v>194</v>
      </c>
      <c r="I115" t="s">
        <v>107</v>
      </c>
    </row>
    <row r="116" spans="1:9" x14ac:dyDescent="0.3">
      <c r="A116" s="9" t="s">
        <v>247</v>
      </c>
      <c r="B116" t="s">
        <v>237</v>
      </c>
      <c r="C116" s="9" t="s">
        <v>210</v>
      </c>
      <c r="D116" s="9" t="s">
        <v>284</v>
      </c>
      <c r="E116" s="9" t="s">
        <v>290</v>
      </c>
      <c r="F116" s="9" t="s">
        <v>237</v>
      </c>
      <c r="H116" t="s">
        <v>194</v>
      </c>
      <c r="I116" t="s">
        <v>107</v>
      </c>
    </row>
    <row r="117" spans="1:9" x14ac:dyDescent="0.3">
      <c r="A117" s="9" t="s">
        <v>248</v>
      </c>
      <c r="B117" t="s">
        <v>238</v>
      </c>
      <c r="C117" s="9" t="s">
        <v>211</v>
      </c>
      <c r="D117" s="9" t="s">
        <v>279</v>
      </c>
      <c r="E117" s="9" t="s">
        <v>285</v>
      </c>
      <c r="F117" s="9" t="s">
        <v>238</v>
      </c>
      <c r="H117" t="s">
        <v>194</v>
      </c>
      <c r="I117" t="s">
        <v>107</v>
      </c>
    </row>
    <row r="118" spans="1:9" x14ac:dyDescent="0.3">
      <c r="A118" s="9" t="s">
        <v>248</v>
      </c>
      <c r="B118" t="s">
        <v>238</v>
      </c>
      <c r="C118" s="9" t="s">
        <v>211</v>
      </c>
      <c r="D118" s="9" t="s">
        <v>280</v>
      </c>
      <c r="E118" s="9" t="s">
        <v>286</v>
      </c>
      <c r="F118" s="9" t="s">
        <v>238</v>
      </c>
      <c r="H118" t="s">
        <v>194</v>
      </c>
      <c r="I118" t="s">
        <v>107</v>
      </c>
    </row>
    <row r="119" spans="1:9" x14ac:dyDescent="0.3">
      <c r="A119" s="9" t="s">
        <v>248</v>
      </c>
      <c r="B119" t="s">
        <v>238</v>
      </c>
      <c r="C119" s="9" t="s">
        <v>211</v>
      </c>
      <c r="D119" s="9" t="s">
        <v>281</v>
      </c>
      <c r="E119" s="9" t="s">
        <v>287</v>
      </c>
      <c r="F119" s="9" t="s">
        <v>238</v>
      </c>
      <c r="H119" t="s">
        <v>194</v>
      </c>
      <c r="I119" t="s">
        <v>107</v>
      </c>
    </row>
    <row r="120" spans="1:9" x14ac:dyDescent="0.3">
      <c r="A120" s="9" t="s">
        <v>248</v>
      </c>
      <c r="B120" t="s">
        <v>238</v>
      </c>
      <c r="C120" s="9" t="s">
        <v>211</v>
      </c>
      <c r="D120" s="9" t="s">
        <v>282</v>
      </c>
      <c r="E120" s="9" t="s">
        <v>288</v>
      </c>
      <c r="F120" s="9" t="s">
        <v>238</v>
      </c>
      <c r="H120" t="s">
        <v>194</v>
      </c>
      <c r="I120" t="s">
        <v>107</v>
      </c>
    </row>
    <row r="121" spans="1:9" x14ac:dyDescent="0.3">
      <c r="A121" s="9" t="s">
        <v>248</v>
      </c>
      <c r="B121" t="s">
        <v>238</v>
      </c>
      <c r="C121" s="9" t="s">
        <v>211</v>
      </c>
      <c r="D121" s="9" t="s">
        <v>283</v>
      </c>
      <c r="E121" s="9" t="s">
        <v>289</v>
      </c>
      <c r="F121" s="9" t="s">
        <v>238</v>
      </c>
      <c r="H121" t="s">
        <v>194</v>
      </c>
      <c r="I121" t="s">
        <v>107</v>
      </c>
    </row>
    <row r="122" spans="1:9" x14ac:dyDescent="0.3">
      <c r="A122" s="9" t="s">
        <v>248</v>
      </c>
      <c r="B122" t="s">
        <v>238</v>
      </c>
      <c r="C122" s="9" t="s">
        <v>211</v>
      </c>
      <c r="D122" s="9" t="s">
        <v>284</v>
      </c>
      <c r="E122" s="9" t="s">
        <v>290</v>
      </c>
      <c r="F122" s="9" t="s">
        <v>238</v>
      </c>
      <c r="H122" t="s">
        <v>194</v>
      </c>
      <c r="I122" t="s">
        <v>107</v>
      </c>
    </row>
    <row r="123" spans="1:9" x14ac:dyDescent="0.3">
      <c r="A123" s="9" t="s">
        <v>249</v>
      </c>
      <c r="B123" t="s">
        <v>239</v>
      </c>
      <c r="C123" s="9" t="s">
        <v>212</v>
      </c>
      <c r="D123" s="9" t="s">
        <v>279</v>
      </c>
      <c r="E123" s="9" t="s">
        <v>285</v>
      </c>
      <c r="F123" s="9" t="s">
        <v>239</v>
      </c>
      <c r="H123" t="s">
        <v>194</v>
      </c>
      <c r="I123" t="s">
        <v>107</v>
      </c>
    </row>
    <row r="124" spans="1:9" x14ac:dyDescent="0.3">
      <c r="A124" s="9" t="s">
        <v>249</v>
      </c>
      <c r="B124" t="s">
        <v>239</v>
      </c>
      <c r="C124" s="9" t="s">
        <v>212</v>
      </c>
      <c r="D124" s="9" t="s">
        <v>280</v>
      </c>
      <c r="E124" s="9" t="s">
        <v>286</v>
      </c>
      <c r="F124" s="9" t="s">
        <v>239</v>
      </c>
      <c r="H124" t="s">
        <v>194</v>
      </c>
      <c r="I124" t="s">
        <v>107</v>
      </c>
    </row>
    <row r="125" spans="1:9" x14ac:dyDescent="0.3">
      <c r="A125" s="9" t="s">
        <v>249</v>
      </c>
      <c r="B125" t="s">
        <v>239</v>
      </c>
      <c r="C125" s="9" t="s">
        <v>212</v>
      </c>
      <c r="D125" s="9" t="s">
        <v>281</v>
      </c>
      <c r="E125" s="9" t="s">
        <v>287</v>
      </c>
      <c r="F125" s="9" t="s">
        <v>239</v>
      </c>
      <c r="H125" t="s">
        <v>194</v>
      </c>
      <c r="I125" t="s">
        <v>107</v>
      </c>
    </row>
    <row r="126" spans="1:9" x14ac:dyDescent="0.3">
      <c r="A126" s="9" t="s">
        <v>249</v>
      </c>
      <c r="B126" t="s">
        <v>239</v>
      </c>
      <c r="C126" s="9" t="s">
        <v>212</v>
      </c>
      <c r="D126" s="9" t="s">
        <v>282</v>
      </c>
      <c r="E126" s="9" t="s">
        <v>288</v>
      </c>
      <c r="F126" s="9" t="s">
        <v>239</v>
      </c>
      <c r="H126" t="s">
        <v>194</v>
      </c>
      <c r="I126" t="s">
        <v>107</v>
      </c>
    </row>
    <row r="127" spans="1:9" x14ac:dyDescent="0.3">
      <c r="A127" s="9" t="s">
        <v>249</v>
      </c>
      <c r="B127" t="s">
        <v>239</v>
      </c>
      <c r="C127" s="9" t="s">
        <v>212</v>
      </c>
      <c r="D127" s="9" t="s">
        <v>283</v>
      </c>
      <c r="E127" s="9" t="s">
        <v>289</v>
      </c>
      <c r="F127" s="9" t="s">
        <v>239</v>
      </c>
      <c r="H127" t="s">
        <v>194</v>
      </c>
      <c r="I127" t="s">
        <v>107</v>
      </c>
    </row>
    <row r="128" spans="1:9" x14ac:dyDescent="0.3">
      <c r="A128" s="9" t="s">
        <v>249</v>
      </c>
      <c r="B128" t="s">
        <v>239</v>
      </c>
      <c r="C128" s="9" t="s">
        <v>212</v>
      </c>
      <c r="D128" s="9" t="s">
        <v>284</v>
      </c>
      <c r="E128" s="9" t="s">
        <v>290</v>
      </c>
      <c r="F128" s="9" t="s">
        <v>239</v>
      </c>
      <c r="H128" t="s">
        <v>194</v>
      </c>
      <c r="I128" t="s">
        <v>107</v>
      </c>
    </row>
    <row r="129" spans="1:9" x14ac:dyDescent="0.3">
      <c r="A129" s="9" t="s">
        <v>250</v>
      </c>
      <c r="B129" t="s">
        <v>240</v>
      </c>
      <c r="C129" s="9" t="s">
        <v>213</v>
      </c>
      <c r="D129" s="9" t="s">
        <v>279</v>
      </c>
      <c r="E129" s="9" t="s">
        <v>285</v>
      </c>
      <c r="F129" s="9" t="s">
        <v>240</v>
      </c>
      <c r="H129" t="s">
        <v>194</v>
      </c>
      <c r="I129" t="s">
        <v>107</v>
      </c>
    </row>
    <row r="130" spans="1:9" x14ac:dyDescent="0.3">
      <c r="A130" s="9" t="s">
        <v>250</v>
      </c>
      <c r="B130" t="s">
        <v>240</v>
      </c>
      <c r="C130" s="9" t="s">
        <v>213</v>
      </c>
      <c r="D130" s="9" t="s">
        <v>280</v>
      </c>
      <c r="E130" s="9" t="s">
        <v>286</v>
      </c>
      <c r="F130" s="9" t="s">
        <v>240</v>
      </c>
      <c r="H130" t="s">
        <v>194</v>
      </c>
      <c r="I130" t="s">
        <v>107</v>
      </c>
    </row>
    <row r="131" spans="1:9" x14ac:dyDescent="0.3">
      <c r="A131" s="9" t="s">
        <v>250</v>
      </c>
      <c r="B131" t="s">
        <v>240</v>
      </c>
      <c r="C131" s="9" t="s">
        <v>213</v>
      </c>
      <c r="D131" s="9" t="s">
        <v>281</v>
      </c>
      <c r="E131" s="9" t="s">
        <v>287</v>
      </c>
      <c r="F131" s="9" t="s">
        <v>240</v>
      </c>
      <c r="H131" t="s">
        <v>194</v>
      </c>
      <c r="I131" t="s">
        <v>107</v>
      </c>
    </row>
    <row r="132" spans="1:9" x14ac:dyDescent="0.3">
      <c r="A132" s="9" t="s">
        <v>250</v>
      </c>
      <c r="B132" t="s">
        <v>240</v>
      </c>
      <c r="C132" s="9" t="s">
        <v>213</v>
      </c>
      <c r="D132" s="9" t="s">
        <v>282</v>
      </c>
      <c r="E132" s="9" t="s">
        <v>288</v>
      </c>
      <c r="F132" s="9" t="s">
        <v>240</v>
      </c>
      <c r="H132" t="s">
        <v>194</v>
      </c>
      <c r="I132" t="s">
        <v>107</v>
      </c>
    </row>
    <row r="133" spans="1:9" x14ac:dyDescent="0.3">
      <c r="A133" s="9" t="s">
        <v>250</v>
      </c>
      <c r="B133" t="s">
        <v>240</v>
      </c>
      <c r="C133" s="9" t="s">
        <v>213</v>
      </c>
      <c r="D133" s="9" t="s">
        <v>283</v>
      </c>
      <c r="E133" s="9" t="s">
        <v>289</v>
      </c>
      <c r="F133" s="9" t="s">
        <v>240</v>
      </c>
      <c r="H133" t="s">
        <v>194</v>
      </c>
      <c r="I133" t="s">
        <v>107</v>
      </c>
    </row>
    <row r="134" spans="1:9" x14ac:dyDescent="0.3">
      <c r="A134" s="9" t="s">
        <v>250</v>
      </c>
      <c r="B134" t="s">
        <v>240</v>
      </c>
      <c r="C134" s="9" t="s">
        <v>213</v>
      </c>
      <c r="D134" s="9" t="s">
        <v>284</v>
      </c>
      <c r="E134" s="9" t="s">
        <v>290</v>
      </c>
      <c r="F134" s="9" t="s">
        <v>240</v>
      </c>
      <c r="H134" t="s">
        <v>194</v>
      </c>
      <c r="I134" t="s">
        <v>107</v>
      </c>
    </row>
    <row r="135" spans="1:9" x14ac:dyDescent="0.3">
      <c r="A135" s="9" t="s">
        <v>277</v>
      </c>
      <c r="B135" t="s">
        <v>272</v>
      </c>
      <c r="C135" s="9" t="s">
        <v>265</v>
      </c>
      <c r="D135" s="9" t="s">
        <v>112</v>
      </c>
      <c r="E135" s="9" t="s">
        <v>98</v>
      </c>
      <c r="F135" s="9" t="s">
        <v>272</v>
      </c>
      <c r="H135" t="s">
        <v>263</v>
      </c>
      <c r="I135" t="s">
        <v>107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8 F A A B Q S w M E F A A C A A g A E k x a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A S T F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k x a V V + n E V U a A g A A K w c A A B M A H A B G b 3 J t d W x h c y 9 T Z W N 0 a W 9 u M S 5 t I K I Y A C i g F A A A A A A A A A A A A A A A A A A A A A A A A A A A A L V V 2 2 r b Q B B 9 N / g f F u X F B l f U U P q S p t A o b u m F p N Q m f T B G r H f H z Z L 1 z r K 7 o j Z G n 9 S n f k J + r G s p u l l y a E y r F 8 s z O m d 2 z h y N L D A n U J F p / j s + 7 / f 6 P X t H D X A S U U 0 t u S A S X L 9 H / H V j x A 9 Q P j L Z M J B h l B g D y n 1 H c 7 9 E v B 8 M d / N r u o a L I A M G i 3 Q e o X L + i c U o x 5 8 F M 6 G R M L p e C s o x 8 E w z u p Q Q z g x V d o V m H a F M 1 m q 2 1 W A H e b X R b h c I z j x j M C I f l X v 9 K t y n 0 x H Z Z X V 8 1 P n / x M H G Z c F 9 i V Y w M T J + + M V Q l S m q t m k 6 7 P e E 6 j 5 b X Y j L q / h k L Q r s / 5 C j 2 W O n G o J r g 1 o A p 7 y t 3 9 d a q g n T q B M d v 4 z H b R A H y 4 z Q z L s l 9 o + 9 S H Q H 2 o o i n 6 W f o O h s h U l q 4 Q j t w + 8 S V K N 9 x i i v w F E p 4 d R p F v B / O N C o s 9 3 j 0 7 m l R u x 5 2 x Z A i a Y V d c I l E m M J W 1 C 8 K f b f y n Y W X L 6 b T s g H i U s q g 0 7 l 8 k 6 v w T r g n 1 C o Q e H 8 3 I b Z y P x x O k K P + 2 J E 9 r D P Q v H w C 6 z c T e L A D E t l p 0 B g o 6 n i 3 g A 5 S S X v J E t k 9 7 n A h b Y V d b k X 6 q s g P R a v y v o J 2 0 Q 6 / + 4 z 9 L o o y u u F a 9 1 2 n r D y s i 9 V 8 0 4 2 q y L e M N U z R K j D n p D i S A + t u k 3 D 1 T 1 W 2 q r t p E w 1 U Y l Z U o T j 0 0 i q X t 8 L L x B Z C e l M U / Q p S P + x + o Y / 7 a H o z Y a A s j s y L z f Z w h O M C R o y P 1 w / C / L m L V G J l I 2 X 4 b D + + R 9 Q S w E C L Q A U A A I A C A A S T F p V s M + 4 9 K M A A A D 2 A A A A E g A A A A A A A A A A A A A A A A A A A A A A Q 2 9 u Z m l n L 1 B h Y 2 t h Z 2 U u e G 1 s U E s B A i 0 A F A A C A A g A E k x a V Q / K 6 a u k A A A A 6 Q A A A B M A A A A A A A A A A A A A A A A A 7 w A A A F t D b 2 5 0 Z W 5 0 X 1 R 5 c G V z X S 5 4 b W x Q S w E C L Q A U A A I A C A A S T F p V X 6 c R V R o C A A A r B w A A E w A A A A A A A A A A A A A A A A D g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N Q A A A A A A A I c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y N l Q x M j o z M j o z N i 4 0 M T k z N T g y W i I g L z 4 8 R W 5 0 c n k g V H l w Z T 0 i R m l s b E N v d W 5 0 I i B W Y W x 1 Z T 0 i b D Q i I C 8 + P E V u d H J 5 I F R 5 c G U 9 I k Z p b G x D b 2 x 1 b W 5 U e X B l c y I g V m F s d W U 9 I n N B d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w L T I 2 V D E y O j M y O j M 2 L j M 5 M T Q 2 M T B a I i A v P j x F b n R y e S B U e X B l P S J G a W x s Q 2 9 1 b n Q i I F Z h b H V l P S J s N z k i I C 8 + P E V u d H J 5 I F R 5 c G U 9 I k Z p b G x D b 2 x 1 b W 5 U e X B l c y I g V m F s d W U 9 I n N C Z 1 l E Q m d N R 0 F 3 W U d B d z 0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y N l Q x M j o z M j o z N y 4 0 N T k 3 N z I 3 W i I g L z 4 8 R W 5 0 c n k g V H l w Z T 0 i R m l s b E N v d W 5 0 I i B W Y W x 1 Z T 0 i b D E z N C I g L z 4 8 R W 5 0 c n k g V H l w Z T 0 i R m l s b E N v b H V t b l R 5 c G V z I i B W Y W x 1 Z T 0 i c 0 J n Q U d C Z 1 l H Q U F B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l F 1 Z X J 5 S U Q i I F Z h b H V l P S J z Y j c 1 N m F l M z U t N T V j O C 0 0 Y W I 2 L T k z M T Y t Z T M 3 Y W F h Z D h m Y z c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Y i I C 8 + P E V u d H J 5 I F R 5 c G U 9 I k Z p b G x M Y X N 0 V X B k Y X R l Z C I g V m F s d W U 9 I m Q y M D I y L T E w L T I 2 V D E y O j M y O j M 2 L j Q w N T Q y N D B a I i A v P j x F b n R y e S B U e X B l P S J G a W x s Q 2 9 s d W 1 u V H l w Z X M i I F Z h b H V l P S J z Q m d Z R E J n T U d B d 1 l H Q X d Z Q U J n W U d C Z 0 E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U 0 U l M j B H b G 9 i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D Y X B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k R f R G V 0 Y W x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/ 8 O u u e x Z O l 7 T c + z j r p M c A A A A A A g A A A A A A E G Y A A A A B A A A g A A A A T D h z 1 W m P L 0 s 6 M y g 3 x g o S i I N r l B i h B 8 7 2 2 1 k b e s t w 6 o M A A A A A D o A A A A A C A A A g A A A A t 0 R 4 B v C 1 a I l t y 1 g k v N w O J A X Y V i 6 h U L m P T Y 1 d r D n 3 t K t Q A A A A C A 9 3 k v O G t i u 5 I S 8 6 R c v T / v E B w g / X a Y F t o g F / Q X k Q C 9 s M o d N x A o u f / A t 4 O 0 W V 1 C V 6 k a 2 e j y o t T 1 E T J E / q f N 8 / d M q D X g 6 F g y 4 0 f v h d f T 8 3 O 6 t A A A A A m e M 4 1 9 7 D W t m / 3 m W B i B w U l H U s r S Q 4 H C O M D h M d u 8 w L O j R X c T k + g h i S C f n / E f J S y Z H a v e j B G l C N e i j O / Q W a v o B / j A =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2022-10-26T12:32:40Z</dcterms:modified>
</cp:coreProperties>
</file>