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7AB46A08-558B-4428-8A5C-04B581AD0F13}" xr6:coauthVersionLast="47" xr6:coauthVersionMax="47" xr10:uidLastSave="{00000000-0000-0000-0000-000000000000}"/>
  <bookViews>
    <workbookView xWindow="-108" yWindow="-108" windowWidth="23256" windowHeight="12576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BD_Capas!$A$1:$J$32</definedName>
    <definedName name="DatosExternos_1" localSheetId="8" hidden="1">BD_Detalles!$A$1:$I$59</definedName>
    <definedName name="DatosExternos_1" localSheetId="6" hidden="1">'Capas (2)'!$A$1:$E$7</definedName>
    <definedName name="DatosExternos_2" localSheetId="3" hidden="1">'BASE Global'!$A$1:$Q$83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2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2" l="1"/>
  <c r="A57" i="2" s="1"/>
  <c r="C55" i="2"/>
  <c r="B55" i="2"/>
  <c r="A55" i="2"/>
  <c r="H55" i="2" s="1"/>
  <c r="I55" i="2" s="1"/>
  <c r="H54" i="2"/>
  <c r="I54" i="2" s="1"/>
  <c r="F54" i="2"/>
  <c r="C54" i="2"/>
  <c r="B54" i="2"/>
  <c r="A41" i="2"/>
  <c r="H41" i="2" s="1"/>
  <c r="I41" i="2" s="1"/>
  <c r="H40" i="2"/>
  <c r="I40" i="2" s="1"/>
  <c r="F40" i="2"/>
  <c r="C40" i="2"/>
  <c r="B40" i="2"/>
  <c r="A27" i="2"/>
  <c r="C27" i="2" s="1"/>
  <c r="A28" i="2"/>
  <c r="F28" i="2" s="1"/>
  <c r="B57" i="2" l="1"/>
  <c r="A58" i="2"/>
  <c r="H57" i="2"/>
  <c r="I57" i="2" s="1"/>
  <c r="F57" i="2"/>
  <c r="C57" i="2"/>
  <c r="B56" i="2"/>
  <c r="C56" i="2"/>
  <c r="F55" i="2"/>
  <c r="F56" i="2"/>
  <c r="H56" i="2"/>
  <c r="I56" i="2" s="1"/>
  <c r="A42" i="2"/>
  <c r="A43" i="2" s="1"/>
  <c r="A44" i="2" s="1"/>
  <c r="B43" i="2"/>
  <c r="C43" i="2"/>
  <c r="B41" i="2"/>
  <c r="F42" i="2"/>
  <c r="C41" i="2"/>
  <c r="F41" i="2"/>
  <c r="F27" i="2"/>
  <c r="B28" i="2"/>
  <c r="H28" i="2"/>
  <c r="I28" i="2" s="1"/>
  <c r="C28" i="2"/>
  <c r="B27" i="2"/>
  <c r="H27" i="2"/>
  <c r="I27" i="2" s="1"/>
  <c r="A29" i="2"/>
  <c r="F58" i="2" l="1"/>
  <c r="C58" i="2"/>
  <c r="B58" i="2"/>
  <c r="H58" i="2"/>
  <c r="I58" i="2" s="1"/>
  <c r="A59" i="2"/>
  <c r="C42" i="2"/>
  <c r="B42" i="2"/>
  <c r="F43" i="2"/>
  <c r="H42" i="2"/>
  <c r="I42" i="2" s="1"/>
  <c r="H43" i="2"/>
  <c r="I43" i="2" s="1"/>
  <c r="F44" i="2"/>
  <c r="C44" i="2"/>
  <c r="B44" i="2"/>
  <c r="A45" i="2"/>
  <c r="H44" i="2"/>
  <c r="I44" i="2" s="1"/>
  <c r="C29" i="2"/>
  <c r="A30" i="2"/>
  <c r="F29" i="2"/>
  <c r="H29" i="2"/>
  <c r="I29" i="2" s="1"/>
  <c r="B29" i="2"/>
  <c r="H59" i="2" l="1"/>
  <c r="I59" i="2" s="1"/>
  <c r="C59" i="2"/>
  <c r="B59" i="2"/>
  <c r="F59" i="2"/>
  <c r="A60" i="2"/>
  <c r="H45" i="2"/>
  <c r="I45" i="2" s="1"/>
  <c r="F45" i="2"/>
  <c r="C45" i="2"/>
  <c r="B45" i="2"/>
  <c r="A46" i="2"/>
  <c r="B30" i="2"/>
  <c r="F30" i="2"/>
  <c r="C30" i="2"/>
  <c r="A31" i="2"/>
  <c r="H30" i="2"/>
  <c r="I30" i="2" s="1"/>
  <c r="H60" i="2" l="1"/>
  <c r="I60" i="2" s="1"/>
  <c r="A61" i="2"/>
  <c r="F60" i="2"/>
  <c r="C60" i="2"/>
  <c r="B60" i="2"/>
  <c r="A47" i="2"/>
  <c r="H46" i="2"/>
  <c r="I46" i="2" s="1"/>
  <c r="F46" i="2"/>
  <c r="C46" i="2"/>
  <c r="B46" i="2"/>
  <c r="H31" i="2"/>
  <c r="I31" i="2" s="1"/>
  <c r="F31" i="2"/>
  <c r="A32" i="2"/>
  <c r="B31" i="2"/>
  <c r="C31" i="2"/>
  <c r="B61" i="2" l="1"/>
  <c r="A62" i="2"/>
  <c r="H61" i="2"/>
  <c r="I61" i="2" s="1"/>
  <c r="F61" i="2"/>
  <c r="C61" i="2"/>
  <c r="B47" i="2"/>
  <c r="A48" i="2"/>
  <c r="H47" i="2"/>
  <c r="I47" i="2" s="1"/>
  <c r="F47" i="2"/>
  <c r="C47" i="2"/>
  <c r="B32" i="2"/>
  <c r="F32" i="2"/>
  <c r="H32" i="2"/>
  <c r="I32" i="2" s="1"/>
  <c r="A33" i="2"/>
  <c r="C32" i="2"/>
  <c r="F62" i="2" l="1"/>
  <c r="C62" i="2"/>
  <c r="B62" i="2"/>
  <c r="A63" i="2"/>
  <c r="H62" i="2"/>
  <c r="I62" i="2" s="1"/>
  <c r="F48" i="2"/>
  <c r="C48" i="2"/>
  <c r="B48" i="2"/>
  <c r="A49" i="2"/>
  <c r="H48" i="2"/>
  <c r="I48" i="2" s="1"/>
  <c r="H33" i="2"/>
  <c r="I33" i="2" s="1"/>
  <c r="F33" i="2"/>
  <c r="B33" i="2"/>
  <c r="A34" i="2"/>
  <c r="C33" i="2"/>
  <c r="C63" i="2" l="1"/>
  <c r="H63" i="2"/>
  <c r="I63" i="2" s="1"/>
  <c r="B63" i="2"/>
  <c r="F63" i="2"/>
  <c r="A64" i="2"/>
  <c r="H49" i="2"/>
  <c r="I49" i="2" s="1"/>
  <c r="F49" i="2"/>
  <c r="C49" i="2"/>
  <c r="B49" i="2"/>
  <c r="A50" i="2"/>
  <c r="C34" i="2"/>
  <c r="H34" i="2"/>
  <c r="I34" i="2" s="1"/>
  <c r="B34" i="2"/>
  <c r="F34" i="2"/>
  <c r="A35" i="2"/>
  <c r="H64" i="2" l="1"/>
  <c r="I64" i="2" s="1"/>
  <c r="A65" i="2"/>
  <c r="F64" i="2"/>
  <c r="C64" i="2"/>
  <c r="B64" i="2"/>
  <c r="A51" i="2"/>
  <c r="H50" i="2"/>
  <c r="I50" i="2" s="1"/>
  <c r="F50" i="2"/>
  <c r="C50" i="2"/>
  <c r="B50" i="2"/>
  <c r="C35" i="2"/>
  <c r="H35" i="2"/>
  <c r="I35" i="2" s="1"/>
  <c r="B35" i="2"/>
  <c r="F35" i="2"/>
  <c r="A36" i="2"/>
  <c r="B65" i="2" l="1"/>
  <c r="A66" i="2"/>
  <c r="H65" i="2"/>
  <c r="I65" i="2" s="1"/>
  <c r="F65" i="2"/>
  <c r="C65" i="2"/>
  <c r="B51" i="2"/>
  <c r="A52" i="2"/>
  <c r="H51" i="2"/>
  <c r="I51" i="2" s="1"/>
  <c r="F51" i="2"/>
  <c r="C51" i="2"/>
  <c r="A37" i="2"/>
  <c r="C36" i="2"/>
  <c r="H36" i="2"/>
  <c r="I36" i="2" s="1"/>
  <c r="B36" i="2"/>
  <c r="F36" i="2"/>
  <c r="F66" i="2" l="1"/>
  <c r="C66" i="2"/>
  <c r="B66" i="2"/>
  <c r="A67" i="2"/>
  <c r="H66" i="2"/>
  <c r="I66" i="2" s="1"/>
  <c r="F52" i="2"/>
  <c r="C52" i="2"/>
  <c r="B52" i="2"/>
  <c r="A53" i="2"/>
  <c r="H52" i="2"/>
  <c r="I52" i="2" s="1"/>
  <c r="A38" i="2"/>
  <c r="C37" i="2"/>
  <c r="H37" i="2"/>
  <c r="I37" i="2" s="1"/>
  <c r="B37" i="2"/>
  <c r="F37" i="2"/>
  <c r="H67" i="2" l="1"/>
  <c r="I67" i="2" s="1"/>
  <c r="B67" i="2"/>
  <c r="F67" i="2"/>
  <c r="C67" i="2"/>
  <c r="H53" i="2"/>
  <c r="I53" i="2" s="1"/>
  <c r="F53" i="2"/>
  <c r="C53" i="2"/>
  <c r="B53" i="2"/>
  <c r="F38" i="2"/>
  <c r="A39" i="2"/>
  <c r="C38" i="2"/>
  <c r="H38" i="2"/>
  <c r="I38" i="2" s="1"/>
  <c r="B38" i="2"/>
  <c r="B39" i="2" l="1"/>
  <c r="F39" i="2"/>
  <c r="H39" i="2"/>
  <c r="I39" i="2" s="1"/>
  <c r="C39" i="2"/>
  <c r="B40" i="1" l="1"/>
  <c r="B39" i="1"/>
  <c r="I38" i="1"/>
  <c r="B38" i="1"/>
  <c r="B37" i="1"/>
  <c r="B36" i="1"/>
  <c r="C35" i="1"/>
  <c r="C36" i="1" s="1"/>
  <c r="C37" i="1" s="1"/>
  <c r="C38" i="1" s="1"/>
  <c r="C39" i="1" s="1"/>
  <c r="C40" i="1" s="1"/>
  <c r="B35" i="1"/>
  <c r="B34" i="1"/>
  <c r="B33" i="1"/>
  <c r="B32" i="1"/>
  <c r="I31" i="1"/>
  <c r="B31" i="1"/>
  <c r="B30" i="1"/>
  <c r="B29" i="1"/>
  <c r="C28" i="1"/>
  <c r="C29" i="1" s="1"/>
  <c r="C30" i="1" s="1"/>
  <c r="C31" i="1" s="1"/>
  <c r="C32" i="1" s="1"/>
  <c r="C33" i="1" s="1"/>
  <c r="B28" i="1"/>
  <c r="B27" i="1"/>
  <c r="I24" i="1"/>
  <c r="I16" i="1"/>
  <c r="G6" i="3"/>
  <c r="G7" i="3"/>
  <c r="B26" i="2" l="1"/>
  <c r="C26" i="2"/>
  <c r="F26" i="2"/>
  <c r="H26" i="2"/>
  <c r="I26" i="2" s="1"/>
  <c r="C21" i="1"/>
  <c r="C22" i="1" s="1"/>
  <c r="C23" i="1" s="1"/>
  <c r="C24" i="1" s="1"/>
  <c r="C25" i="1" s="1"/>
  <c r="C26" i="1" s="1"/>
  <c r="B20" i="1"/>
  <c r="B21" i="1"/>
  <c r="B22" i="1"/>
  <c r="B23" i="1"/>
  <c r="B24" i="1"/>
  <c r="B25" i="1"/>
  <c r="B26" i="1"/>
  <c r="G5" i="3"/>
  <c r="B25" i="2"/>
  <c r="C25" i="2"/>
  <c r="F25" i="2"/>
  <c r="H25" i="2"/>
  <c r="I25" i="2" s="1"/>
  <c r="I19" i="1"/>
  <c r="B19" i="1"/>
  <c r="G4" i="3"/>
  <c r="A12" i="2"/>
  <c r="F12" i="2" s="1"/>
  <c r="B11" i="2"/>
  <c r="C11" i="2"/>
  <c r="F11" i="2"/>
  <c r="H11" i="2"/>
  <c r="I11" i="2" s="1"/>
  <c r="I11" i="1"/>
  <c r="C12" i="2" l="1"/>
  <c r="B12" i="2"/>
  <c r="A13" i="2"/>
  <c r="A14" i="2" s="1"/>
  <c r="A15" i="2" s="1"/>
  <c r="H12" i="2"/>
  <c r="I12" i="2" s="1"/>
  <c r="C10" i="2"/>
  <c r="F10" i="2"/>
  <c r="B10" i="2"/>
  <c r="F13" i="2" l="1"/>
  <c r="B13" i="2"/>
  <c r="C13" i="2"/>
  <c r="H14" i="2"/>
  <c r="I14" i="2" s="1"/>
  <c r="F14" i="2"/>
  <c r="H13" i="2"/>
  <c r="I13" i="2" s="1"/>
  <c r="C14" i="2"/>
  <c r="B14" i="2"/>
  <c r="A16" i="2"/>
  <c r="B15" i="2"/>
  <c r="C15" i="2"/>
  <c r="F15" i="2"/>
  <c r="H15" i="2"/>
  <c r="I15" i="2" s="1"/>
  <c r="H10" i="2"/>
  <c r="I10" i="2" s="1"/>
  <c r="A17" i="2" l="1"/>
  <c r="B16" i="2"/>
  <c r="C16" i="2"/>
  <c r="F16" i="2"/>
  <c r="H16" i="2"/>
  <c r="I16" i="2" s="1"/>
  <c r="B18" i="1"/>
  <c r="B17" i="1"/>
  <c r="B16" i="1"/>
  <c r="B15" i="1"/>
  <c r="B14" i="1"/>
  <c r="B13" i="1"/>
  <c r="B12" i="1"/>
  <c r="B11" i="1"/>
  <c r="B10" i="1"/>
  <c r="G3" i="3"/>
  <c r="F17" i="2" l="1"/>
  <c r="H17" i="2"/>
  <c r="I17" i="2" s="1"/>
  <c r="A18" i="2"/>
  <c r="B17" i="2"/>
  <c r="C17" i="2"/>
  <c r="C11" i="1"/>
  <c r="G2" i="3"/>
  <c r="F18" i="2" l="1"/>
  <c r="H18" i="2"/>
  <c r="I18" i="2" s="1"/>
  <c r="A19" i="2"/>
  <c r="B18" i="2"/>
  <c r="C18" i="2"/>
  <c r="C13" i="1"/>
  <c r="C14" i="1" s="1"/>
  <c r="C15" i="1" s="1"/>
  <c r="C16" i="1" s="1"/>
  <c r="C17" i="1" s="1"/>
  <c r="C18" i="1" s="1"/>
  <c r="H19" i="2" l="1"/>
  <c r="I19" i="2" s="1"/>
  <c r="F19" i="2"/>
  <c r="C19" i="2"/>
  <c r="A20" i="2"/>
  <c r="B19" i="2"/>
  <c r="A22" i="2" l="1"/>
  <c r="B22" i="2" s="1"/>
  <c r="A21" i="2"/>
  <c r="H22" i="2"/>
  <c r="I22" i="2" s="1"/>
  <c r="A24" i="2"/>
  <c r="B24" i="2" s="1"/>
  <c r="A23" i="2"/>
  <c r="F20" i="2"/>
  <c r="H20" i="2"/>
  <c r="I20" i="2" s="1"/>
  <c r="B20" i="2"/>
  <c r="C20" i="2"/>
  <c r="F22" i="2" l="1"/>
  <c r="H24" i="2"/>
  <c r="I24" i="2" s="1"/>
  <c r="C22" i="2"/>
  <c r="C21" i="2"/>
  <c r="F21" i="2"/>
  <c r="H21" i="2"/>
  <c r="I21" i="2" s="1"/>
  <c r="B21" i="2"/>
  <c r="F24" i="2"/>
  <c r="C24" i="2"/>
  <c r="B23" i="2"/>
  <c r="C23" i="2"/>
  <c r="F23" i="2"/>
  <c r="H23" i="2"/>
  <c r="I2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<sst xmlns="http://schemas.openxmlformats.org/spreadsheetml/2006/main" count="1838" uniqueCount="179">
  <si>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</si>
  <si>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</si>
  <si>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</si>
  <si>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</si>
  <si>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</si>
  <si>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</si>
  <si>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</si>
  <si>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</si>
  <si>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</si>
  <si>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</si>
  <si>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</si>
  <si>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</si>
  <si>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</si>
  <si>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</si>
  <si>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</si>
  <si>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</si>
  <si>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</si>
  <si>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</si>
  <si>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</si>
  <si>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</si>
  <si>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</si>
  <si>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</si>
  <si>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</si>
  <si>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</si>
  <si>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</si>
  <si>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</si>
  <si>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</si>
  <si>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</si>
  <si>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</si>
  <si>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</si>
  <si>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</si>
  <si>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</si>
  <si>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</si>
  <si>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</si>
  <si>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</si>
  <si>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</si>
  <si>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</si>
  <si>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</si>
  <si>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</si>
  <si>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</si>
  <si>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</si>
  <si>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</si>
  <si>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</si>
  <si>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</si>
  <si>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</si>
  <si>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</si>
  <si>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</si>
  <si>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</si>
  <si>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</si>
  <si>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</si>
  <si>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</si>
  <si>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</si>
  <si>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</si>
  <si>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</si>
  <si>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</si>
  <si>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</si>
  <si>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</si>
  <si>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</si>
  <si>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</si>
  <si>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</si>
  <si>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</si>
  <si>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</si>
  <si>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</si>
  <si>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</si>
  <si>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</si>
  <si>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</si>
  <si>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</si>
  <si>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</si>
  <si>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</si>
  <si>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</si>
  <si>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</si>
  <si>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</si>
  <si>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</si>
  <si>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</si>
  <si>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</si>
  <si>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</si>
  <si>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</si>
  <si>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</si>
  <si>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</si>
  <si>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</si>
  <si>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</si>
  <si>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</si>
  <si>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</si>
  <si>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</si>
  <si>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</si>
  <si>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</si>
  <si>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</si>
  <si>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</si>
  <si>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</si>
  <si>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</si>
  <si>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</si>
  <si>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</si>
  <si>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</si>
  <si>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</si>
  <si>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</si>
  <si>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</si>
  <si>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</si>
  <si>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</si>
  <si>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</si>
  <si>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</si>
  <si>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</si>
  <si>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</si>
  <si>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</si>
  <si>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</si>
  <si>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</si>
  <si>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</si>
  <si>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</si>
  <si>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02-1</t>
  </si>
  <si>
    <t>random</t>
  </si>
  <si>
    <t>USO_TIERRA</t>
  </si>
  <si>
    <t>SUBUSO</t>
  </si>
  <si>
    <t>Hectareas</t>
  </si>
  <si>
    <t>Uso</t>
  </si>
  <si>
    <t>Provincia</t>
  </si>
  <si>
    <t>Superficie (ha)</t>
  </si>
  <si>
    <t>Subuso</t>
  </si>
  <si>
    <t>#4784FF</t>
  </si>
  <si>
    <t>03</t>
  </si>
  <si>
    <t>paleta5</t>
  </si>
  <si>
    <t>03-1</t>
  </si>
  <si>
    <t>04</t>
  </si>
  <si>
    <t>04-1</t>
  </si>
  <si>
    <t>#006900</t>
  </si>
  <si>
    <t>#FF0000</t>
  </si>
  <si>
    <t>#CD0000</t>
  </si>
  <si>
    <t>Praderas</t>
  </si>
  <si>
    <t>#EBE600</t>
  </si>
  <si>
    <t>#87561B</t>
  </si>
  <si>
    <t>#FAAD00</t>
  </si>
  <si>
    <t>#00CD00</t>
  </si>
  <si>
    <t>Bosque Nativo</t>
  </si>
  <si>
    <t>#024a6f</t>
  </si>
  <si>
    <t>Matorral</t>
  </si>
  <si>
    <t>Matorral Arborescente</t>
  </si>
  <si>
    <t>#4af8fc</t>
  </si>
  <si>
    <t>#6C34DC</t>
  </si>
  <si>
    <t>#CA32DE</t>
  </si>
  <si>
    <t>area quemada</t>
  </si>
  <si>
    <t>covertura Total</t>
  </si>
  <si>
    <t>limites</t>
  </si>
  <si>
    <t>Quemado 12 de Febrero</t>
  </si>
  <si>
    <t>Quemado 2 BAHIAS</t>
  </si>
  <si>
    <t>Quemado quintana</t>
  </si>
  <si>
    <t>05</t>
  </si>
  <si>
    <t>06</t>
  </si>
  <si>
    <t>count</t>
  </si>
  <si>
    <t>label</t>
  </si>
  <si>
    <t>USO</t>
  </si>
  <si>
    <t>Uso Tierra</t>
  </si>
  <si>
    <t>Quemado</t>
  </si>
  <si>
    <t>name</t>
  </si>
  <si>
    <t>Estancia</t>
  </si>
  <si>
    <t>Nombre Estancia</t>
  </si>
  <si>
    <t>Subusos Área Quemada</t>
  </si>
  <si>
    <t>Subusos Estancia 12 de Febrero</t>
  </si>
  <si>
    <t>Subusos Estancia 2 Bahías</t>
  </si>
  <si>
    <t>Subusos Estancia Quintana</t>
  </si>
  <si>
    <t>Área Quemada</t>
  </si>
  <si>
    <t>05-1</t>
  </si>
  <si>
    <t>06-1</t>
  </si>
  <si>
    <t>Ciudades, Pueblos, Zonas Industriales</t>
  </si>
  <si>
    <t>Vegas</t>
  </si>
  <si>
    <t>#2DFF2D</t>
  </si>
  <si>
    <t>Lagos, Lagunas, Embalses, Tranques</t>
  </si>
  <si>
    <t>Playas y Dunas</t>
  </si>
  <si>
    <t>Otros Terrenos Húmedos</t>
  </si>
  <si>
    <t>Matorral-Pradera</t>
  </si>
  <si>
    <t>Otros sin Vegetación</t>
  </si>
  <si>
    <t>Marismas Herbáceas</t>
  </si>
  <si>
    <t>Terreno de Uso Agrícola</t>
  </si>
  <si>
    <t>#FFFF00</t>
  </si>
  <si>
    <t>Rotación Cultivo-Pradera</t>
  </si>
  <si>
    <t>1</t>
  </si>
  <si>
    <t>https://github.com/Sud-Austral/DATA_MAPA_PUBLIC_V3/tree/main/punta_arenas/areaQuemada/?CUT_COM=00000.json</t>
  </si>
  <si>
    <t>https://github.com/Sud-Austral/DATA_MAPA_PUBLIC_V3/tree/main/punta_arenas/coverturaTotal/?CUT_COM=00000.json</t>
  </si>
  <si>
    <t>https://github.com/Sud-Austral/DATA_MAPA_PUBLIC_V3/tree/main/punta_arenas/limites/?CUT_COM=00000.json</t>
  </si>
  <si>
    <t>https://github.com/Sud-Austral/DATA_MAPA_PUBLIC_V3/tree/main/punta_arenas/quemada_12_febrero/?CUT_COM=00000.json</t>
  </si>
  <si>
    <t>https://github.com/Sud-Austral/DATA_MAPA_PUBLIC_V3/tree/main/punta_arenas/quemada_2_bahias/?CUT_COM=00000.json</t>
  </si>
  <si>
    <t>https://github.com/Sud-Austral/DATA_MAPA_PUBLIC_V3/tree/main/punta_arenas/quemada_quintana/?CUT_COM=00000.json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</si>
</sst>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4784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87561B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24A6F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2DFF2D"/>
        <bgColor indexed="64"/>
      </patternFill>
    </fill>
    <fill>
      <patternFill patternType="solid">
        <fgColor rgb="FF43E9C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2" fillId="5" borderId="3" applyNumberFormat="0" applyAlignment="0" applyProtection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8" fillId="3" borderId="0" xfId="0" quotePrefix="1" applyNumberFormat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pivotButton="1" applyFont="1"/>
    <xf numFmtId="0" fontId="11" fillId="2" borderId="0" xfId="1" quotePrefix="1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7" fillId="0" borderId="0" xfId="0" quotePrefix="1" applyFont="1" applyAlignment="1">
      <alignment horizontal="center" vertical="top"/>
    </xf>
    <xf numFmtId="0" fontId="6" fillId="0" borderId="0" xfId="0" quotePrefix="1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3" fillId="5" borderId="3" xfId="2" applyFont="1" applyAlignment="1">
      <alignment horizontal="center" vertical="top"/>
    </xf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7" borderId="0" xfId="0" applyFont="1" applyFill="1" applyAlignment="1">
      <alignment vertical="center"/>
    </xf>
    <xf numFmtId="0" fontId="0" fillId="7" borderId="0" xfId="0" applyFill="1"/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16" fontId="7" fillId="0" borderId="0" xfId="0" applyNumberFormat="1" applyFont="1" applyAlignment="1">
      <alignment horizontal="center" vertical="top"/>
    </xf>
    <xf numFmtId="0" fontId="14" fillId="9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horizontal="left" vertical="top"/>
    </xf>
    <xf numFmtId="0" fontId="14" fillId="10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4" fillId="18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16" fillId="0" borderId="0" xfId="3" applyAlignment="1">
      <alignment horizontal="left" vertical="center"/>
    </xf>
  </cellXfs>
  <cellStyles count="4">
    <cellStyle name="Bueno" xfId="1" builtinId="26"/>
    <cellStyle name="Entrada" xfId="2" builtinId="20"/>
    <cellStyle name="Hipervínculo" xfId="3" builtinId="8"/>
    <cellStyle name="Normal" xfId="0" builtinId="0"/>
  </cellStyles>
  <dxfs count="10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FCF600"/>
      <color rgb="FF008000"/>
      <color rgb="FFB915CF"/>
      <color rgb="FFF2F2F2"/>
      <color rgb="FF407DD6"/>
      <color rgb="FFFFDAD1"/>
      <color rgb="FFFF3300"/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868680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251460</xdr:colOff>
      <xdr:row>0</xdr:row>
      <xdr:rowOff>30481</xdr:rowOff>
    </xdr:from>
    <xdr:to>
      <xdr:col>8</xdr:col>
      <xdr:colOff>381000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5026.77321712963" createdVersion="8" refreshedVersion="8" minRefreshableVersion="3" recordCount="3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7"/>
    </cacheField>
    <cacheField name="Propiedad" numFmtId="0">
      <sharedItems count="707">
        <s v="count"/>
        <s v="label"/>
        <s v="COMUNA"/>
        <s v="Hectareas"/>
        <s v="PROVINCIA"/>
        <s v="REGION"/>
        <s v="SUBUSO"/>
        <s v="USO"/>
        <s v="USO_TIERRA"/>
        <s v="nam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abasal_ha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USO_IPCC19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biomasa_ha" u="1"/>
        <s v="DIAM_TUB" u="1"/>
        <s v="Alt_max" u="1"/>
        <s v="FID_SA_1" u="1"/>
        <s v="NOM_URBANO" u="1"/>
        <s v="Compañia" u="1"/>
        <s v="USO_IPCC17" u="1"/>
        <s v="X-2017" u="1"/>
        <s v="numarb_ha" u="1"/>
        <s v="Clasificación" u="1"/>
        <s v="PERENEC" u="1"/>
        <s v="CARPETA" u="1"/>
        <s v="COD_GLA" u="1"/>
        <s v="ID_MzEnt" u="1"/>
        <s v="ROL" u="1"/>
        <s v="C_COM" u="1"/>
        <s v="USO_IPCC16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USO_IPCC13" u="1"/>
        <s v="USO_IPCC01" u="1"/>
        <s v="6_COUNT" u="1"/>
        <s v="rangos_v2_SAVI_MIN" u="1"/>
        <s v="CUT_PROV" u="1"/>
        <s v="ID_ESP_CC" u="1"/>
        <s v="8_RANGE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SUP_HA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NOM_PROV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D_TC_17_19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_TC_16_17" u="1"/>
        <s v="carbfus_ha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D_TC_13_16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NOM_REG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DES_USO_19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regidere" u="1"/>
        <s v="DES_USO_17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SAVI" u="1"/>
        <s v="VIV_PARE_4" u="1"/>
        <s v="rangos_v2_2_MAX_MAX" u="1"/>
        <s v="DES_USO_16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SUB_IPCC19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DES_USO_13" u="1"/>
        <s v="DES_USO_01" u="1"/>
        <s v="JERARQUIA" u="1"/>
        <s v="DISTCR" u="1"/>
        <s v="SUB_IPCC17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SUB_IPCC16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_SSUBC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SUB_IPCC13" u="1"/>
        <s v="1_COUNT" u="1"/>
        <s v="COD_REGION" u="1"/>
        <s v="COD_SSUBCU" u="1"/>
        <s v="Frente TER" u="1"/>
        <s v="SUB_IPCC01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volbrut_ha" u="1"/>
        <s v="ID_AP_Data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comudere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gridcode" u="1"/>
        <s v="ciencias" u="1"/>
        <s v="rangos_v2_BSI_MIN" u="1"/>
        <s v="v_BSI" u="1"/>
        <s v="Hectarea" u="1"/>
        <s v="3_MIN" u="1"/>
        <s v="BAÑOS_ASI" u="1"/>
        <s v="subdepend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SUBTIPOFOR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D_TC_01_13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318">
        <m/>
        <s v="Área Quemada"/>
        <s v="Subusos Área Quemada"/>
        <s v="Nombre Estancia"/>
        <s v="Subusos Estancia 12 de Febrero"/>
        <s v="Subusos Estancia 2 Bahías"/>
        <s v="Subusos Estancia Quintana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Volumen Bruto (m3/ha)" u="1"/>
        <s v="EIA: Estado" u="1"/>
        <s v="Estaciones Glaciológicas" u="1"/>
        <s v="ESRI 2020: Uso de la Tierra" u="1"/>
        <s v="Red Hídrica" u="1"/>
        <s v="Lago-Embalse" u="1"/>
        <s v="Lagos - Embalses" u="1"/>
        <s v="Subuso IPCC 2016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Uso IPCC 2019" u="1"/>
        <s v="Derechos Agua: Ejercicio" u="1"/>
        <s v="Estación Glaciológica: Nombre" u="1"/>
        <s v="BH Evaporación Real" u="1"/>
        <s v="Carabineros: Tipo Unidad" u="1"/>
        <s v="Derechos Agua: Naturaleza" u="1"/>
        <s v="Uso 2019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Subuso IPCC 2017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Dinámica de Cambio 2013-2016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Uso 2013" u="1"/>
        <s v="APR: Localidad" u="1"/>
        <s v="Pozos: Tipo Productividad" u="1"/>
        <s v="Derechos Agua: Uso" u="1"/>
        <s v="Piso Vegetacional: Formación" u="1"/>
        <s v="Uso IPCC 2017" u="1"/>
        <s v="Embalses: Tipo" u="1"/>
        <s v="Red Hídrica [Polígonos]" u="1"/>
        <s v="Derechos Agua: Subsubcuenca" u="1"/>
        <s v="Humedales" u="1"/>
        <s v="Niveles Pozos: Tipo Estudio" u="1"/>
        <s v="Dinámica de Cambio 2001-2013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Subuso IPCC 2013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Uso IPCC 2001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Industria Forestal: Nombre" u="1"/>
        <s v="Estación Sedimentométrica: Nombre" u="1"/>
        <s v="Establecimiento Escolar: Sostenedor" u="1"/>
        <s v="Uso 2017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Uso 2001" u="1"/>
        <s v="Ruta de Nieve" u="1"/>
        <s v="Grifos: Diámetro Tubo" u="1"/>
        <s v="Calidad del Agua: ICA 2016" u="1"/>
        <s v="Dinámica de Cambio 2016-2017" u="1"/>
        <s v="Catastro: Uso de la Tierra Homologado" u="1"/>
        <s v="Glaciares" u="1"/>
        <s v="EIA: Titular" u="1"/>
        <s v="Subuso IPCC 2019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Uso 2016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Subuso IPCC 2001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Uso IPCC 2013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Dinámica de Cambio 2017-2019" u="1"/>
        <s v="Programas SENAME: Modelo Intervención" u="1"/>
        <s v="BH Isoyetas" u="1"/>
        <s v="AR-ZP: Tipo de Estudio" u="1"/>
        <s v="Establecimientos Párvulos: Estado" u="1"/>
        <s v="Uso IPCC 2016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Catastro: Especies Estado Conservación" u="1"/>
      </sharedItems>
    </cacheField>
    <cacheField name="clase" numFmtId="16">
      <sharedItems containsBlank="1" count="224">
        <m/>
        <s v="01-1"/>
        <s v="02-1"/>
        <s v="03-1"/>
        <s v="04-1"/>
        <s v="05-1"/>
        <s v="06-1"/>
        <s v="2-1" u="1"/>
        <s v="19-0" u="1"/>
        <s v="23-3" u="1"/>
        <s v="32-2" u="1"/>
        <s v="03-16" u="1"/>
        <s v="01-4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01-3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03-15" u="1"/>
        <s v="26-7" u="1"/>
        <s v="18-3" u="1"/>
        <s v="27-2" u="1"/>
        <s v="31-5" u="1"/>
        <s v="36-1" u="1"/>
        <s v="23-1" u="1"/>
        <s v="32-0" u="1"/>
        <s v="05-" u="1"/>
        <s v="01-2" u="1"/>
        <s v="10-1" u="1"/>
        <s v="29-2" u="1"/>
        <s v="16-2" u="1"/>
        <s v="25-1" u="1"/>
        <s v="34-0" u="1"/>
        <s v="07-" u="1"/>
        <s v="03-2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03-14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03-13" u="1"/>
        <s v="3-3" u="1"/>
        <s v="35-" u="1"/>
        <s v="04-5" u="1"/>
        <s v="09-1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03-19" u="1"/>
        <s v="11-" u="1"/>
        <s v="8-2" u="1"/>
        <s v="03-9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03-12" u="1"/>
        <s v="1-3" u="1"/>
        <s v="15-" u="1"/>
        <s v="02-3" u="1"/>
        <s v="11-2" u="1"/>
        <s v="20-1" u="1"/>
        <s v="03-09" u="1"/>
        <s v="8-5" u="1"/>
        <s v="03-8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03-18" u="1"/>
        <s v="19-3" u="1"/>
        <s v="28-2" u="1"/>
        <s v="37-1" u="1"/>
        <s v="01-7" u="1"/>
        <s v="15-2" u="1"/>
        <s v="24-1" u="1"/>
        <s v="33-0" u="1"/>
        <s v="03-02" u="1"/>
        <s v="02-2" u="1"/>
        <s v="11-1" u="1"/>
        <s v="20-0" u="1"/>
        <s v="03-7" u="1"/>
        <s v="08-3" u="1"/>
        <s v="17-2" u="1"/>
        <s v="26-1" u="1"/>
        <s v="35-0" u="1"/>
        <s v="08-" u="1"/>
        <s v="04-2" u="1"/>
        <s v="13-1" u="1"/>
        <s v="22-0" u="1"/>
        <s v="03-11" u="1"/>
        <s v="03-08" u="1"/>
        <s v="19-2" u="1"/>
        <s v="28-1" u="1"/>
        <s v="32-4" u="1"/>
        <s v="37-0" u="1"/>
        <s v="01-6" u="1"/>
        <s v="15-1" u="1"/>
        <s v="24-0" u="1"/>
        <s v="11-0" u="1"/>
        <s v="4-1" u="1"/>
        <s v="03-17" u="1"/>
        <s v="03-6" u="1"/>
        <s v="08-2" u="1"/>
        <s v="17-1" u="1"/>
        <s v="21-4" u="1"/>
        <s v="26-0" u="1"/>
        <s v="4-2" u="1"/>
        <s v="13-0" u="1"/>
        <s v="03-01" u="1"/>
        <s v="19-1" u="1"/>
        <s v="28-0" u="1"/>
        <s v="32-3" u="1"/>
        <s v="01-5" u="1"/>
        <s v="15-0" u="1"/>
        <s v="02-0" u="1"/>
        <s v="03-10" u="1"/>
        <s v="16-5" u="1"/>
        <s v="34-3" u="1"/>
        <s v="03-07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01"/>
    <s v="area quemada"/>
    <n v="1"/>
    <x v="0"/>
    <m/>
    <m/>
    <m/>
    <x v="0"/>
    <x v="0"/>
    <m/>
  </r>
  <r>
    <s v="01"/>
    <s v="area quemada"/>
    <n v="2"/>
    <x v="1"/>
    <n v="1"/>
    <s v="Quemado"/>
    <n v="1"/>
    <x v="1"/>
    <x v="1"/>
    <n v="1"/>
  </r>
  <r>
    <s v="02"/>
    <s v="covertura Total"/>
    <n v="1"/>
    <x v="2"/>
    <n v="1"/>
    <s v="Comuna"/>
    <n v="3"/>
    <x v="0"/>
    <x v="0"/>
    <m/>
  </r>
  <r>
    <s v="02"/>
    <s v="covertura Total"/>
    <n v="2"/>
    <x v="3"/>
    <n v="1"/>
    <s v="Superficie (ha)"/>
    <n v="7"/>
    <x v="0"/>
    <x v="0"/>
    <m/>
  </r>
  <r>
    <s v="02"/>
    <s v="covertura Total"/>
    <n v="3"/>
    <x v="4"/>
    <n v="1"/>
    <s v="Provincia"/>
    <n v="2"/>
    <x v="0"/>
    <x v="0"/>
    <m/>
  </r>
  <r>
    <s v="02"/>
    <s v="covertura Total"/>
    <n v="4"/>
    <x v="5"/>
    <n v="1"/>
    <s v="Región"/>
    <n v="1"/>
    <x v="0"/>
    <x v="0"/>
    <m/>
  </r>
  <r>
    <s v="02"/>
    <s v="covertura Total"/>
    <n v="5"/>
    <x v="6"/>
    <n v="1"/>
    <s v="Subuso"/>
    <n v="6"/>
    <x v="2"/>
    <x v="2"/>
    <n v="1"/>
  </r>
  <r>
    <s v="02"/>
    <s v="covertura Total"/>
    <n v="6"/>
    <x v="7"/>
    <n v="1"/>
    <s v="Uso"/>
    <n v="4"/>
    <x v="0"/>
    <x v="0"/>
    <m/>
  </r>
  <r>
    <s v="02"/>
    <s v="covertura Total"/>
    <n v="7"/>
    <x v="8"/>
    <n v="1"/>
    <s v="Uso Tierra"/>
    <n v="5"/>
    <x v="0"/>
    <x v="0"/>
    <m/>
  </r>
  <r>
    <s v="03"/>
    <s v="limites"/>
    <n v="1"/>
    <x v="9"/>
    <n v="1"/>
    <s v="Estancia"/>
    <n v="5"/>
    <x v="3"/>
    <x v="3"/>
    <n v="1"/>
  </r>
  <r>
    <s v="04"/>
    <s v="Quemado 12 de Febrero"/>
    <n v="1"/>
    <x v="2"/>
    <n v="1"/>
    <s v="Comuna"/>
    <n v="3"/>
    <x v="0"/>
    <x v="0"/>
    <m/>
  </r>
  <r>
    <s v="04"/>
    <s v="Quemado 12 de Febrero"/>
    <n v="2"/>
    <x v="3"/>
    <n v="1"/>
    <s v="Superficie (ha)"/>
    <n v="7"/>
    <x v="0"/>
    <x v="0"/>
    <m/>
  </r>
  <r>
    <s v="04"/>
    <s v="Quemado 12 de Febrero"/>
    <n v="3"/>
    <x v="4"/>
    <n v="1"/>
    <s v="Provincia"/>
    <n v="2"/>
    <x v="0"/>
    <x v="0"/>
    <m/>
  </r>
  <r>
    <s v="04"/>
    <s v="Quemado 12 de Febrero"/>
    <n v="4"/>
    <x v="5"/>
    <n v="1"/>
    <s v="Región"/>
    <n v="1"/>
    <x v="0"/>
    <x v="0"/>
    <m/>
  </r>
  <r>
    <s v="04"/>
    <s v="Quemado 12 de Febrero"/>
    <n v="5"/>
    <x v="6"/>
    <n v="1"/>
    <s v="Subuso"/>
    <n v="6"/>
    <x v="4"/>
    <x v="4"/>
    <n v="1"/>
  </r>
  <r>
    <s v="04"/>
    <s v="Quemado 12 de Febrero"/>
    <n v="6"/>
    <x v="7"/>
    <n v="1"/>
    <s v="Uso"/>
    <n v="4"/>
    <x v="0"/>
    <x v="0"/>
    <m/>
  </r>
  <r>
    <s v="04"/>
    <s v="Quemado 12 de Febrero"/>
    <n v="7"/>
    <x v="8"/>
    <n v="1"/>
    <s v="Uso Tierra"/>
    <n v="5"/>
    <x v="0"/>
    <x v="0"/>
    <m/>
  </r>
  <r>
    <s v="05"/>
    <s v="Quemado 2 BAHIAS"/>
    <n v="1"/>
    <x v="2"/>
    <n v="1"/>
    <s v="Comuna"/>
    <n v="3"/>
    <x v="0"/>
    <x v="0"/>
    <m/>
  </r>
  <r>
    <s v="05"/>
    <s v="Quemado 2 BAHIAS"/>
    <n v="2"/>
    <x v="3"/>
    <n v="1"/>
    <s v="Superficie (ha)"/>
    <n v="7"/>
    <x v="0"/>
    <x v="0"/>
    <m/>
  </r>
  <r>
    <s v="05"/>
    <s v="Quemado 2 BAHIAS"/>
    <n v="3"/>
    <x v="4"/>
    <n v="1"/>
    <s v="Provincia"/>
    <n v="2"/>
    <x v="0"/>
    <x v="0"/>
    <m/>
  </r>
  <r>
    <s v="05"/>
    <s v="Quemado 2 BAHIAS"/>
    <n v="4"/>
    <x v="5"/>
    <n v="1"/>
    <s v="Región"/>
    <n v="1"/>
    <x v="0"/>
    <x v="0"/>
    <m/>
  </r>
  <r>
    <s v="05"/>
    <s v="Quemado 2 BAHIAS"/>
    <n v="5"/>
    <x v="6"/>
    <n v="1"/>
    <s v="Subuso"/>
    <n v="6"/>
    <x v="5"/>
    <x v="5"/>
    <n v="1"/>
  </r>
  <r>
    <s v="05"/>
    <s v="Quemado 2 BAHIAS"/>
    <n v="6"/>
    <x v="7"/>
    <n v="1"/>
    <s v="Uso"/>
    <n v="4"/>
    <x v="0"/>
    <x v="0"/>
    <m/>
  </r>
  <r>
    <s v="05"/>
    <s v="Quemado 2 BAHIAS"/>
    <n v="7"/>
    <x v="8"/>
    <n v="1"/>
    <s v="Uso Tierra"/>
    <n v="5"/>
    <x v="0"/>
    <x v="0"/>
    <m/>
  </r>
  <r>
    <s v="06"/>
    <s v="Quemado quintana"/>
    <n v="1"/>
    <x v="2"/>
    <n v="1"/>
    <s v="Comuna"/>
    <n v="3"/>
    <x v="0"/>
    <x v="0"/>
    <m/>
  </r>
  <r>
    <s v="06"/>
    <s v="Quemado quintana"/>
    <n v="2"/>
    <x v="3"/>
    <n v="1"/>
    <s v="Superficie (ha)"/>
    <n v="7"/>
    <x v="0"/>
    <x v="0"/>
    <m/>
  </r>
  <r>
    <s v="06"/>
    <s v="Quemado quintana"/>
    <n v="3"/>
    <x v="4"/>
    <n v="1"/>
    <s v="Provincia"/>
    <n v="2"/>
    <x v="0"/>
    <x v="0"/>
    <m/>
  </r>
  <r>
    <s v="06"/>
    <s v="Quemado quintana"/>
    <n v="4"/>
    <x v="5"/>
    <n v="1"/>
    <s v="Región"/>
    <n v="1"/>
    <x v="0"/>
    <x v="0"/>
    <m/>
  </r>
  <r>
    <s v="06"/>
    <s v="Quemado quintana"/>
    <n v="5"/>
    <x v="6"/>
    <n v="1"/>
    <s v="Subuso"/>
    <n v="6"/>
    <x v="6"/>
    <x v="6"/>
    <n v="1"/>
  </r>
  <r>
    <s v="06"/>
    <s v="Quemado quintana"/>
    <n v="6"/>
    <x v="7"/>
    <n v="1"/>
    <s v="Uso"/>
    <n v="4"/>
    <x v="0"/>
    <x v="0"/>
    <m/>
  </r>
  <r>
    <s v="06"/>
    <s v="Quemado quintana"/>
    <n v="7"/>
    <x v="8"/>
    <n v="1"/>
    <s v="Uso Tierra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7">
        <item m="1" x="665"/>
        <item m="1" x="473"/>
        <item m="1" x="543"/>
        <item m="1" x="627"/>
        <item m="1" x="606"/>
        <item m="1" x="465"/>
        <item m="1" x="35"/>
        <item m="1" x="148"/>
        <item m="1" x="306"/>
        <item m="1" x="117"/>
        <item m="1" x="171"/>
        <item m="1" x="257"/>
        <item m="1" x="229"/>
        <item m="1" x="109"/>
        <item m="1" x="386"/>
        <item m="1" x="530"/>
        <item m="1" x="675"/>
        <item m="1" x="488"/>
        <item m="1" x="552"/>
        <item m="1" x="637"/>
        <item m="1" x="615"/>
        <item m="1" x="482"/>
        <item m="1" x="53"/>
        <item m="1" x="158"/>
        <item m="1" x="313"/>
        <item m="1" x="124"/>
        <item m="1" x="182"/>
        <item m="1" x="265"/>
        <item m="1" x="239"/>
        <item m="1" x="121"/>
        <item m="1" x="400"/>
        <item m="1" x="540"/>
        <item m="1" x="684"/>
        <item m="1" x="559"/>
        <item m="1" x="643"/>
        <item m="1" x="623"/>
        <item m="1" x="494"/>
        <item m="1" x="61"/>
        <item m="1" x="165"/>
        <item m="1" x="324"/>
        <item m="1" x="139"/>
        <item m="1" x="195"/>
        <item m="1" x="279"/>
        <item m="1" x="254"/>
        <item m="1" x="128"/>
        <item m="1" x="412"/>
        <item m="1" x="547"/>
        <item m="1" x="695"/>
        <item m="1" x="518"/>
        <item m="1" x="568"/>
        <item m="1" x="653"/>
        <item m="1" x="636"/>
        <item m="1" x="513"/>
        <item m="1" x="73"/>
        <item m="1" x="175"/>
        <item m="1" x="338"/>
        <item m="1" x="149"/>
        <item m="1" x="201"/>
        <item m="1" x="294"/>
        <item m="1" x="263"/>
        <item m="1" x="143"/>
        <item m="1" x="429"/>
        <item m="1" x="556"/>
        <item m="1" x="217"/>
        <item m="1" x="125"/>
        <item m="1" x="48"/>
        <item m="1" x="105"/>
        <item m="1" x="82"/>
        <item m="1" x="89"/>
        <item m="1" x="32"/>
        <item m="1" x="677"/>
        <item m="1" x="218"/>
        <item m="1" x="315"/>
        <item m="1" x="448"/>
        <item m="1" x="558"/>
        <item m="1" x="72"/>
        <item m="1" x="213"/>
        <item m="1" x="295"/>
        <item m="1" x="302"/>
        <item m="1" x="626"/>
        <item m="1" x="428"/>
        <item m="1" x="329"/>
        <item m="1" x="616"/>
        <item m="1" x="311"/>
        <item m="1" x="152"/>
        <item m="1" x="102"/>
        <item m="1" x="196"/>
        <item m="1" x="698"/>
        <item m="1" x="407"/>
        <item m="1" x="231"/>
        <item m="1" x="571"/>
        <item m="1" x="633"/>
        <item m="1" x="352"/>
        <item m="1" x="111"/>
        <item m="1" x="346"/>
        <item m="1" x="107"/>
        <item m="1" x="98"/>
        <item m="1" x="22"/>
        <item m="1" x="341"/>
        <item m="1" x="501"/>
        <item m="1" x="611"/>
        <item m="1" x="480"/>
        <item m="1" x="317"/>
        <item m="1" x="183"/>
        <item m="1" x="600"/>
        <item m="1" x="593"/>
        <item m="1" x="283"/>
        <item m="1" x="534"/>
        <item m="1" x="358"/>
        <item m="1" x="632"/>
        <item m="1" x="609"/>
        <item m="1" x="34"/>
        <item m="1" x="408"/>
        <item m="1" x="243"/>
        <item m="1" x="238"/>
        <item m="1" x="308"/>
        <item m="1" x="642"/>
        <item m="1" x="649"/>
        <item m="1" x="689"/>
        <item m="1" x="467"/>
        <item m="1" x="37"/>
        <item m="1" x="521"/>
        <item m="1" x="625"/>
        <item m="1" x="484"/>
        <item m="1" x="41"/>
        <item m="1" x="475"/>
        <item m="1" x="699"/>
        <item m="1" x="46"/>
        <item m="1" x="71"/>
        <item m="1" x="421"/>
        <item m="1" x="153"/>
        <item m="1" x="565"/>
        <item m="1" x="122"/>
        <item m="1" x="706"/>
        <item m="1" x="281"/>
        <item m="1" x="92"/>
        <item x="2"/>
        <item m="1" x="512"/>
        <item m="1" x="395"/>
        <item m="1" x="27"/>
        <item m="1" x="652"/>
        <item m="1" x="481"/>
        <item m="1" x="269"/>
        <item m="1" x="666"/>
        <item m="1" x="64"/>
        <item m="1" x="432"/>
        <item x="0"/>
        <item m="1" x="131"/>
        <item m="1" x="366"/>
        <item m="1" x="389"/>
        <item m="1" x="538"/>
        <item m="1" x="688"/>
        <item m="1" x="646"/>
        <item m="1" x="169"/>
        <item m="1" x="249"/>
        <item m="1" x="314"/>
        <item m="1" x="578"/>
        <item m="1" x="489"/>
        <item m="1" x="493"/>
        <item m="1" x="13"/>
        <item m="1" x="74"/>
        <item m="1" x="60"/>
        <item m="1" x="247"/>
        <item m="1" x="141"/>
        <item m="1" x="240"/>
        <item m="1" x="418"/>
        <item m="1" x="277"/>
        <item m="1" x="214"/>
        <item m="1" x="67"/>
        <item m="1" x="681"/>
        <item m="1" x="596"/>
        <item m="1" x="278"/>
        <item m="1" x="246"/>
        <item m="1" x="162"/>
        <item m="1" x="325"/>
        <item m="1" x="503"/>
        <item m="1" x="59"/>
        <item m="1" x="444"/>
        <item m="1" x="667"/>
        <item m="1" x="24"/>
        <item m="1" x="88"/>
        <item m="1" x="203"/>
        <item m="1" x="150"/>
        <item m="1" x="425"/>
        <item m="1" x="583"/>
        <item m="1" x="535"/>
        <item m="1" x="663"/>
        <item m="1" x="241"/>
        <item m="1" x="439"/>
        <item m="1" x="76"/>
        <item m="1" x="55"/>
        <item m="1" x="457"/>
        <item m="1" x="262"/>
        <item m="1" x="253"/>
        <item m="1" x="335"/>
        <item m="1" x="576"/>
        <item m="1" x="676"/>
        <item m="1" x="167"/>
        <item m="1" x="463"/>
        <item m="1" x="607"/>
        <item m="1" x="509"/>
        <item m="1" x="621"/>
        <item m="1" x="696"/>
        <item m="1" x="604"/>
        <item m="1" x="470"/>
        <item m="1" x="528"/>
        <item m="1" x="264"/>
        <item m="1" x="339"/>
        <item m="1" x="212"/>
        <item m="1" x="396"/>
        <item m="1" x="230"/>
        <item m="1" x="11"/>
        <item m="1" x="541"/>
        <item m="1" x="597"/>
        <item m="1" x="204"/>
        <item m="1" x="692"/>
        <item m="1" x="679"/>
        <item m="1" x="659"/>
        <item m="1" x="614"/>
        <item x="3"/>
        <item m="1" x="66"/>
        <item m="1" x="363"/>
        <item m="1" x="496"/>
        <item m="1" x="344"/>
        <item m="1" x="173"/>
        <item m="1" x="78"/>
        <item m="1" x="694"/>
        <item m="1" x="691"/>
        <item m="1" x="227"/>
        <item m="1" x="394"/>
        <item m="1" x="100"/>
        <item m="1" x="119"/>
        <item m="1" x="381"/>
        <item m="1" x="507"/>
        <item m="1" x="266"/>
        <item m="1" x="30"/>
        <item m="1" x="586"/>
        <item m="1" x="447"/>
        <item m="1" x="442"/>
        <item m="1" x="424"/>
        <item m="1" x="86"/>
        <item m="1" x="648"/>
        <item m="1" x="108"/>
        <item m="1" x="146"/>
        <item m="1" x="662"/>
        <item m="1" x="10"/>
        <item m="1" x="219"/>
        <item m="1" x="409"/>
        <item m="1" x="191"/>
        <item m="1" x="406"/>
        <item m="1" x="350"/>
        <item m="1" x="440"/>
        <item m="1" x="373"/>
        <item m="1" x="172"/>
        <item m="1" x="551"/>
        <item m="1" x="560"/>
        <item m="1" x="68"/>
        <item m="1" x="157"/>
        <item m="1" x="226"/>
        <item m="1" x="511"/>
        <item m="1" x="445"/>
        <item m="1" x="601"/>
        <item m="1" x="221"/>
        <item m="1" x="553"/>
        <item m="1" x="179"/>
        <item m="1" x="458"/>
        <item m="1" x="326"/>
        <item m="1" x="84"/>
        <item m="1" x="703"/>
        <item m="1" x="164"/>
        <item m="1" x="210"/>
        <item m="1" x="336"/>
        <item m="1" x="533"/>
        <item m="1" x="630"/>
        <item m="1" x="622"/>
        <item m="1" x="487"/>
        <item m="1" x="599"/>
        <item m="1" x="588"/>
        <item m="1" x="70"/>
        <item m="1" x="584"/>
        <item m="1" x="471"/>
        <item m="1" x="527"/>
        <item m="1" x="668"/>
        <item m="1" x="256"/>
        <item m="1" x="223"/>
        <item m="1" x="234"/>
        <item m="1" x="192"/>
        <item m="1" x="185"/>
        <item m="1" x="104"/>
        <item m="1" x="449"/>
        <item m="1" x="566"/>
        <item m="1" x="193"/>
        <item m="1" x="602"/>
        <item m="1" x="683"/>
        <item x="9"/>
        <item m="1" x="303"/>
        <item m="1" x="704"/>
        <item m="1" x="166"/>
        <item m="1" x="651"/>
        <item m="1" x="536"/>
        <item m="1" x="483"/>
        <item m="1" x="115"/>
        <item m="1" x="674"/>
        <item m="1" x="673"/>
        <item m="1" x="44"/>
        <item m="1" x="334"/>
        <item m="1" x="220"/>
        <item m="1" x="357"/>
        <item m="1" x="690"/>
        <item m="1" x="460"/>
        <item m="1" x="91"/>
        <item m="1" x="462"/>
        <item m="1" x="272"/>
        <item m="1" x="123"/>
        <item m="1" x="419"/>
        <item m="1" x="25"/>
        <item m="1" x="570"/>
        <item m="1" x="577"/>
        <item m="1" x="170"/>
        <item m="1" x="641"/>
        <item m="1" x="619"/>
        <item m="1" x="133"/>
        <item m="1" x="492"/>
        <item m="1" x="33"/>
        <item m="1" x="297"/>
        <item m="1" x="351"/>
        <item m="1" x="299"/>
        <item m="1" x="353"/>
        <item m="1" x="286"/>
        <item m="1" x="290"/>
        <item m="1" x="342"/>
        <item m="1" x="635"/>
        <item m="1" x="177"/>
        <item m="1" x="638"/>
        <item m="1" x="268"/>
        <item m="1" x="261"/>
        <item m="1" x="26"/>
        <item m="1" x="56"/>
        <item m="1" x="459"/>
        <item m="1" x="620"/>
        <item m="1" x="97"/>
        <item m="1" x="284"/>
        <item m="1" x="267"/>
        <item m="1" x="215"/>
        <item m="1" x="63"/>
        <item m="1" x="664"/>
        <item m="1" x="116"/>
        <item m="1" x="572"/>
        <item m="1" x="573"/>
        <item m="1" x="21"/>
        <item m="1" x="85"/>
        <item m="1" x="287"/>
        <item m="1" x="19"/>
        <item m="1" x="591"/>
        <item m="1" x="180"/>
        <item m="1" x="453"/>
        <item m="1" x="312"/>
        <item x="4"/>
        <item m="1" x="479"/>
        <item m="1" x="628"/>
        <item m="1" x="120"/>
        <item m="1" x="498"/>
        <item m="1" x="437"/>
        <item m="1" x="660"/>
        <item m="1" x="469"/>
        <item m="1" x="163"/>
        <item x="5"/>
        <item m="1" x="624"/>
        <item m="1" x="197"/>
        <item m="1" x="687"/>
        <item m="1" x="101"/>
        <item m="1" x="337"/>
        <item m="1" x="291"/>
        <item m="1" x="343"/>
        <item m="1" x="187"/>
        <item m="1" x="413"/>
        <item m="1" x="645"/>
        <item m="1" x="510"/>
        <item m="1" x="12"/>
        <item m="1" x="225"/>
        <item m="1" x="478"/>
        <item m="1" x="639"/>
        <item m="1" x="323"/>
        <item m="1" x="525"/>
        <item m="1" x="454"/>
        <item m="1" x="376"/>
        <item m="1" x="228"/>
        <item m="1" x="274"/>
        <item m="1" x="654"/>
        <item m="1" x="617"/>
        <item m="1" x="273"/>
        <item m="1" x="190"/>
        <item m="1" x="208"/>
        <item m="1" x="564"/>
        <item m="1" x="435"/>
        <item m="1" x="693"/>
        <item m="1" x="114"/>
        <item m="1" x="135"/>
        <item m="1" x="561"/>
        <item m="1" x="466"/>
        <item m="1" x="434"/>
        <item m="1" x="526"/>
        <item m="1" x="485"/>
        <item m="1" x="110"/>
        <item m="1" x="504"/>
        <item m="1" x="399"/>
        <item m="1" x="235"/>
        <item m="1" x="420"/>
        <item m="1" x="156"/>
        <item m="1" x="505"/>
        <item m="1" x="592"/>
        <item m="1" x="655"/>
        <item m="1" x="657"/>
        <item m="1" x="411"/>
        <item m="1" x="401"/>
        <item m="1" x="589"/>
        <item m="1" x="598"/>
        <item m="1" x="38"/>
        <item m="1" x="17"/>
        <item m="1" x="250"/>
        <item m="1" x="80"/>
        <item m="1" x="305"/>
        <item m="1" x="685"/>
        <item m="1" x="20"/>
        <item m="1" x="349"/>
        <item m="1" x="14"/>
        <item m="1" x="563"/>
        <item m="1" x="132"/>
        <item m="1" x="656"/>
        <item m="1" x="198"/>
        <item m="1" x="613"/>
        <item m="1" x="248"/>
        <item m="1" x="669"/>
        <item m="1" x="331"/>
        <item m="1" x="270"/>
        <item m="1" x="502"/>
        <item m="1" x="550"/>
        <item m="1" x="52"/>
        <item m="1" x="555"/>
        <item m="1" x="385"/>
        <item m="1" x="354"/>
        <item m="1" x="377"/>
        <item m="1" x="365"/>
        <item m="1" x="545"/>
        <item m="1" x="414"/>
        <item m="1" x="417"/>
        <item m="1" x="403"/>
        <item m="1" x="390"/>
        <item m="1" x="370"/>
        <item m="1" x="356"/>
        <item m="1" x="701"/>
        <item m="1" x="629"/>
        <item m="1" x="618"/>
        <item m="1" x="464"/>
        <item m="1" x="443"/>
        <item m="1" x="416"/>
        <item m="1" x="562"/>
        <item m="1" x="554"/>
        <item m="1" x="542"/>
        <item m="1" x="531"/>
        <item m="1" x="519"/>
        <item m="1" x="508"/>
        <item m="1" x="367"/>
        <item m="1" x="145"/>
        <item m="1" x="650"/>
        <item m="1" x="640"/>
        <item m="1" x="548"/>
        <item m="1" x="529"/>
        <item m="1" x="517"/>
        <item m="1" x="456"/>
        <item m="1" x="147"/>
        <item m="1" x="355"/>
        <item m="1" x="497"/>
        <item m="1" x="134"/>
        <item m="1" x="188"/>
        <item m="1" x="176"/>
        <item m="1" x="490"/>
        <item m="1" x="271"/>
        <item m="1" x="340"/>
        <item m="1" x="404"/>
        <item m="1" x="474"/>
        <item m="1" x="491"/>
        <item m="1" x="205"/>
        <item m="1" x="16"/>
        <item m="1" x="90"/>
        <item m="1" x="45"/>
        <item m="1" x="506"/>
        <item m="1" x="539"/>
        <item m="1" x="178"/>
        <item m="1" x="369"/>
        <item m="1" x="700"/>
        <item m="1" x="199"/>
        <item m="1" x="29"/>
        <item m="1" x="368"/>
        <item m="1" x="31"/>
        <item m="1" x="371"/>
        <item m="1" x="36"/>
        <item m="1" x="375"/>
        <item m="1" x="40"/>
        <item m="1" x="379"/>
        <item m="1" x="43"/>
        <item m="1" x="382"/>
        <item m="1" x="50"/>
        <item m="1" x="388"/>
        <item m="1" x="54"/>
        <item m="1" x="391"/>
        <item m="1" x="58"/>
        <item m="1" x="393"/>
        <item m="1" x="398"/>
        <item m="1" x="415"/>
        <item m="1" x="140"/>
        <item m="1" x="155"/>
        <item m="1" x="168"/>
        <item m="1" x="301"/>
        <item m="1" x="612"/>
        <item m="1" x="42"/>
        <item m="1" x="181"/>
        <item m="1" x="309"/>
        <item m="1" x="280"/>
        <item m="1" x="575"/>
        <item m="1" x="99"/>
        <item m="1" x="237"/>
        <item m="1" x="322"/>
        <item m="1" x="51"/>
        <item m="1" x="532"/>
        <item m="1" x="608"/>
        <item m="1" x="585"/>
        <item m="1" x="631"/>
        <item m="1" x="514"/>
        <item m="1" x="686"/>
        <item m="1" x="402"/>
        <item m="1" x="522"/>
        <item m="1" x="705"/>
        <item m="1" x="446"/>
        <item m="1" x="118"/>
        <item m="1" x="258"/>
        <item m="1" x="113"/>
        <item m="1" x="644"/>
        <item m="1" x="233"/>
        <item m="1" x="126"/>
        <item m="1" x="15"/>
        <item m="1" x="579"/>
        <item m="1" x="28"/>
        <item m="1" x="670"/>
        <item m="1" x="65"/>
        <item m="1" x="427"/>
        <item m="1" x="451"/>
        <item m="1" x="307"/>
        <item m="1" x="236"/>
        <item m="1" x="590"/>
        <item m="1" x="595"/>
        <item m="1" x="362"/>
        <item m="1" x="384"/>
        <item m="1" x="436"/>
        <item m="1" x="405"/>
        <item m="1" x="127"/>
        <item m="1" x="298"/>
        <item m="1" x="300"/>
        <item m="1" x="574"/>
        <item m="1" x="77"/>
        <item m="1" x="333"/>
        <item m="1" x="232"/>
        <item m="1" x="251"/>
        <item m="1" x="289"/>
        <item m="1" x="296"/>
        <item m="1" x="433"/>
        <item m="1" x="288"/>
        <item m="1" x="672"/>
        <item m="1" x="345"/>
        <item m="1" x="658"/>
        <item m="1" x="634"/>
        <item m="1" x="79"/>
        <item m="1" x="39"/>
        <item m="1" x="130"/>
        <item m="1" x="211"/>
        <item m="1" x="320"/>
        <item m="1" x="332"/>
        <item m="1" x="348"/>
        <item m="1" x="567"/>
        <item m="1" x="207"/>
        <item m="1" x="49"/>
        <item m="1" x="431"/>
        <item m="1" x="523"/>
        <item m="1" x="151"/>
        <item m="1" x="161"/>
        <item m="1" x="461"/>
        <item m="1" x="96"/>
        <item m="1" x="209"/>
        <item m="1" x="361"/>
        <item m="1" x="380"/>
        <item m="1" x="486"/>
        <item m="1" x="202"/>
        <item m="1" x="587"/>
        <item m="1" x="450"/>
        <item m="1" x="18"/>
        <item m="1" x="106"/>
        <item m="1" x="603"/>
        <item m="1" x="678"/>
        <item m="1" x="186"/>
        <item m="1" x="544"/>
        <item m="1" x="293"/>
        <item m="1" x="697"/>
        <item m="1" x="452"/>
        <item m="1" x="557"/>
        <item m="1" x="244"/>
        <item m="1" x="255"/>
        <item m="1" x="184"/>
        <item m="1" x="174"/>
        <item m="1" x="605"/>
        <item m="1" x="83"/>
        <item m="1" x="23"/>
        <item m="1" x="94"/>
        <item m="1" x="455"/>
        <item m="1" x="430"/>
        <item m="1" x="160"/>
        <item m="1" x="112"/>
        <item m="1" x="594"/>
        <item m="1" x="259"/>
        <item m="1" x="260"/>
        <item m="1" x="387"/>
        <item m="1" x="328"/>
        <item m="1" x="189"/>
        <item m="1" x="549"/>
        <item m="1" x="159"/>
        <item m="1" x="671"/>
        <item m="1" x="319"/>
        <item m="1" x="330"/>
        <item m="1" x="347"/>
        <item m="1" x="476"/>
        <item m="1" x="69"/>
        <item m="1" x="47"/>
        <item m="1" x="500"/>
        <item m="1" x="136"/>
        <item m="1" x="81"/>
        <item m="1" x="316"/>
        <item m="1" x="321"/>
        <item m="1" x="242"/>
        <item m="1" x="304"/>
        <item m="1" x="378"/>
        <item m="1" x="245"/>
        <item m="1" x="580"/>
        <item m="1" x="318"/>
        <item m="1" x="374"/>
        <item m="1" x="702"/>
        <item m="1" x="537"/>
        <item m="1" x="581"/>
        <item m="1" x="524"/>
        <item m="1" x="516"/>
        <item m="1" x="441"/>
        <item m="1" x="57"/>
        <item m="1" x="292"/>
        <item m="1" x="200"/>
        <item m="1" x="582"/>
        <item m="1" x="216"/>
        <item m="1" x="383"/>
        <item m="1" x="680"/>
        <item m="1" x="647"/>
        <item m="1" x="222"/>
        <item m="1" x="392"/>
        <item x="8"/>
        <item x="6"/>
        <item m="1" x="282"/>
        <item m="1" x="468"/>
        <item m="1" x="520"/>
        <item m="1" x="144"/>
        <item m="1" x="661"/>
        <item m="1" x="569"/>
        <item m="1" x="194"/>
        <item m="1" x="499"/>
        <item m="1" x="129"/>
        <item x="7"/>
        <item m="1" x="142"/>
        <item m="1" x="515"/>
        <item m="1" x="224"/>
        <item m="1" x="364"/>
        <item m="1" x="410"/>
        <item m="1" x="610"/>
        <item m="1" x="423"/>
        <item m="1" x="422"/>
        <item m="1" x="372"/>
        <item m="1" x="360"/>
        <item m="1" x="327"/>
        <item m="1" x="138"/>
        <item m="1" x="477"/>
        <item m="1" x="137"/>
        <item m="1" x="472"/>
        <item m="1" x="103"/>
        <item m="1" x="438"/>
        <item m="1" x="93"/>
        <item m="1" x="426"/>
        <item m="1" x="75"/>
        <item m="1" x="397"/>
        <item m="1" x="682"/>
        <item m="1" x="285"/>
        <item m="1" x="275"/>
        <item m="1" x="252"/>
        <item m="1" x="310"/>
        <item m="1" x="206"/>
        <item m="1" x="154"/>
        <item m="1" x="495"/>
        <item m="1" x="62"/>
        <item m="1" x="95"/>
        <item m="1" x="87"/>
        <item m="1" x="276"/>
        <item m="1" x="359"/>
        <item m="1" x="54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8">
        <item m="1" x="150"/>
        <item m="1" x="25"/>
        <item m="1" x="83"/>
        <item m="1" x="273"/>
        <item m="1" x="74"/>
        <item m="1" x="163"/>
        <item m="1" x="267"/>
        <item m="1" x="232"/>
        <item m="1" x="121"/>
        <item m="1" x="234"/>
        <item m="1" x="302"/>
        <item m="1" x="67"/>
        <item m="1" x="52"/>
        <item m="1" x="45"/>
        <item m="1" x="278"/>
        <item m="1" x="303"/>
        <item m="1" x="275"/>
        <item m="1" x="164"/>
        <item m="1" x="182"/>
        <item m="1" x="203"/>
        <item m="1" x="224"/>
        <item m="1" x="236"/>
        <item m="1" x="92"/>
        <item m="1" x="39"/>
        <item m="1" x="43"/>
        <item m="1" x="125"/>
        <item m="1" x="106"/>
        <item m="1" x="101"/>
        <item m="1" x="142"/>
        <item m="1" x="240"/>
        <item m="1" x="136"/>
        <item m="1" x="40"/>
        <item m="1" x="143"/>
        <item m="1" x="241"/>
        <item m="1" x="65"/>
        <item m="1" x="156"/>
        <item m="1" x="260"/>
        <item m="1" x="176"/>
        <item m="1" x="300"/>
        <item m="1" x="35"/>
        <item m="1" x="287"/>
        <item m="1" x="148"/>
        <item m="1" x="225"/>
        <item m="1" x="10"/>
        <item m="1" x="112"/>
        <item m="1" x="284"/>
        <item m="1" x="20"/>
        <item m="1" x="193"/>
        <item m="1" x="144"/>
        <item m="1" x="291"/>
        <item m="1" x="271"/>
        <item m="1" x="170"/>
        <item m="1" x="115"/>
        <item m="1" x="243"/>
        <item m="1" x="108"/>
        <item m="1" x="60"/>
        <item m="1" x="167"/>
        <item m="1" x="315"/>
        <item m="1" x="279"/>
        <item m="1" x="81"/>
        <item m="1" x="100"/>
        <item m="1" x="149"/>
        <item m="1" x="153"/>
        <item m="1" x="233"/>
        <item m="1" x="162"/>
        <item m="1" x="231"/>
        <item m="1" x="201"/>
        <item m="1" x="59"/>
        <item m="1" x="51"/>
        <item x="0"/>
        <item m="1" x="91"/>
        <item m="1" x="137"/>
        <item m="1" x="159"/>
        <item m="1" x="37"/>
        <item m="1" x="133"/>
        <item m="1" x="217"/>
        <item m="1" x="212"/>
        <item m="1" x="196"/>
        <item m="1" x="36"/>
        <item m="1" x="308"/>
        <item m="1" x="94"/>
        <item m="1" x="7"/>
        <item m="1" x="246"/>
        <item m="1" x="47"/>
        <item m="1" x="190"/>
        <item m="1" x="311"/>
        <item m="1" x="17"/>
        <item m="1" x="174"/>
        <item m="1" x="96"/>
        <item m="1" x="41"/>
        <item m="1" x="146"/>
        <item m="1" x="86"/>
        <item m="1" x="206"/>
        <item m="1" x="90"/>
        <item m="1" x="75"/>
        <item m="1" x="168"/>
        <item m="1" x="307"/>
        <item m="1" x="256"/>
        <item m="1" x="21"/>
        <item m="1" x="175"/>
        <item m="1" x="145"/>
        <item m="1" x="298"/>
        <item m="1" x="181"/>
        <item m="1" x="58"/>
        <item m="1" x="82"/>
        <item m="1" x="19"/>
        <item m="1" x="280"/>
        <item m="1" x="134"/>
        <item m="1" x="245"/>
        <item m="1" x="105"/>
        <item m="1" x="78"/>
        <item m="1" x="209"/>
        <item m="1" x="261"/>
        <item m="1" x="198"/>
        <item m="1" x="219"/>
        <item m="1" x="222"/>
        <item m="1" x="53"/>
        <item m="1" x="124"/>
        <item m="1" x="192"/>
        <item m="1" x="180"/>
        <item m="1" x="99"/>
        <item m="1" x="126"/>
        <item m="1" x="132"/>
        <item m="1" x="93"/>
        <item m="1" x="89"/>
        <item m="1" x="215"/>
        <item m="1" x="253"/>
        <item m="1" x="31"/>
        <item m="1" x="226"/>
        <item m="1" x="282"/>
        <item m="1" x="269"/>
        <item m="1" x="131"/>
        <item m="1" x="187"/>
        <item m="1" x="183"/>
        <item m="1" x="172"/>
        <item m="1" x="26"/>
        <item m="1" x="139"/>
        <item m="1" x="141"/>
        <item m="1" x="48"/>
        <item m="1" x="8"/>
        <item m="1" x="173"/>
        <item m="1" x="295"/>
        <item m="1" x="283"/>
        <item m="1" x="23"/>
        <item m="1" x="197"/>
        <item m="1" x="184"/>
        <item m="1" x="62"/>
        <item m="1" x="238"/>
        <item m="1" x="171"/>
        <item m="1" x="312"/>
        <item m="1" x="42"/>
        <item m="1" x="77"/>
        <item m="1" x="24"/>
        <item m="1" x="191"/>
        <item m="1" x="16"/>
        <item m="1" x="223"/>
        <item m="1" x="207"/>
        <item m="1" x="30"/>
        <item m="1" x="113"/>
        <item m="1" x="248"/>
        <item m="1" x="104"/>
        <item m="1" x="95"/>
        <item m="1" x="250"/>
        <item m="1" x="79"/>
        <item m="1" x="268"/>
        <item m="1" x="194"/>
        <item m="1" x="80"/>
        <item m="1" x="157"/>
        <item m="1" x="257"/>
        <item m="1" x="116"/>
        <item m="1" x="87"/>
        <item m="1" x="55"/>
        <item m="1" x="97"/>
        <item m="1" x="309"/>
        <item m="1" x="296"/>
        <item m="1" x="263"/>
        <item m="1" x="242"/>
        <item m="1" x="276"/>
        <item m="1" x="12"/>
        <item m="1" x="165"/>
        <item m="1" x="54"/>
        <item m="1" x="211"/>
        <item m="1" x="161"/>
        <item m="1" x="72"/>
        <item m="1" x="266"/>
        <item m="1" x="120"/>
        <item m="1" x="202"/>
        <item m="1" x="107"/>
        <item m="1" x="119"/>
        <item m="1" x="27"/>
        <item m="1" x="73"/>
        <item m="1" x="160"/>
        <item m="1" x="151"/>
        <item m="1" x="155"/>
        <item m="1" x="289"/>
        <item m="1" x="135"/>
        <item m="1" x="85"/>
        <item m="1" x="118"/>
        <item m="1" x="117"/>
        <item m="1" x="235"/>
        <item m="1" x="66"/>
        <item m="1" x="259"/>
        <item m="1" x="304"/>
        <item m="1" x="46"/>
        <item m="1" x="130"/>
        <item m="1" x="63"/>
        <item m="1" x="258"/>
        <item m="1" x="230"/>
        <item m="1" x="169"/>
        <item m="1" x="61"/>
        <item m="1" x="293"/>
        <item m="1" x="213"/>
        <item m="1" x="68"/>
        <item m="1" x="34"/>
        <item m="1" x="218"/>
        <item m="1" x="249"/>
        <item m="1" x="272"/>
        <item m="1" x="288"/>
        <item m="1" x="129"/>
        <item m="1" x="299"/>
        <item m="1" x="237"/>
        <item m="1" x="262"/>
        <item m="1" x="301"/>
        <item m="1" x="140"/>
        <item m="1" x="102"/>
        <item m="1" x="178"/>
        <item m="1" x="9"/>
        <item m="1" x="152"/>
        <item m="1" x="277"/>
        <item m="1" x="313"/>
        <item m="1" x="255"/>
        <item m="1" x="281"/>
        <item m="1" x="177"/>
        <item m="1" x="306"/>
        <item m="1" x="239"/>
        <item m="1" x="64"/>
        <item m="1" x="14"/>
        <item m="1" x="122"/>
        <item m="1" x="290"/>
        <item m="1" x="179"/>
        <item m="1" x="210"/>
        <item m="1" x="228"/>
        <item m="1" x="229"/>
        <item m="1" x="214"/>
        <item m="1" x="292"/>
        <item m="1" x="265"/>
        <item m="1" x="286"/>
        <item m="1" x="285"/>
        <item m="1" x="166"/>
        <item m="1" x="13"/>
        <item m="1" x="264"/>
        <item m="1" x="297"/>
        <item m="1" x="199"/>
        <item m="1" x="294"/>
        <item m="1" x="11"/>
        <item m="1" x="32"/>
        <item m="1" x="110"/>
        <item m="1" x="220"/>
        <item m="1" x="28"/>
        <item m="1" x="247"/>
        <item m="1" x="33"/>
        <item m="1" x="111"/>
        <item m="1" x="221"/>
        <item m="1" x="29"/>
        <item m="1" x="70"/>
        <item m="1" x="49"/>
        <item m="1" x="195"/>
        <item m="1" x="71"/>
        <item m="1" x="50"/>
        <item m="1" x="188"/>
        <item m="1" x="185"/>
        <item m="1" x="127"/>
        <item m="1" x="251"/>
        <item m="1" x="56"/>
        <item m="1" x="189"/>
        <item m="1" x="186"/>
        <item m="1" x="128"/>
        <item m="1" x="252"/>
        <item m="1" x="57"/>
        <item m="1" x="147"/>
        <item m="1" x="88"/>
        <item m="1" x="274"/>
        <item m="1" x="18"/>
        <item m="1" x="154"/>
        <item m="1" x="216"/>
        <item m="1" x="316"/>
        <item m="1" x="254"/>
        <item m="1" x="69"/>
        <item m="1" x="314"/>
        <item m="1" x="114"/>
        <item m="1" x="205"/>
        <item m="1" x="317"/>
        <item m="1" x="200"/>
        <item m="1" x="98"/>
        <item m="1" x="227"/>
        <item m="1" x="158"/>
        <item m="1" x="44"/>
        <item m="1" x="138"/>
        <item m="1" x="244"/>
        <item m="1" x="270"/>
        <item m="1" x="123"/>
        <item m="1" x="310"/>
        <item m="1" x="22"/>
        <item m="1" x="103"/>
        <item m="1" x="76"/>
        <item m="1" x="38"/>
        <item m="1" x="208"/>
        <item m="1" x="109"/>
        <item m="1" x="84"/>
        <item m="1" x="204"/>
        <item m="1" x="305"/>
        <item m="1" x="15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88"/>
        <item x="1"/>
        <item m="1" x="51"/>
        <item m="1" x="30"/>
        <item m="1" x="12"/>
        <item m="1" x="207"/>
        <item m="1" x="190"/>
        <item m="1" x="167"/>
        <item m="1" x="140"/>
        <item m="1" x="113"/>
        <item m="1" x="209"/>
        <item x="2"/>
        <item m="1" x="172"/>
        <item m="1" x="147"/>
        <item m="1" x="115"/>
        <item m="1" x="93"/>
        <item m="1" x="98"/>
        <item m="1" x="203"/>
        <item m="1" x="171"/>
        <item m="1" x="127"/>
        <item m="1" x="90"/>
        <item m="1" x="61"/>
        <item m="1" x="28"/>
        <item m="1" x="213"/>
        <item m="1" x="185"/>
        <item m="1" x="150"/>
        <item x="3"/>
        <item m="1" x="210"/>
        <item m="1" x="184"/>
        <item m="1" x="144"/>
        <item m="1" x="103"/>
        <item m="1" x="73"/>
        <item m="1" x="42"/>
        <item m="1" x="11"/>
        <item m="1" x="195"/>
        <item m="1" x="163"/>
        <item m="1" x="119"/>
        <item m="1" x="58"/>
        <item m="1" x="38"/>
        <item m="1" x="17"/>
        <item m="1" x="216"/>
        <item m="1" x="196"/>
        <item m="1" x="175"/>
        <item m="1" x="152"/>
        <item m="1" x="122"/>
        <item m="1" x="161"/>
        <item m="1" x="221"/>
        <item x="4"/>
        <item m="1" x="181"/>
        <item m="1" x="157"/>
        <item m="1" x="129"/>
        <item m="1" x="106"/>
        <item m="1" x="82"/>
        <item m="1" x="50"/>
        <item m="1" x="111"/>
        <item x="5"/>
        <item m="1" x="69"/>
        <item m="1" x="13"/>
        <item x="6"/>
        <item m="1" x="57"/>
        <item m="1" x="116"/>
        <item m="1" x="94"/>
        <item m="1" x="75"/>
        <item m="1" x="180"/>
        <item m="1" x="18"/>
        <item m="1" x="217"/>
        <item m="1" x="197"/>
        <item m="1" x="176"/>
        <item m="1" x="153"/>
        <item m="1" x="123"/>
        <item m="1" x="99"/>
        <item m="1" x="79"/>
        <item m="1" x="68"/>
        <item m="1" x="130"/>
        <item m="1" x="107"/>
        <item m="1" x="14"/>
        <item m="1" x="72"/>
        <item m="1" x="52"/>
        <item m="1" x="31"/>
        <item m="1" x="120"/>
        <item m="1" x="128"/>
        <item m="1" x="193"/>
        <item m="1" x="173"/>
        <item m="1" x="148"/>
        <item m="1" x="117"/>
        <item m="1" x="22"/>
        <item m="1" x="135"/>
        <item m="1" x="78"/>
        <item m="1" x="59"/>
        <item m="1" x="39"/>
        <item m="1" x="19"/>
        <item m="1" x="133"/>
        <item m="1" x="145"/>
        <item m="1" x="202"/>
        <item m="1" x="182"/>
        <item m="1" x="158"/>
        <item m="1" x="87"/>
        <item m="1" x="70"/>
        <item m="1" x="146"/>
        <item m="1" x="208"/>
        <item m="1" x="191"/>
        <item m="1" x="168"/>
        <item m="1" x="141"/>
        <item m="1" x="37"/>
        <item m="1" x="95"/>
        <item m="1" x="76"/>
        <item m="1" x="54"/>
        <item m="1" x="34"/>
        <item m="1" x="15"/>
        <item m="1" x="211"/>
        <item m="1" x="218"/>
        <item m="1" x="198"/>
        <item m="1" x="177"/>
        <item m="1" x="154"/>
        <item m="1" x="124"/>
        <item m="1" x="100"/>
        <item m="1" x="80"/>
        <item m="1" x="108"/>
        <item m="1" x="83"/>
        <item m="1" x="64"/>
        <item m="1" x="44"/>
        <item m="1" x="24"/>
        <item m="1" x="222"/>
        <item m="1" x="8"/>
        <item m="1" x="204"/>
        <item m="1" x="186"/>
        <item m="1" x="164"/>
        <item m="1" x="136"/>
        <item m="1" x="112"/>
        <item m="1" x="89"/>
        <item m="1" x="174"/>
        <item m="1" x="149"/>
        <item m="1" x="118"/>
        <item m="1" x="96"/>
        <item m="1" x="7"/>
        <item m="1" x="60"/>
        <item m="1" x="40"/>
        <item m="1" x="20"/>
        <item m="1" x="219"/>
        <item m="1" x="199"/>
        <item m="1" x="183"/>
        <item m="1" x="159"/>
        <item m="1" x="131"/>
        <item m="1" x="109"/>
        <item m="1" x="84"/>
        <item m="1" x="71"/>
        <item m="1" x="48"/>
        <item m="1" x="26"/>
        <item m="1" x="9"/>
        <item m="1" x="192"/>
        <item m="1" x="169"/>
        <item m="1" x="142"/>
        <item m="1" x="77"/>
        <item m="1" x="55"/>
        <item m="1" x="35"/>
        <item m="1" x="200"/>
        <item m="1" x="178"/>
        <item m="1" x="155"/>
        <item m="1" x="125"/>
        <item m="1" x="101"/>
        <item m="1" x="81"/>
        <item m="1" x="63"/>
        <item m="1" x="43"/>
        <item m="1" x="23"/>
        <item m="1" x="85"/>
        <item m="1" x="65"/>
        <item m="1" x="45"/>
        <item m="1" x="25"/>
        <item m="1" x="223"/>
        <item m="1" x="205"/>
        <item m="1" x="187"/>
        <item m="1" x="165"/>
        <item m="1" x="137"/>
        <item m="1" x="92"/>
        <item m="1" x="74"/>
        <item m="1" x="53"/>
        <item m="1" x="32"/>
        <item m="1" x="41"/>
        <item m="1" x="21"/>
        <item m="1" x="220"/>
        <item m="1" x="91"/>
        <item m="1" x="160"/>
        <item m="1" x="132"/>
        <item m="1" x="110"/>
        <item m="1" x="86"/>
        <item m="1" x="66"/>
        <item m="1" x="46"/>
        <item m="1" x="97"/>
        <item m="1" x="49"/>
        <item m="1" x="27"/>
        <item m="1" x="10"/>
        <item m="1" x="206"/>
        <item m="1" x="188"/>
        <item m="1" x="104"/>
        <item m="1" x="170"/>
        <item m="1" x="143"/>
        <item m="1" x="214"/>
        <item m="1" x="56"/>
        <item m="1" x="36"/>
        <item m="1" x="16"/>
        <item m="1" x="212"/>
        <item m="1" x="105"/>
        <item m="1" x="179"/>
        <item m="1" x="156"/>
        <item m="1" x="126"/>
        <item m="1" x="102"/>
        <item m="1" x="67"/>
        <item m="1" x="47"/>
        <item m="1" x="189"/>
        <item m="1" x="166"/>
        <item m="1" x="138"/>
        <item m="1" x="194"/>
        <item m="1" x="201"/>
        <item m="1" x="62"/>
        <item m="1" x="162"/>
        <item m="1" x="29"/>
        <item m="1" x="33"/>
        <item m="1" x="114"/>
        <item m="1" x="121"/>
        <item m="1" x="134"/>
        <item m="1" x="139"/>
        <item m="1" x="151"/>
        <item m="1" x="21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6">
    <i>
      <x v="1"/>
      <x v="312"/>
      <x v="706"/>
    </i>
    <i>
      <x v="11"/>
      <x v="313"/>
      <x v="660"/>
    </i>
    <i>
      <x v="26"/>
      <x v="314"/>
      <x v="294"/>
    </i>
    <i>
      <x v="47"/>
      <x v="315"/>
      <x v="660"/>
    </i>
    <i>
      <x v="55"/>
      <x v="316"/>
      <x v="660"/>
    </i>
    <i>
      <x v="58"/>
      <x v="317"/>
      <x v="660"/>
    </i>
  </rowItems>
  <colItems count="1">
    <i/>
  </colItems>
  <formats count="9">
    <format dxfId="68">
      <pivotArea dataOnly="0" labelOnly="1" outline="0" fieldPosition="0">
        <references count="1">
          <reference field="8" count="0"/>
        </references>
      </pivotArea>
    </format>
    <format dxfId="67">
      <pivotArea dataOnly="0" labelOnly="1" outline="0" fieldPosition="0">
        <references count="1">
          <reference field="8" count="0"/>
        </references>
      </pivotArea>
    </format>
    <format dxfId="66">
      <pivotArea dataOnly="0" labelOnly="1" outline="0" fieldPosition="0">
        <references count="1">
          <reference field="3" count="0"/>
        </references>
      </pivotArea>
    </format>
    <format dxfId="65">
      <pivotArea dataOnly="0" labelOnly="1" outline="0" fieldPosition="0">
        <references count="1">
          <reference field="3" count="0"/>
        </references>
      </pivotArea>
    </format>
    <format dxfId="64">
      <pivotArea dataOnly="0" labelOnly="1" outline="0" fieldPosition="0">
        <references count="1">
          <reference field="7" count="0"/>
        </references>
      </pivotArea>
    </format>
    <format dxfId="63">
      <pivotArea dataOnly="0" labelOnly="1" outline="0" fieldPosition="0">
        <references count="1">
          <reference field="7" count="0"/>
        </references>
      </pivotArea>
    </format>
    <format dxfId="62">
      <pivotArea field="8" type="button" dataOnly="0" labelOnly="1" outline="0" axis="axisRow" fieldPosition="0"/>
    </format>
    <format dxfId="61">
      <pivotArea field="7" type="button" dataOnly="0" labelOnly="1" outline="0" axis="axisRow" fieldPosition="1"/>
    </format>
    <format dxfId="60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7" totalsRowShown="0">
  <autoFilter ref="A1:E7" xr:uid="{E3CB9C7B-30C6-4250-9C5D-467A4357B151}"/>
  <tableColumns count="5">
    <tableColumn id="1" xr3:uid="{3DCCD367-4176-4B1B-9DB1-7E15C5AB3C2E}" name="idcapa" dataDxfId="107"/>
    <tableColumn id="2" xr3:uid="{84365576-6006-4249-8C10-3C939914AB46}" name="Capa" dataDxfId="106"/>
    <tableColumn id="3" xr3:uid="{23CB737A-7056-44F6-A537-CEB5ED7BC8A4}" name="Tipo" dataDxfId="105"/>
    <tableColumn id="4" xr3:uid="{77A06ECF-D67C-454F-B0CE-327D202410E8}" name="url_ícono"/>
    <tableColumn id="5" xr3:uid="{041AD1F6-23D8-4ACA-92DC-196A5ACE0392}" name="url" dataDxfId="10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0" totalsRowShown="0" headerRowDxfId="102">
  <autoFilter ref="A9:J40" xr:uid="{B860159C-4E5B-4F1C-AD34-ACA1A658D8AB}"/>
  <tableColumns count="10">
    <tableColumn id="1" xr3:uid="{75A8A884-1D65-4E5E-B8C8-77E85AB66F2B}" name="idcapa" dataDxfId="101"/>
    <tableColumn id="2" xr3:uid="{2A8A9E62-F4FC-4E3B-B1C9-6BF40AA34453}" name="Capa" dataDxfId="100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99"/>
    <tableColumn id="5" xr3:uid="{035EE145-9D77-4858-89B3-36E33AB1DD42}" name="popup_0_1" dataDxfId="98"/>
    <tableColumn id="6" xr3:uid="{A9A0E11B-B8EA-4D4C-9546-EA4565E015BB}" name="descripcion_pop-up" dataDxfId="97"/>
    <tableColumn id="7" xr3:uid="{5F6D8D2E-E38C-46CC-8F2C-5ED1D580678F}" name="posicion_popup" dataDxfId="96"/>
    <tableColumn id="8" xr3:uid="{8B5DC378-B7F9-4E3D-AC39-A4AF81250C0B}" name="descripcion_capa" dataDxfId="95"/>
    <tableColumn id="9" xr3:uid="{5C03E193-7980-49E1-894D-9DEECE0C9DBE}" name="clase" dataDxfId="94"/>
    <tableColumn id="10" xr3:uid="{92421CFC-4A75-4D76-9B47-B3E7C2151B6C}" name="posición_capa" dataDxfId="9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7" totalsRowShown="0" dataDxfId="88">
  <autoFilter ref="A9:I67" xr:uid="{96BBB32F-0C5C-4CD7-BF04-9E1F2EB9C00E}"/>
  <tableColumns count="9">
    <tableColumn id="1" xr3:uid="{9D7FBDA9-0788-4563-AA35-00082D95202E}" name="Clase" dataDxfId="87">
      <calculatedColumnFormula>+A9</calculatedColumnFormula>
    </tableColumn>
    <tableColumn id="7" xr3:uid="{83BA5E88-8850-4C0E-B07A-7893981D4057}" name="Descripción Capa" dataDxfId="8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8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84"/>
    <tableColumn id="4" xr3:uid="{5414C827-224B-4470-A9E1-6A29EF6EA250}" name="Color" dataDxfId="83"/>
    <tableColumn id="5" xr3:uid="{FA622BA5-65BA-42EE-91CA-9F9E3510C671}" name="titulo_leyenda" dataDxfId="8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81"/>
    <tableColumn id="8" xr3:uid="{02FCDEF8-A182-4154-ACFD-C31BD15BAC9D}" name="idcapa" dataDxfId="80">
      <calculatedColumnFormula>+LEFT(BD_Detalles[[#This Row],[Clase]],2)</calculatedColumnFormula>
    </tableColumn>
    <tableColumn id="9" xr3:uid="{0DAE07AA-CA28-46ED-BED9-EDE4E800CFF8}" name="Tipo" dataDxfId="7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3" tableType="queryTable" totalsRowShown="0">
  <autoFilter ref="A1:Q83" xr:uid="{7AC383FC-01BE-4EF3-804E-B1D165C63818}"/>
  <sortState xmlns:xlrd2="http://schemas.microsoft.com/office/spreadsheetml/2017/richdata2" ref="A2:Q83">
    <sortCondition ref="A1:A8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78"/>
    <tableColumn id="3" xr3:uid="{42797560-E23E-4585-909F-D47B8BA464C8}" uniqueName="3" name="idpropiedad" queryTableFieldId="3"/>
    <tableColumn id="4" xr3:uid="{39BB973A-AB48-4770-AA48-2EB263D61EC2}" uniqueName="4" name="Propiedad" queryTableFieldId="4" dataDxfId="77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6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5"/>
    <tableColumn id="9" xr3:uid="{32B2ED96-0DD6-4ADE-87AF-B7ED7A0534FB}" uniqueName="9" name="clase" queryTableFieldId="9" dataDxfId="74"/>
    <tableColumn id="10" xr3:uid="{B2FB5E95-FA88-487B-9206-B6E7F079B714}" uniqueName="10" name="posición_capa" queryTableFieldId="10"/>
    <tableColumn id="11" xr3:uid="{FAC68029-648A-4EAF-8C51-25A7C5E3FE1B}" uniqueName="11" name="Tipo" queryTableFieldId="11" dataDxfId="73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72"/>
    <tableColumn id="14" xr3:uid="{9A72167E-DB9E-46B1-86CA-052167332E56}" uniqueName="14" name="Variable" queryTableFieldId="14" dataDxfId="71"/>
    <tableColumn id="15" xr3:uid="{13A7D352-24E4-4AFB-BF87-998BE16B0301}" uniqueName="15" name="Color" queryTableFieldId="15" dataDxfId="70"/>
    <tableColumn id="16" xr3:uid="{6D4578CA-37C4-4E3D-943B-65A36077567C}" uniqueName="16" name="titulo_leyenda" queryTableFieldId="16" dataDxfId="69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7" tableType="queryTable" totalsRowShown="0">
  <autoFilter ref="A1:E7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59"/>
    <tableColumn id="3" xr3:uid="{4014DA1F-B84E-4528-B682-D095C29B7876}" uniqueName="3" name="Tipo" queryTableFieldId="3" dataDxfId="58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2" tableType="queryTable" totalsRowShown="0">
  <autoFilter ref="A1:J32" xr:uid="{99D7C979-6A29-45E0-B2F4-1A31B43B8910}"/>
  <tableColumns count="10">
    <tableColumn id="1" xr3:uid="{1F37DEF1-03A3-4D04-9855-C67E8C6932F3}" uniqueName="1" name="idcapa" queryTableFieldId="1" dataDxfId="57"/>
    <tableColumn id="2" xr3:uid="{2362DFA9-0E03-4A0F-8E81-717F71C9CD00}" uniqueName="2" name="Capa" queryTableFieldId="2" dataDxfId="56"/>
    <tableColumn id="3" xr3:uid="{D62C477A-0E4D-4083-A695-7461E87D7261}" uniqueName="3" name="idpropiedad" queryTableFieldId="3"/>
    <tableColumn id="4" xr3:uid="{E99AA84F-1597-4CB3-8729-38D3FC0099BD}" uniqueName="4" name="Propiedad" queryTableFieldId="4" dataDxfId="55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54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53"/>
    <tableColumn id="9" xr3:uid="{BDD32029-B2DF-4385-96D0-BAA3350373FC}" uniqueName="9" name="clase" queryTableFieldId="9" dataDxfId="52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9" tableType="queryTable" totalsRowShown="0">
  <autoFilter ref="A1:I59" xr:uid="{86493A20-3CB7-4245-AC88-A38A8BE062D1}"/>
  <tableColumns count="9">
    <tableColumn id="1" xr3:uid="{48713DC3-192C-4883-810C-05F72AD98830}" uniqueName="1" name="Clase" queryTableFieldId="1" dataDxfId="51"/>
    <tableColumn id="6" xr3:uid="{63ED8DCC-2FE1-4BC4-9D52-09DAC1345894}" uniqueName="6" name="Descripción Capa" queryTableFieldId="6"/>
    <tableColumn id="2" xr3:uid="{02AC7D7B-4DCC-486C-85A5-4138FB3C95BB}" uniqueName="2" name="Propiedad" queryTableFieldId="2" dataDxfId="50"/>
    <tableColumn id="3" xr3:uid="{E68331ED-D6D2-4864-8879-A62B10583CDA}" uniqueName="3" name="Variable" queryTableFieldId="3" dataDxfId="49"/>
    <tableColumn id="4" xr3:uid="{B418A81A-9C02-481F-9D4A-40DC6737F3BE}" uniqueName="4" name="Color" queryTableFieldId="4" dataDxfId="48"/>
    <tableColumn id="5" xr3:uid="{042A550C-2F82-4479-9F9F-25053CB84666}" uniqueName="5" name="titulo_leyenda" queryTableFieldId="5" dataDxfId="47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DATA_MAPA_PUBLIC_V3/tree/main/punta_arenas/limites/?CUT_COM=00000.json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Sud-Austral/DATA_MAPA_PUBLIC_V3/tree/main/punta_arenas/coverturaTotal/?CUT_COM=00000.json" TargetMode="External"/><Relationship Id="rId1" Type="http://schemas.openxmlformats.org/officeDocument/2006/relationships/hyperlink" Target="https://github.com/Sud-Austral/DATA_MAPA_PUBLIC_V3/tree/main/punta_arenas/areaQuemada/?CUT_COM=00000.json" TargetMode="External"/><Relationship Id="rId6" Type="http://schemas.openxmlformats.org/officeDocument/2006/relationships/hyperlink" Target="https://github.com/Sud-Austral/DATA_MAPA_PUBLIC_V3/tree/main/punta_arenas/quemada_quintana/?CUT_COM=00000.json" TargetMode="External"/><Relationship Id="rId5" Type="http://schemas.openxmlformats.org/officeDocument/2006/relationships/hyperlink" Target="https://github.com/Sud-Austral/DATA_MAPA_PUBLIC_V3/tree/main/punta_arenas/quemada_2_bahias/?CUT_COM=00000.json" TargetMode="External"/><Relationship Id="rId4" Type="http://schemas.openxmlformats.org/officeDocument/2006/relationships/hyperlink" Target="https://github.com/Sud-Austral/DATA_MAPA_PUBLIC_V3/tree/main/punta_arenas/quemada_12_febrero/?CUT_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7"/>
  <sheetViews>
    <sheetView showGridLines="0" workbookViewId="0">
      <pane ySplit="1" topLeftCell="A2" activePane="bottomLeft" state="frozen"/>
      <selection pane="bottomLeft" activeCell="E7" sqref="E7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6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27</v>
      </c>
      <c r="B2" s="20" t="s">
        <v>137</v>
      </c>
      <c r="C2" s="10" t="s">
        <v>104</v>
      </c>
      <c r="E2" s="61" t="s">
        <v>173</v>
      </c>
      <c r="G2" t="str">
        <f>+A2</f>
        <v>01</v>
      </c>
    </row>
    <row r="3" spans="1:7" x14ac:dyDescent="0.3">
      <c r="A3" s="22" t="s">
        <v>105</v>
      </c>
      <c r="B3" s="20" t="s">
        <v>138</v>
      </c>
      <c r="C3" s="10" t="s">
        <v>104</v>
      </c>
      <c r="E3" s="61" t="s">
        <v>174</v>
      </c>
      <c r="G3" t="str">
        <f>+A3</f>
        <v>02</v>
      </c>
    </row>
    <row r="4" spans="1:7" x14ac:dyDescent="0.3">
      <c r="A4" s="22" t="s">
        <v>117</v>
      </c>
      <c r="B4" s="20" t="s">
        <v>139</v>
      </c>
      <c r="C4" s="10" t="s">
        <v>104</v>
      </c>
      <c r="E4" s="61" t="s">
        <v>175</v>
      </c>
      <c r="G4" t="str">
        <f>+A4</f>
        <v>03</v>
      </c>
    </row>
    <row r="5" spans="1:7" x14ac:dyDescent="0.3">
      <c r="A5" s="22" t="s">
        <v>120</v>
      </c>
      <c r="B5" s="20" t="s">
        <v>140</v>
      </c>
      <c r="C5" s="10" t="s">
        <v>104</v>
      </c>
      <c r="E5" s="61" t="s">
        <v>176</v>
      </c>
      <c r="G5" t="str">
        <f>+A5</f>
        <v>04</v>
      </c>
    </row>
    <row r="6" spans="1:7" x14ac:dyDescent="0.3">
      <c r="A6" s="22" t="s">
        <v>143</v>
      </c>
      <c r="B6" s="20" t="s">
        <v>141</v>
      </c>
      <c r="C6" s="10" t="s">
        <v>104</v>
      </c>
      <c r="E6" s="61" t="s">
        <v>177</v>
      </c>
      <c r="G6" t="str">
        <f t="shared" ref="G6:G7" si="0">+A6</f>
        <v>05</v>
      </c>
    </row>
    <row r="7" spans="1:7" x14ac:dyDescent="0.3">
      <c r="A7" s="22" t="s">
        <v>144</v>
      </c>
      <c r="B7" s="20" t="s">
        <v>142</v>
      </c>
      <c r="C7" s="10" t="s">
        <v>104</v>
      </c>
      <c r="E7" s="61" t="s">
        <v>178</v>
      </c>
      <c r="G7" t="str">
        <f t="shared" si="0"/>
        <v>06</v>
      </c>
    </row>
  </sheetData>
  <phoneticPr fontId="4" type="noConversion"/>
  <hyperlinks>
    <hyperlink ref="E2" r:id="rId1" xr:uid="{B65DDBCB-089B-4807-A174-065E3B78A3F0}"/>
    <hyperlink ref="E3" r:id="rId2" xr:uid="{6684A882-1FBE-4A71-8A69-A7B181EC4E76}"/>
    <hyperlink ref="E4" r:id="rId3" xr:uid="{CD6A3E70-C8C4-4B5F-AA9A-4E7FCFEFABF4}"/>
    <hyperlink ref="E5" r:id="rId4" xr:uid="{3FC71C1B-2142-4AE7-A35A-6575F4534614}"/>
    <hyperlink ref="E6" r:id="rId5" xr:uid="{DAF96DC3-77C2-4A30-A4DB-F5E2118B0AEE}"/>
    <hyperlink ref="E7" r:id="rId6" xr:uid="{9E9240B3-048D-4D61-8B90-2B395E7D6FBA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0"/>
  <sheetViews>
    <sheetView showGridLines="0" workbookViewId="0">
      <pane ySplit="9" topLeftCell="A10" activePane="bottomLeft" state="frozen"/>
      <selection pane="bottomLeft" activeCell="H19" sqref="H19"/>
    </sheetView>
  </sheetViews>
  <sheetFormatPr baseColWidth="10" defaultRowHeight="14.4" x14ac:dyDescent="0.3"/>
  <cols>
    <col min="1" max="1" width="8.77734375" bestFit="1" customWidth="1"/>
    <col min="2" max="2" width="1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18" t="s">
        <v>27</v>
      </c>
      <c r="B10" s="23" t="str">
        <f>+VLOOKUP(BD_Capas[[#This Row],[idcapa]],Capas[],2,0)</f>
        <v>area quemada</v>
      </c>
      <c r="C10" s="17">
        <v>1</v>
      </c>
      <c r="D10" s="23" t="s">
        <v>145</v>
      </c>
      <c r="E10" s="13"/>
      <c r="F10" s="12"/>
      <c r="G10" s="14"/>
      <c r="H10" s="20"/>
      <c r="I10" s="5"/>
      <c r="J10" s="6"/>
    </row>
    <row r="11" spans="1:10" x14ac:dyDescent="0.3">
      <c r="A11" s="1" t="s">
        <v>27</v>
      </c>
      <c r="B11" s="20" t="str">
        <f>+VLOOKUP(BD_Capas[[#This Row],[idcapa]],Capas[],2,0)</f>
        <v>area quemada</v>
      </c>
      <c r="C11" s="3">
        <f>+C10+1</f>
        <v>2</v>
      </c>
      <c r="D11" s="20" t="s">
        <v>146</v>
      </c>
      <c r="E11" s="1">
        <v>1</v>
      </c>
      <c r="F11" t="s">
        <v>149</v>
      </c>
      <c r="G11" s="4">
        <v>1</v>
      </c>
      <c r="H11" s="20" t="s">
        <v>157</v>
      </c>
      <c r="I11" s="5" t="str">
        <f>BD_Capas[[#This Row],[idcapa]]&amp;"-"&amp;BD_Capas[[#This Row],[posición_capa]]</f>
        <v>01-1</v>
      </c>
      <c r="J11" s="6">
        <v>1</v>
      </c>
    </row>
    <row r="12" spans="1:10" x14ac:dyDescent="0.3">
      <c r="A12" s="18" t="s">
        <v>105</v>
      </c>
      <c r="B12" s="23" t="str">
        <f>+VLOOKUP(BD_Capas[[#This Row],[idcapa]],Capas[],2,0)</f>
        <v>covertura Total</v>
      </c>
      <c r="C12" s="17">
        <v>1</v>
      </c>
      <c r="D12" s="23" t="s">
        <v>106</v>
      </c>
      <c r="E12" s="13">
        <v>1</v>
      </c>
      <c r="F12" s="12" t="s">
        <v>11</v>
      </c>
      <c r="G12" s="14">
        <v>3</v>
      </c>
      <c r="H12" s="23"/>
      <c r="I12" s="15"/>
      <c r="J12" s="16"/>
    </row>
    <row r="13" spans="1:10" x14ac:dyDescent="0.3">
      <c r="A13" s="1" t="s">
        <v>105</v>
      </c>
      <c r="B13" s="20" t="str">
        <f>+VLOOKUP(BD_Capas[[#This Row],[idcapa]],Capas[],2,0)</f>
        <v>covertura Total</v>
      </c>
      <c r="C13" s="3">
        <f t="shared" ref="C13:C18" si="0">+C12+1</f>
        <v>2</v>
      </c>
      <c r="D13" s="20" t="s">
        <v>111</v>
      </c>
      <c r="E13" s="1">
        <v>1</v>
      </c>
      <c r="F13" t="s">
        <v>114</v>
      </c>
      <c r="G13" s="4">
        <v>7</v>
      </c>
      <c r="H13" s="20"/>
      <c r="I13" s="30"/>
      <c r="J13" s="1"/>
    </row>
    <row r="14" spans="1:10" x14ac:dyDescent="0.3">
      <c r="A14" s="1" t="s">
        <v>105</v>
      </c>
      <c r="B14" s="20" t="str">
        <f>+VLOOKUP(BD_Capas[[#This Row],[idcapa]],Capas[],2,0)</f>
        <v>covertura Total</v>
      </c>
      <c r="C14" s="3">
        <f t="shared" si="0"/>
        <v>3</v>
      </c>
      <c r="D14" s="20" t="s">
        <v>3</v>
      </c>
      <c r="E14" s="1">
        <v>1</v>
      </c>
      <c r="F14" t="s">
        <v>113</v>
      </c>
      <c r="G14" s="4">
        <v>2</v>
      </c>
      <c r="H14" s="20"/>
      <c r="I14" s="30"/>
      <c r="J14" s="1"/>
    </row>
    <row r="15" spans="1:10" x14ac:dyDescent="0.3">
      <c r="A15" s="1" t="s">
        <v>105</v>
      </c>
      <c r="B15" s="20" t="str">
        <f>+VLOOKUP(BD_Capas[[#This Row],[idcapa]],Capas[],2,0)</f>
        <v>covertura Total</v>
      </c>
      <c r="C15" s="3">
        <f t="shared" si="0"/>
        <v>4</v>
      </c>
      <c r="D15" s="20" t="s">
        <v>2</v>
      </c>
      <c r="E15" s="1">
        <v>1</v>
      </c>
      <c r="F15" t="s">
        <v>10</v>
      </c>
      <c r="G15" s="4">
        <v>1</v>
      </c>
      <c r="H15" s="20"/>
      <c r="I15" s="30"/>
      <c r="J15" s="1"/>
    </row>
    <row r="16" spans="1:10" x14ac:dyDescent="0.3">
      <c r="A16" s="1" t="s">
        <v>105</v>
      </c>
      <c r="B16" s="20" t="str">
        <f>+VLOOKUP(BD_Capas[[#This Row],[idcapa]],Capas[],2,0)</f>
        <v>covertura Total</v>
      </c>
      <c r="C16" s="3">
        <f t="shared" si="0"/>
        <v>5</v>
      </c>
      <c r="D16" s="20" t="s">
        <v>110</v>
      </c>
      <c r="E16" s="1">
        <v>1</v>
      </c>
      <c r="F16" t="s">
        <v>115</v>
      </c>
      <c r="G16" s="4">
        <v>6</v>
      </c>
      <c r="H16" s="20" t="s">
        <v>153</v>
      </c>
      <c r="I16" s="5" t="str">
        <f>BD_Capas[[#This Row],[idcapa]]&amp;"-"&amp;BD_Capas[[#This Row],[posición_capa]]</f>
        <v>02-1</v>
      </c>
      <c r="J16" s="6">
        <v>1</v>
      </c>
    </row>
    <row r="17" spans="1:10" x14ac:dyDescent="0.3">
      <c r="A17" s="1" t="s">
        <v>105</v>
      </c>
      <c r="B17" s="20" t="str">
        <f>+VLOOKUP(BD_Capas[[#This Row],[idcapa]],Capas[],2,0)</f>
        <v>covertura Total</v>
      </c>
      <c r="C17" s="3">
        <f t="shared" si="0"/>
        <v>6</v>
      </c>
      <c r="D17" s="20" t="s">
        <v>147</v>
      </c>
      <c r="E17" s="1">
        <v>1</v>
      </c>
      <c r="F17" t="s">
        <v>112</v>
      </c>
      <c r="G17" s="4">
        <v>4</v>
      </c>
      <c r="H17" s="20"/>
      <c r="I17" s="30"/>
      <c r="J17" s="1"/>
    </row>
    <row r="18" spans="1:10" x14ac:dyDescent="0.3">
      <c r="A18" s="1" t="s">
        <v>105</v>
      </c>
      <c r="B18" s="20" t="str">
        <f>+VLOOKUP(BD_Capas[[#This Row],[idcapa]],Capas[],2,0)</f>
        <v>covertura Total</v>
      </c>
      <c r="C18" s="3">
        <f t="shared" si="0"/>
        <v>7</v>
      </c>
      <c r="D18" s="20" t="s">
        <v>109</v>
      </c>
      <c r="E18" s="1">
        <v>1</v>
      </c>
      <c r="F18" t="s">
        <v>148</v>
      </c>
      <c r="G18" s="4">
        <v>5</v>
      </c>
      <c r="H18" s="20"/>
      <c r="I18" s="30"/>
      <c r="J18" s="1"/>
    </row>
    <row r="19" spans="1:10" x14ac:dyDescent="0.3">
      <c r="A19" s="35" t="s">
        <v>117</v>
      </c>
      <c r="B19" s="36" t="str">
        <f>+VLOOKUP(BD_Capas[[#This Row],[idcapa]],Capas[],2,0)</f>
        <v>limites</v>
      </c>
      <c r="C19" s="34">
        <v>1</v>
      </c>
      <c r="D19" s="36" t="s">
        <v>150</v>
      </c>
      <c r="E19" s="35">
        <v>1</v>
      </c>
      <c r="F19" s="37" t="s">
        <v>151</v>
      </c>
      <c r="G19" s="38">
        <v>5</v>
      </c>
      <c r="H19" s="36" t="s">
        <v>152</v>
      </c>
      <c r="I19" s="39" t="str">
        <f>BD_Capas[[#This Row],[idcapa]]&amp;"-"&amp;BD_Capas[[#This Row],[posición_capa]]</f>
        <v>03-1</v>
      </c>
      <c r="J19" s="40">
        <v>1</v>
      </c>
    </row>
    <row r="20" spans="1:10" x14ac:dyDescent="0.3">
      <c r="A20" s="13" t="s">
        <v>120</v>
      </c>
      <c r="B20" s="23" t="str">
        <f>+VLOOKUP(BD_Capas[[#This Row],[idcapa]],Capas[],2,0)</f>
        <v>Quemado 12 de Febrero</v>
      </c>
      <c r="C20" s="17">
        <v>1</v>
      </c>
      <c r="D20" s="23" t="s">
        <v>106</v>
      </c>
      <c r="E20" s="13">
        <v>1</v>
      </c>
      <c r="F20" s="12" t="s">
        <v>11</v>
      </c>
      <c r="G20" s="14">
        <v>3</v>
      </c>
      <c r="H20" s="23"/>
      <c r="I20" s="15"/>
      <c r="J20" s="16"/>
    </row>
    <row r="21" spans="1:10" x14ac:dyDescent="0.3">
      <c r="A21" s="1" t="s">
        <v>120</v>
      </c>
      <c r="B21" s="20" t="str">
        <f>+VLOOKUP(BD_Capas[[#This Row],[idcapa]],Capas[],2,0)</f>
        <v>Quemado 12 de Febrero</v>
      </c>
      <c r="C21" s="3">
        <f t="shared" ref="C21:C40" si="1">+C20+1</f>
        <v>2</v>
      </c>
      <c r="D21" s="20" t="s">
        <v>111</v>
      </c>
      <c r="E21" s="1">
        <v>1</v>
      </c>
      <c r="F21" t="s">
        <v>114</v>
      </c>
      <c r="G21" s="4">
        <v>7</v>
      </c>
      <c r="H21" s="20"/>
      <c r="I21" s="30"/>
      <c r="J21" s="1"/>
    </row>
    <row r="22" spans="1:10" x14ac:dyDescent="0.3">
      <c r="A22" s="1" t="s">
        <v>120</v>
      </c>
      <c r="B22" s="20" t="str">
        <f>+VLOOKUP(BD_Capas[[#This Row],[idcapa]],Capas[],2,0)</f>
        <v>Quemado 12 de Febrero</v>
      </c>
      <c r="C22" s="3">
        <f t="shared" si="1"/>
        <v>3</v>
      </c>
      <c r="D22" s="20" t="s">
        <v>3</v>
      </c>
      <c r="E22" s="1">
        <v>1</v>
      </c>
      <c r="F22" t="s">
        <v>113</v>
      </c>
      <c r="G22" s="4">
        <v>2</v>
      </c>
      <c r="H22" s="20"/>
      <c r="I22" s="30"/>
      <c r="J22" s="1"/>
    </row>
    <row r="23" spans="1:10" x14ac:dyDescent="0.3">
      <c r="A23" s="1" t="s">
        <v>120</v>
      </c>
      <c r="B23" s="20" t="str">
        <f>+VLOOKUP(BD_Capas[[#This Row],[idcapa]],Capas[],2,0)</f>
        <v>Quemado 12 de Febrero</v>
      </c>
      <c r="C23" s="3">
        <f t="shared" si="1"/>
        <v>4</v>
      </c>
      <c r="D23" s="20" t="s">
        <v>2</v>
      </c>
      <c r="E23" s="1">
        <v>1</v>
      </c>
      <c r="F23" t="s">
        <v>10</v>
      </c>
      <c r="G23" s="4">
        <v>1</v>
      </c>
      <c r="H23" s="20"/>
      <c r="I23" s="30"/>
      <c r="J23" s="1"/>
    </row>
    <row r="24" spans="1:10" x14ac:dyDescent="0.3">
      <c r="A24" s="1" t="s">
        <v>120</v>
      </c>
      <c r="B24" s="20" t="str">
        <f>+VLOOKUP(BD_Capas[[#This Row],[idcapa]],Capas[],2,0)</f>
        <v>Quemado 12 de Febrero</v>
      </c>
      <c r="C24" s="3">
        <f t="shared" si="1"/>
        <v>5</v>
      </c>
      <c r="D24" s="20" t="s">
        <v>110</v>
      </c>
      <c r="E24" s="1">
        <v>1</v>
      </c>
      <c r="F24" t="s">
        <v>115</v>
      </c>
      <c r="G24" s="4">
        <v>6</v>
      </c>
      <c r="H24" s="20" t="s">
        <v>154</v>
      </c>
      <c r="I24" s="5" t="str">
        <f>BD_Capas[[#This Row],[idcapa]]&amp;"-"&amp;BD_Capas[[#This Row],[posición_capa]]</f>
        <v>04-1</v>
      </c>
      <c r="J24" s="6">
        <v>1</v>
      </c>
    </row>
    <row r="25" spans="1:10" x14ac:dyDescent="0.3">
      <c r="A25" s="1" t="s">
        <v>120</v>
      </c>
      <c r="B25" s="20" t="str">
        <f>+VLOOKUP(BD_Capas[[#This Row],[idcapa]],Capas[],2,0)</f>
        <v>Quemado 12 de Febrero</v>
      </c>
      <c r="C25" s="3">
        <f t="shared" si="1"/>
        <v>6</v>
      </c>
      <c r="D25" s="20" t="s">
        <v>147</v>
      </c>
      <c r="E25" s="1">
        <v>1</v>
      </c>
      <c r="F25" t="s">
        <v>112</v>
      </c>
      <c r="G25" s="4">
        <v>4</v>
      </c>
      <c r="H25" s="20"/>
      <c r="I25" s="30"/>
      <c r="J25" s="1"/>
    </row>
    <row r="26" spans="1:10" x14ac:dyDescent="0.3">
      <c r="A26" s="1" t="s">
        <v>120</v>
      </c>
      <c r="B26" s="20" t="str">
        <f>+VLOOKUP(BD_Capas[[#This Row],[idcapa]],Capas[],2,0)</f>
        <v>Quemado 12 de Febrero</v>
      </c>
      <c r="C26" s="3">
        <f t="shared" si="1"/>
        <v>7</v>
      </c>
      <c r="D26" s="20" t="s">
        <v>109</v>
      </c>
      <c r="E26" s="1">
        <v>1</v>
      </c>
      <c r="F26" t="s">
        <v>148</v>
      </c>
      <c r="G26" s="4">
        <v>5</v>
      </c>
      <c r="H26" s="20"/>
      <c r="I26" s="30"/>
      <c r="J26" s="1"/>
    </row>
    <row r="27" spans="1:10" x14ac:dyDescent="0.3">
      <c r="A27" s="18" t="s">
        <v>143</v>
      </c>
      <c r="B27" s="23" t="str">
        <f>+VLOOKUP(BD_Capas[[#This Row],[idcapa]],Capas[],2,0)</f>
        <v>Quemado 2 BAHIAS</v>
      </c>
      <c r="C27" s="17">
        <v>1</v>
      </c>
      <c r="D27" s="23" t="s">
        <v>106</v>
      </c>
      <c r="E27" s="1">
        <v>1</v>
      </c>
      <c r="F27" t="s">
        <v>11</v>
      </c>
      <c r="G27" s="14">
        <v>3</v>
      </c>
      <c r="H27" s="23"/>
      <c r="I27" s="44"/>
      <c r="J27" s="18"/>
    </row>
    <row r="28" spans="1:10" x14ac:dyDescent="0.3">
      <c r="A28" s="1" t="s">
        <v>143</v>
      </c>
      <c r="B28" s="20" t="str">
        <f>+VLOOKUP(BD_Capas[[#This Row],[idcapa]],Capas[],2,0)</f>
        <v>Quemado 2 BAHIAS</v>
      </c>
      <c r="C28" s="3">
        <f t="shared" si="1"/>
        <v>2</v>
      </c>
      <c r="D28" s="20" t="s">
        <v>111</v>
      </c>
      <c r="E28" s="1">
        <v>1</v>
      </c>
      <c r="F28" t="s">
        <v>114</v>
      </c>
      <c r="G28" s="4">
        <v>7</v>
      </c>
      <c r="H28" s="20"/>
      <c r="I28" s="30"/>
      <c r="J28" s="1"/>
    </row>
    <row r="29" spans="1:10" x14ac:dyDescent="0.3">
      <c r="A29" s="1" t="s">
        <v>143</v>
      </c>
      <c r="B29" s="20" t="str">
        <f>+VLOOKUP(BD_Capas[[#This Row],[idcapa]],Capas[],2,0)</f>
        <v>Quemado 2 BAHIAS</v>
      </c>
      <c r="C29" s="3">
        <f t="shared" si="1"/>
        <v>3</v>
      </c>
      <c r="D29" s="20" t="s">
        <v>3</v>
      </c>
      <c r="E29" s="1">
        <v>1</v>
      </c>
      <c r="F29" t="s">
        <v>113</v>
      </c>
      <c r="G29" s="4">
        <v>2</v>
      </c>
      <c r="H29" s="20"/>
      <c r="I29" s="30"/>
      <c r="J29" s="1"/>
    </row>
    <row r="30" spans="1:10" x14ac:dyDescent="0.3">
      <c r="A30" s="1" t="s">
        <v>143</v>
      </c>
      <c r="B30" s="20" t="str">
        <f>+VLOOKUP(BD_Capas[[#This Row],[idcapa]],Capas[],2,0)</f>
        <v>Quemado 2 BAHIAS</v>
      </c>
      <c r="C30" s="3">
        <f t="shared" si="1"/>
        <v>4</v>
      </c>
      <c r="D30" s="20" t="s">
        <v>2</v>
      </c>
      <c r="E30" s="1">
        <v>1</v>
      </c>
      <c r="F30" t="s">
        <v>10</v>
      </c>
      <c r="G30" s="4">
        <v>1</v>
      </c>
      <c r="H30" s="20"/>
      <c r="I30" s="30"/>
      <c r="J30" s="1"/>
    </row>
    <row r="31" spans="1:10" x14ac:dyDescent="0.3">
      <c r="A31" s="1" t="s">
        <v>143</v>
      </c>
      <c r="B31" s="20" t="str">
        <f>+VLOOKUP(BD_Capas[[#This Row],[idcapa]],Capas[],2,0)</f>
        <v>Quemado 2 BAHIAS</v>
      </c>
      <c r="C31" s="3">
        <f t="shared" si="1"/>
        <v>5</v>
      </c>
      <c r="D31" s="20" t="s">
        <v>110</v>
      </c>
      <c r="E31" s="1">
        <v>1</v>
      </c>
      <c r="F31" t="s">
        <v>115</v>
      </c>
      <c r="G31" s="4">
        <v>6</v>
      </c>
      <c r="H31" s="20" t="s">
        <v>155</v>
      </c>
      <c r="I31" s="5" t="str">
        <f>BD_Capas[[#This Row],[idcapa]]&amp;"-"&amp;BD_Capas[[#This Row],[posición_capa]]</f>
        <v>05-1</v>
      </c>
      <c r="J31" s="6">
        <v>1</v>
      </c>
    </row>
    <row r="32" spans="1:10" x14ac:dyDescent="0.3">
      <c r="A32" s="1" t="s">
        <v>143</v>
      </c>
      <c r="B32" s="20" t="str">
        <f>+VLOOKUP(BD_Capas[[#This Row],[idcapa]],Capas[],2,0)</f>
        <v>Quemado 2 BAHIAS</v>
      </c>
      <c r="C32" s="3">
        <f t="shared" si="1"/>
        <v>6</v>
      </c>
      <c r="D32" s="20" t="s">
        <v>147</v>
      </c>
      <c r="E32" s="1">
        <v>1</v>
      </c>
      <c r="F32" t="s">
        <v>112</v>
      </c>
      <c r="G32" s="4">
        <v>4</v>
      </c>
      <c r="H32" s="20"/>
      <c r="I32" s="30"/>
      <c r="J32" s="1"/>
    </row>
    <row r="33" spans="1:10" x14ac:dyDescent="0.3">
      <c r="A33" s="1" t="s">
        <v>143</v>
      </c>
      <c r="B33" s="20" t="str">
        <f>+VLOOKUP(BD_Capas[[#This Row],[idcapa]],Capas[],2,0)</f>
        <v>Quemado 2 BAHIAS</v>
      </c>
      <c r="C33" s="3">
        <f t="shared" si="1"/>
        <v>7</v>
      </c>
      <c r="D33" s="20" t="s">
        <v>109</v>
      </c>
      <c r="E33" s="1">
        <v>1</v>
      </c>
      <c r="F33" t="s">
        <v>148</v>
      </c>
      <c r="G33" s="4">
        <v>5</v>
      </c>
      <c r="H33" s="20"/>
      <c r="I33" s="30"/>
      <c r="J33" s="1"/>
    </row>
    <row r="34" spans="1:10" x14ac:dyDescent="0.3">
      <c r="A34" s="18" t="s">
        <v>144</v>
      </c>
      <c r="B34" s="23" t="str">
        <f>+VLOOKUP(BD_Capas[[#This Row],[idcapa]],Capas[],2,0)</f>
        <v>Quemado quintana</v>
      </c>
      <c r="C34" s="17">
        <v>1</v>
      </c>
      <c r="D34" s="23" t="s">
        <v>106</v>
      </c>
      <c r="E34" s="1">
        <v>1</v>
      </c>
      <c r="F34" t="s">
        <v>11</v>
      </c>
      <c r="G34" s="14">
        <v>3</v>
      </c>
      <c r="H34" s="23"/>
      <c r="I34" s="44"/>
      <c r="J34" s="18"/>
    </row>
    <row r="35" spans="1:10" x14ac:dyDescent="0.3">
      <c r="A35" s="1" t="s">
        <v>144</v>
      </c>
      <c r="B35" s="20" t="str">
        <f>+VLOOKUP(BD_Capas[[#This Row],[idcapa]],Capas[],2,0)</f>
        <v>Quemado quintana</v>
      </c>
      <c r="C35" s="3">
        <f t="shared" si="1"/>
        <v>2</v>
      </c>
      <c r="D35" s="20" t="s">
        <v>111</v>
      </c>
      <c r="E35" s="1">
        <v>1</v>
      </c>
      <c r="F35" t="s">
        <v>114</v>
      </c>
      <c r="G35" s="4">
        <v>7</v>
      </c>
      <c r="H35" s="20"/>
      <c r="I35" s="30"/>
      <c r="J35" s="1"/>
    </row>
    <row r="36" spans="1:10" x14ac:dyDescent="0.3">
      <c r="A36" s="1" t="s">
        <v>144</v>
      </c>
      <c r="B36" s="20" t="str">
        <f>+VLOOKUP(BD_Capas[[#This Row],[idcapa]],Capas[],2,0)</f>
        <v>Quemado quintana</v>
      </c>
      <c r="C36" s="3">
        <f t="shared" si="1"/>
        <v>3</v>
      </c>
      <c r="D36" s="20" t="s">
        <v>3</v>
      </c>
      <c r="E36" s="1">
        <v>1</v>
      </c>
      <c r="F36" t="s">
        <v>113</v>
      </c>
      <c r="G36" s="4">
        <v>2</v>
      </c>
      <c r="H36" s="20"/>
      <c r="I36" s="30"/>
      <c r="J36" s="1"/>
    </row>
    <row r="37" spans="1:10" x14ac:dyDescent="0.3">
      <c r="A37" s="1" t="s">
        <v>144</v>
      </c>
      <c r="B37" s="20" t="str">
        <f>+VLOOKUP(BD_Capas[[#This Row],[idcapa]],Capas[],2,0)</f>
        <v>Quemado quintana</v>
      </c>
      <c r="C37" s="3">
        <f t="shared" si="1"/>
        <v>4</v>
      </c>
      <c r="D37" s="20" t="s">
        <v>2</v>
      </c>
      <c r="E37" s="1">
        <v>1</v>
      </c>
      <c r="F37" t="s">
        <v>10</v>
      </c>
      <c r="G37" s="4">
        <v>1</v>
      </c>
      <c r="H37" s="20"/>
      <c r="I37" s="30"/>
      <c r="J37" s="1"/>
    </row>
    <row r="38" spans="1:10" x14ac:dyDescent="0.3">
      <c r="A38" s="1" t="s">
        <v>144</v>
      </c>
      <c r="B38" s="20" t="str">
        <f>+VLOOKUP(BD_Capas[[#This Row],[idcapa]],Capas[],2,0)</f>
        <v>Quemado quintana</v>
      </c>
      <c r="C38" s="3">
        <f t="shared" si="1"/>
        <v>5</v>
      </c>
      <c r="D38" s="20" t="s">
        <v>110</v>
      </c>
      <c r="E38" s="1">
        <v>1</v>
      </c>
      <c r="F38" t="s">
        <v>115</v>
      </c>
      <c r="G38" s="4">
        <v>6</v>
      </c>
      <c r="H38" s="20" t="s">
        <v>156</v>
      </c>
      <c r="I38" s="5" t="str">
        <f>BD_Capas[[#This Row],[idcapa]]&amp;"-"&amp;BD_Capas[[#This Row],[posición_capa]]</f>
        <v>06-1</v>
      </c>
      <c r="J38" s="6">
        <v>1</v>
      </c>
    </row>
    <row r="39" spans="1:10" x14ac:dyDescent="0.3">
      <c r="A39" s="1" t="s">
        <v>144</v>
      </c>
      <c r="B39" s="20" t="str">
        <f>+VLOOKUP(BD_Capas[[#This Row],[idcapa]],Capas[],2,0)</f>
        <v>Quemado quintana</v>
      </c>
      <c r="C39" s="3">
        <f t="shared" si="1"/>
        <v>6</v>
      </c>
      <c r="D39" s="20" t="s">
        <v>147</v>
      </c>
      <c r="E39" s="1">
        <v>1</v>
      </c>
      <c r="F39" t="s">
        <v>112</v>
      </c>
      <c r="G39" s="4">
        <v>4</v>
      </c>
      <c r="H39" s="20"/>
      <c r="I39" s="30"/>
      <c r="J39" s="1"/>
    </row>
    <row r="40" spans="1:10" x14ac:dyDescent="0.3">
      <c r="A40" s="1" t="s">
        <v>144</v>
      </c>
      <c r="B40" s="20" t="str">
        <f>+VLOOKUP(BD_Capas[[#This Row],[idcapa]],Capas[],2,0)</f>
        <v>Quemado quintana</v>
      </c>
      <c r="C40" s="3">
        <f t="shared" si="1"/>
        <v>7</v>
      </c>
      <c r="D40" s="20" t="s">
        <v>109</v>
      </c>
      <c r="E40" s="1">
        <v>1</v>
      </c>
      <c r="F40" t="s">
        <v>148</v>
      </c>
      <c r="G40" s="4">
        <v>5</v>
      </c>
      <c r="H40" s="20"/>
      <c r="I40" s="30"/>
      <c r="J40" s="1"/>
    </row>
  </sheetData>
  <phoneticPr fontId="4" type="noConversion"/>
  <conditionalFormatting sqref="E10:E40">
    <cfRule type="cellIs" dxfId="10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7"/>
  <sheetViews>
    <sheetView showGridLines="0" workbookViewId="0">
      <pane ySplit="9" topLeftCell="A10" activePane="bottomLeft" state="frozen"/>
      <selection pane="bottomLeft" activeCell="E25" sqref="E2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25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24</v>
      </c>
      <c r="B10" s="26" t="str">
        <f>+IFERROR(VLOOKUP(BD_Detalles[[#This Row],[Clase]],'Resumen Capas'!$A$4:$C$1048576,2,0),"COMPLETAR")</f>
        <v>Área Quemada</v>
      </c>
      <c r="C10" s="26" t="str">
        <f>+IFERROR(IF(RIGHT(BD_Detalles[[#This Row],[Clase]],1)="0","",VLOOKUP(BD_Detalles[[#This Row],[Clase]],'Resumen Capas'!$A$4:$C$1048576,3,0)),"COMPLETAR")</f>
        <v>label</v>
      </c>
      <c r="D10" s="43">
        <v>1</v>
      </c>
      <c r="E10" s="42" t="s">
        <v>123</v>
      </c>
      <c r="F10" s="28" t="str">
        <f>+IFERROR(VLOOKUP(BD_Detalles[[#This Row],[Clase]],'Resumen Capas'!$A$4:$C$1048576,2,0),"COMPLETAR")</f>
        <v>Área Quemada</v>
      </c>
      <c r="G10" s="29"/>
      <c r="H10" s="32" t="str">
        <f>+LEFT(BD_Detalles[[#This Row],[Clase]],2)</f>
        <v>01</v>
      </c>
      <c r="I10" s="27" t="str">
        <f>+IFERROR(VLOOKUP(BD_Detalles[[#This Row],[idcapa]],Capas[[idcapa]:[Tipo]],3,0),"")</f>
        <v>Polígono</v>
      </c>
    </row>
    <row r="11" spans="1:9" x14ac:dyDescent="0.3">
      <c r="A11" s="25" t="s">
        <v>107</v>
      </c>
      <c r="B11" s="26" t="str">
        <f>+IFERROR(VLOOKUP(BD_Detalles[[#This Row],[Clase]],'Resumen Capas'!$A$4:$C$1048576,2,0),"COMPLETAR")</f>
        <v>Subusos Área Quemada</v>
      </c>
      <c r="C11" s="26" t="str">
        <f>+IFERROR(IF(RIGHT(BD_Detalles[[#This Row],[Clase]],1)="0","",VLOOKUP(BD_Detalles[[#This Row],[Clase]],'Resumen Capas'!$A$4:$C$1048576,3,0)),"COMPLETAR")</f>
        <v>SUBUSO</v>
      </c>
      <c r="D11" t="s">
        <v>160</v>
      </c>
      <c r="E11" s="46" t="s">
        <v>124</v>
      </c>
      <c r="F11" s="28" t="str">
        <f>+IFERROR(VLOOKUP(BD_Detalles[[#This Row],[Clase]],'Resumen Capas'!$A$4:$C$1048576,2,0),"COMPLETAR")</f>
        <v>Subusos Área Quemada</v>
      </c>
      <c r="G11" s="29"/>
      <c r="H11" s="32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1" t="str">
        <f t="shared" ref="A12:A20" si="0">+A11</f>
        <v>02-1</v>
      </c>
      <c r="B12" s="26" t="str">
        <f>+IFERROR(VLOOKUP(BD_Detalles[[#This Row],[Clase]],'Resumen Capas'!$A$4:$C$1048576,2,0),"COMPLETAR")</f>
        <v>Subusos Área Quemada</v>
      </c>
      <c r="C12" s="26" t="str">
        <f>+IFERROR(IF(RIGHT(BD_Detalles[[#This Row],[Clase]],1)="0","",VLOOKUP(BD_Detalles[[#This Row],[Clase]],'Resumen Capas'!$A$4:$C$1048576,3,0)),"COMPLETAR")</f>
        <v>SUBUSO</v>
      </c>
      <c r="D12" t="s">
        <v>161</v>
      </c>
      <c r="E12" s="47" t="s">
        <v>162</v>
      </c>
      <c r="F12" s="28" t="str">
        <f>+IFERROR(VLOOKUP(BD_Detalles[[#This Row],[Clase]],'Resumen Capas'!$A$4:$C$1048576,2,0),"COMPLETAR")</f>
        <v>Subusos Área Quemada</v>
      </c>
      <c r="G12" s="29"/>
      <c r="H12" s="32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1" t="str">
        <f t="shared" si="0"/>
        <v>02-1</v>
      </c>
      <c r="B13" s="26" t="str">
        <f>+IFERROR(VLOOKUP(BD_Detalles[[#This Row],[Clase]],'Resumen Capas'!$A$4:$C$1048576,2,0),"COMPLETAR")</f>
        <v>Subusos Área Quemada</v>
      </c>
      <c r="C13" s="26" t="str">
        <f>+IFERROR(IF(RIGHT(BD_Detalles[[#This Row],[Clase]],1)="0","",VLOOKUP(BD_Detalles[[#This Row],[Clase]],'Resumen Capas'!$A$4:$C$1048576,3,0)),"COMPLETAR")</f>
        <v>SUBUSO</v>
      </c>
      <c r="D13" t="s">
        <v>163</v>
      </c>
      <c r="E13" s="48" t="s">
        <v>131</v>
      </c>
      <c r="F13" s="28" t="str">
        <f>+IFERROR(VLOOKUP(BD_Detalles[[#This Row],[Clase]],'Resumen Capas'!$A$4:$C$1048576,2,0),"COMPLETAR")</f>
        <v>Subusos Área Quemada</v>
      </c>
      <c r="G13" s="29"/>
      <c r="H13" s="32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1" t="str">
        <f t="shared" si="0"/>
        <v>02-1</v>
      </c>
      <c r="B14" s="26" t="str">
        <f>+IFERROR(VLOOKUP(BD_Detalles[[#This Row],[Clase]],'Resumen Capas'!$A$4:$C$1048576,2,0),"COMPLETAR")</f>
        <v>Subusos Área Quemada</v>
      </c>
      <c r="C14" s="26" t="str">
        <f>+IFERROR(IF(RIGHT(BD_Detalles[[#This Row],[Clase]],1)="0","",VLOOKUP(BD_Detalles[[#This Row],[Clase]],'Resumen Capas'!$A$4:$C$1048576,3,0)),"COMPLETAR")</f>
        <v>SUBUSO</v>
      </c>
      <c r="D14" t="s">
        <v>132</v>
      </c>
      <c r="E14" s="49" t="s">
        <v>135</v>
      </c>
      <c r="F14" s="28" t="str">
        <f>+IFERROR(VLOOKUP(BD_Detalles[[#This Row],[Clase]],'Resumen Capas'!$A$4:$C$1048576,2,0),"COMPLETAR")</f>
        <v>Subusos Área Quemada</v>
      </c>
      <c r="G14" s="29"/>
      <c r="H14" s="32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1" t="str">
        <f t="shared" si="0"/>
        <v>02-1</v>
      </c>
      <c r="B15" s="26" t="str">
        <f>+IFERROR(VLOOKUP(BD_Detalles[[#This Row],[Clase]],'Resumen Capas'!$A$4:$C$1048576,2,0),"COMPLETAR")</f>
        <v>Subusos Área Quemada</v>
      </c>
      <c r="C15" s="26" t="str">
        <f>+IFERROR(IF(RIGHT(BD_Detalles[[#This Row],[Clase]],1)="0","",VLOOKUP(BD_Detalles[[#This Row],[Clase]],'Resumen Capas'!$A$4:$C$1048576,3,0)),"COMPLETAR")</f>
        <v>SUBUSO</v>
      </c>
      <c r="D15" t="s">
        <v>125</v>
      </c>
      <c r="E15" s="50" t="s">
        <v>126</v>
      </c>
      <c r="F15" s="28" t="str">
        <f>+IFERROR(VLOOKUP(BD_Detalles[[#This Row],[Clase]],'Resumen Capas'!$A$4:$C$1048576,2,0),"COMPLETAR")</f>
        <v>Subusos Área Quemada</v>
      </c>
      <c r="G15" s="29"/>
      <c r="H15" s="32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1" t="str">
        <f t="shared" si="0"/>
        <v>02-1</v>
      </c>
      <c r="B16" s="26" t="str">
        <f>+IFERROR(VLOOKUP(BD_Detalles[[#This Row],[Clase]],'Resumen Capas'!$A$4:$C$1048576,2,0),"COMPLETAR")</f>
        <v>Subusos Área Quemada</v>
      </c>
      <c r="C16" s="26" t="str">
        <f>+IFERROR(IF(RIGHT(BD_Detalles[[#This Row],[Clase]],1)="0","",VLOOKUP(BD_Detalles[[#This Row],[Clase]],'Resumen Capas'!$A$4:$C$1048576,3,0)),"COMPLETAR")</f>
        <v>SUBUSO</v>
      </c>
      <c r="D16" t="s">
        <v>164</v>
      </c>
      <c r="E16" s="51" t="s">
        <v>134</v>
      </c>
      <c r="F16" s="28" t="str">
        <f>+IFERROR(VLOOKUP(BD_Detalles[[#This Row],[Clase]],'Resumen Capas'!$A$4:$C$1048576,2,0),"COMPLETAR")</f>
        <v>Subusos Área Quemada</v>
      </c>
      <c r="G16" s="29"/>
      <c r="H16" s="32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1" t="str">
        <f t="shared" si="0"/>
        <v>02-1</v>
      </c>
      <c r="B17" s="26" t="str">
        <f>+IFERROR(VLOOKUP(BD_Detalles[[#This Row],[Clase]],'Resumen Capas'!$A$4:$C$1048576,2,0),"COMPLETAR")</f>
        <v>Subusos Área Quemada</v>
      </c>
      <c r="C17" s="26" t="str">
        <f>+IFERROR(IF(RIGHT(BD_Detalles[[#This Row],[Clase]],1)="0","",VLOOKUP(BD_Detalles[[#This Row],[Clase]],'Resumen Capas'!$A$4:$C$1048576,3,0)),"COMPLETAR")</f>
        <v>SUBUSO</v>
      </c>
      <c r="D17" t="s">
        <v>165</v>
      </c>
      <c r="E17" s="52" t="s">
        <v>116</v>
      </c>
      <c r="F17" s="28" t="str">
        <f>+IFERROR(VLOOKUP(BD_Detalles[[#This Row],[Clase]],'Resumen Capas'!$A$4:$C$1048576,2,0),"COMPLETAR")</f>
        <v>Subusos Área Quemada</v>
      </c>
      <c r="G17" s="29"/>
      <c r="H17" s="32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1" t="str">
        <f t="shared" si="0"/>
        <v>02-1</v>
      </c>
      <c r="B18" s="26" t="str">
        <f>+IFERROR(VLOOKUP(BD_Detalles[[#This Row],[Clase]],'Resumen Capas'!$A$4:$C$1048576,2,0),"COMPLETAR")</f>
        <v>Subusos Área Quemada</v>
      </c>
      <c r="C18" s="26" t="str">
        <f>+IFERROR(IF(RIGHT(BD_Detalles[[#This Row],[Clase]],1)="0","",VLOOKUP(BD_Detalles[[#This Row],[Clase]],'Resumen Capas'!$A$4:$C$1048576,3,0)),"COMPLETAR")</f>
        <v>SUBUSO</v>
      </c>
      <c r="D18" t="s">
        <v>166</v>
      </c>
      <c r="E18" s="53" t="s">
        <v>129</v>
      </c>
      <c r="F18" s="28" t="str">
        <f>+IFERROR(VLOOKUP(BD_Detalles[[#This Row],[Clase]],'Resumen Capas'!$A$4:$C$1048576,2,0),"COMPLETAR")</f>
        <v>Subusos Área Quemada</v>
      </c>
      <c r="G18" s="29"/>
      <c r="H18" s="32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1" t="str">
        <f t="shared" si="0"/>
        <v>02-1</v>
      </c>
      <c r="B19" s="26" t="str">
        <f>+IFERROR(VLOOKUP(BD_Detalles[[#This Row],[Clase]],'Resumen Capas'!$A$4:$C$1048576,2,0),"COMPLETAR")</f>
        <v>Subusos Área Quemada</v>
      </c>
      <c r="C19" s="26" t="str">
        <f>+IFERROR(IF(RIGHT(BD_Detalles[[#This Row],[Clase]],1)="0","",VLOOKUP(BD_Detalles[[#This Row],[Clase]],'Resumen Capas'!$A$4:$C$1048576,3,0)),"COMPLETAR")</f>
        <v>SUBUSO</v>
      </c>
      <c r="D19" t="s">
        <v>130</v>
      </c>
      <c r="E19" s="54" t="s">
        <v>122</v>
      </c>
      <c r="F19" s="28" t="str">
        <f>+IFERROR(VLOOKUP(BD_Detalles[[#This Row],[Clase]],'Resumen Capas'!$A$4:$C$1048576,2,0),"COMPLETAR")</f>
        <v>Subusos Área Quemada</v>
      </c>
      <c r="G19" s="29"/>
      <c r="H19" s="32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x14ac:dyDescent="0.3">
      <c r="A20" s="31" t="str">
        <f t="shared" si="0"/>
        <v>02-1</v>
      </c>
      <c r="B20" s="26" t="str">
        <f>+IFERROR(VLOOKUP(BD_Detalles[[#This Row],[Clase]],'Resumen Capas'!$A$4:$C$1048576,2,0),"COMPLETAR")</f>
        <v>Subusos Área Quemada</v>
      </c>
      <c r="C20" s="26" t="str">
        <f>+IFERROR(IF(RIGHT(BD_Detalles[[#This Row],[Clase]],1)="0","",VLOOKUP(BD_Detalles[[#This Row],[Clase]],'Resumen Capas'!$A$4:$C$1048576,3,0)),"COMPLETAR")</f>
        <v>SUBUSO</v>
      </c>
      <c r="D20" t="s">
        <v>167</v>
      </c>
      <c r="E20" s="55" t="s">
        <v>127</v>
      </c>
      <c r="F20" s="28" t="str">
        <f>+IFERROR(VLOOKUP(BD_Detalles[[#This Row],[Clase]],'Resumen Capas'!$A$4:$C$1048576,2,0),"COMPLETAR")</f>
        <v>Subusos Área Quemada</v>
      </c>
      <c r="G20" s="29"/>
      <c r="H20" s="32" t="str">
        <f>+LEFT(BD_Detalles[[#This Row],[Clase]],2)</f>
        <v>02</v>
      </c>
      <c r="I20" s="27" t="str">
        <f>+IFERROR(VLOOKUP(BD_Detalles[[#This Row],[idcapa]],Capas[[idcapa]:[Tipo]],3,0),"")</f>
        <v>Polígono</v>
      </c>
    </row>
    <row r="21" spans="1:9" x14ac:dyDescent="0.3">
      <c r="A21" s="31" t="str">
        <f>+A20</f>
        <v>02-1</v>
      </c>
      <c r="B21" s="45" t="str">
        <f>+IFERROR(VLOOKUP(BD_Detalles[[#This Row],[Clase]],'Resumen Capas'!$A$4:$C$1048576,2,0),"COMPLETAR")</f>
        <v>Subusos Área Quemada</v>
      </c>
      <c r="C21" s="26" t="str">
        <f>+IFERROR(IF(RIGHT(BD_Detalles[[#This Row],[Clase]],1)="0","",VLOOKUP(BD_Detalles[[#This Row],[Clase]],'Resumen Capas'!$A$4:$C$1048576,3,0)),"COMPLETAR")</f>
        <v>SUBUSO</v>
      </c>
      <c r="D21" t="s">
        <v>168</v>
      </c>
      <c r="E21" s="56" t="s">
        <v>162</v>
      </c>
      <c r="F21" s="28" t="str">
        <f>+IFERROR(VLOOKUP(BD_Detalles[[#This Row],[Clase]],'Resumen Capas'!$A$4:$C$1048576,2,0),"COMPLETAR")</f>
        <v>Subusos Área Quemada</v>
      </c>
      <c r="G21" s="29"/>
      <c r="H21" s="32" t="str">
        <f>+LEFT(BD_Detalles[[#This Row],[Clase]],2)</f>
        <v>02</v>
      </c>
      <c r="I21" s="27" t="str">
        <f>+IFERROR(VLOOKUP(BD_Detalles[[#This Row],[idcapa]],Capas[[idcapa]:[Tipo]],3,0),"")</f>
        <v>Polígono</v>
      </c>
    </row>
    <row r="22" spans="1:9" x14ac:dyDescent="0.3">
      <c r="A22" s="31" t="str">
        <f>+A20</f>
        <v>02-1</v>
      </c>
      <c r="B22" s="45" t="str">
        <f>+IFERROR(VLOOKUP(BD_Detalles[[#This Row],[Clase]],'Resumen Capas'!$A$4:$C$1048576,2,0),"COMPLETAR")</f>
        <v>Subusos Área Quemada</v>
      </c>
      <c r="C22" s="26" t="str">
        <f>+IFERROR(IF(RIGHT(BD_Detalles[[#This Row],[Clase]],1)="0","",VLOOKUP(BD_Detalles[[#This Row],[Clase]],'Resumen Capas'!$A$4:$C$1048576,3,0)),"COMPLETAR")</f>
        <v>SUBUSO</v>
      </c>
      <c r="D22" t="s">
        <v>169</v>
      </c>
      <c r="E22" s="57" t="s">
        <v>170</v>
      </c>
      <c r="F22" s="28" t="str">
        <f>+IFERROR(VLOOKUP(BD_Detalles[[#This Row],[Clase]],'Resumen Capas'!$A$4:$C$1048576,2,0),"COMPLETAR")</f>
        <v>Subusos Área Quemada</v>
      </c>
      <c r="G22" s="29"/>
      <c r="H22" s="32" t="str">
        <f>+LEFT(BD_Detalles[[#This Row],[Clase]],2)</f>
        <v>02</v>
      </c>
      <c r="I22" s="27" t="str">
        <f>+IFERROR(VLOOKUP(BD_Detalles[[#This Row],[idcapa]],Capas[[idcapa]:[Tipo]],3,0),"")</f>
        <v>Polígono</v>
      </c>
    </row>
    <row r="23" spans="1:9" x14ac:dyDescent="0.3">
      <c r="A23" s="31" t="str">
        <f>+A20</f>
        <v>02-1</v>
      </c>
      <c r="B23" s="45" t="str">
        <f>+IFERROR(VLOOKUP(BD_Detalles[[#This Row],[Clase]],'Resumen Capas'!$A$4:$C$1048576,2,0),"COMPLETAR")</f>
        <v>Subusos Área Quemada</v>
      </c>
      <c r="C23" s="26" t="str">
        <f>+IFERROR(IF(RIGHT(BD_Detalles[[#This Row],[Clase]],1)="0","",VLOOKUP(BD_Detalles[[#This Row],[Clase]],'Resumen Capas'!$A$4:$C$1048576,3,0)),"COMPLETAR")</f>
        <v>SUBUSO</v>
      </c>
      <c r="D23" t="s">
        <v>171</v>
      </c>
      <c r="E23" s="58" t="s">
        <v>128</v>
      </c>
      <c r="F23" s="28" t="str">
        <f>+IFERROR(VLOOKUP(BD_Detalles[[#This Row],[Clase]],'Resumen Capas'!$A$4:$C$1048576,2,0),"COMPLETAR")</f>
        <v>Subusos Área Quemada</v>
      </c>
      <c r="G23" s="29"/>
      <c r="H23" s="32" t="str">
        <f>+LEFT(BD_Detalles[[#This Row],[Clase]],2)</f>
        <v>02</v>
      </c>
      <c r="I23" s="27" t="str">
        <f>+IFERROR(VLOOKUP(BD_Detalles[[#This Row],[idcapa]],Capas[[idcapa]:[Tipo]],3,0),"")</f>
        <v>Polígono</v>
      </c>
    </row>
    <row r="24" spans="1:9" x14ac:dyDescent="0.3">
      <c r="A24" s="31" t="str">
        <f>+A20</f>
        <v>02-1</v>
      </c>
      <c r="B24" s="45" t="str">
        <f>+IFERROR(VLOOKUP(BD_Detalles[[#This Row],[Clase]],'Resumen Capas'!$A$4:$C$1048576,2,0),"COMPLETAR")</f>
        <v>Subusos Área Quemada</v>
      </c>
      <c r="C24" s="26" t="str">
        <f>+IFERROR(IF(RIGHT(BD_Detalles[[#This Row],[Clase]],1)="0","",VLOOKUP(BD_Detalles[[#This Row],[Clase]],'Resumen Capas'!$A$4:$C$1048576,3,0)),"COMPLETAR")</f>
        <v>SUBUSO</v>
      </c>
      <c r="D24" t="s">
        <v>133</v>
      </c>
      <c r="E24" s="59" t="s">
        <v>136</v>
      </c>
      <c r="F24" s="28" t="str">
        <f>+IFERROR(VLOOKUP(BD_Detalles[[#This Row],[Clase]],'Resumen Capas'!$A$4:$C$1048576,2,0),"COMPLETAR")</f>
        <v>Subusos Área Quemada</v>
      </c>
      <c r="G24" s="29"/>
      <c r="H24" s="32" t="str">
        <f>+LEFT(BD_Detalles[[#This Row],[Clase]],2)</f>
        <v>02</v>
      </c>
      <c r="I24" s="27" t="str">
        <f>+IFERROR(VLOOKUP(BD_Detalles[[#This Row],[idcapa]],Capas[[idcapa]:[Tipo]],3,0),"")</f>
        <v>Polígono</v>
      </c>
    </row>
    <row r="25" spans="1:9" x14ac:dyDescent="0.3">
      <c r="A25" s="41" t="s">
        <v>119</v>
      </c>
      <c r="B25" s="26" t="str">
        <f>+IFERROR(VLOOKUP(BD_Detalles[[#This Row],[Clase]],'Resumen Capas'!$A$4:$C$1048576,2,0),"COMPLETAR")</f>
        <v>Nombre Estancia</v>
      </c>
      <c r="C25" s="26" t="str">
        <f>+IFERROR(IF(RIGHT(BD_Detalles[[#This Row],[Clase]],1)="0","",VLOOKUP(BD_Detalles[[#This Row],[Clase]],'Resumen Capas'!$A$4:$C$1048576,3,0)),"COMPLETAR")</f>
        <v>name</v>
      </c>
      <c r="D25" s="33" t="s">
        <v>108</v>
      </c>
      <c r="E25" s="33" t="s">
        <v>118</v>
      </c>
      <c r="F25" s="28" t="str">
        <f>+IFERROR(VLOOKUP(BD_Detalles[[#This Row],[Clase]],'Resumen Capas'!$A$4:$C$1048576,2,0),"COMPLETAR")</f>
        <v>Nombre Estancia</v>
      </c>
      <c r="G25" s="29"/>
      <c r="H25" s="32" t="str">
        <f>+LEFT(BD_Detalles[[#This Row],[Clase]],2)</f>
        <v>03</v>
      </c>
      <c r="I25" s="27" t="str">
        <f>+IFERROR(VLOOKUP(BD_Detalles[[#This Row],[idcapa]],Capas[[idcapa]:[Tipo]],3,0),"")</f>
        <v>Polígono</v>
      </c>
    </row>
    <row r="26" spans="1:9" x14ac:dyDescent="0.3">
      <c r="A26" s="31" t="s">
        <v>121</v>
      </c>
      <c r="B26" s="26" t="str">
        <f>+IFERROR(VLOOKUP(BD_Detalles[[#This Row],[Clase]],'Resumen Capas'!$A$4:$C$1048576,2,0),"COMPLETAR")</f>
        <v>Subusos Estancia 12 de Febrero</v>
      </c>
      <c r="C26" s="26" t="str">
        <f>+IFERROR(IF(RIGHT(BD_Detalles[[#This Row],[Clase]],1)="0","",VLOOKUP(BD_Detalles[[#This Row],[Clase]],'Resumen Capas'!$A$4:$C$1048576,3,0)),"COMPLETAR")</f>
        <v>SUBUSO</v>
      </c>
      <c r="D26" t="s">
        <v>160</v>
      </c>
      <c r="E26" s="46" t="s">
        <v>124</v>
      </c>
      <c r="F26" s="28" t="str">
        <f>+IFERROR(VLOOKUP(BD_Detalles[[#This Row],[Clase]],'Resumen Capas'!$A$4:$C$1048576,2,0),"COMPLETAR")</f>
        <v>Subusos Estancia 12 de Febrero</v>
      </c>
      <c r="G26" s="29"/>
      <c r="H26" s="32" t="str">
        <f>+LEFT(BD_Detalles[[#This Row],[Clase]],2)</f>
        <v>04</v>
      </c>
      <c r="I26" s="27" t="str">
        <f>+IFERROR(VLOOKUP(BD_Detalles[[#This Row],[idcapa]],Capas[[idcapa]:[Tipo]],3,0),"")</f>
        <v>Polígono</v>
      </c>
    </row>
    <row r="27" spans="1:9" x14ac:dyDescent="0.3">
      <c r="A27" s="31" t="str">
        <f t="shared" ref="A27:A39" si="1">+A26</f>
        <v>04-1</v>
      </c>
      <c r="B27" s="60" t="str">
        <f>+IFERROR(VLOOKUP(BD_Detalles[[#This Row],[Clase]],'Resumen Capas'!$A$4:$C$1048576,2,0),"COMPLETAR")</f>
        <v>Subusos Estancia 12 de Febrero</v>
      </c>
      <c r="C27" s="28" t="str">
        <f>+IFERROR(IF(RIGHT(BD_Detalles[[#This Row],[Clase]],1)="0","",VLOOKUP(BD_Detalles[[#This Row],[Clase]],'Resumen Capas'!$A$4:$C$1048576,3,0)),"COMPLETAR")</f>
        <v>SUBUSO</v>
      </c>
      <c r="D27" t="s">
        <v>161</v>
      </c>
      <c r="E27" s="47" t="s">
        <v>162</v>
      </c>
      <c r="F27" s="28" t="str">
        <f>+IFERROR(VLOOKUP(BD_Detalles[[#This Row],[Clase]],'Resumen Capas'!$A$4:$C$1048576,2,0),"COMPLETAR")</f>
        <v>Subusos Estancia 12 de Febrero</v>
      </c>
      <c r="G27" s="29"/>
      <c r="H27" s="32" t="str">
        <f>+LEFT(BD_Detalles[[#This Row],[Clase]],2)</f>
        <v>04</v>
      </c>
      <c r="I27" s="27" t="str">
        <f>+IFERROR(VLOOKUP(BD_Detalles[[#This Row],[idcapa]],Capas[[idcapa]:[Tipo]],3,0),"")</f>
        <v>Polígono</v>
      </c>
    </row>
    <row r="28" spans="1:9" x14ac:dyDescent="0.3">
      <c r="A28" s="31" t="str">
        <f t="shared" si="1"/>
        <v>04-1</v>
      </c>
      <c r="B28" s="60" t="str">
        <f>+IFERROR(VLOOKUP(BD_Detalles[[#This Row],[Clase]],'Resumen Capas'!$A$4:$C$1048576,2,0),"COMPLETAR")</f>
        <v>Subusos Estancia 12 de Febrero</v>
      </c>
      <c r="C28" s="28" t="str">
        <f>+IFERROR(IF(RIGHT(BD_Detalles[[#This Row],[Clase]],1)="0","",VLOOKUP(BD_Detalles[[#This Row],[Clase]],'Resumen Capas'!$A$4:$C$1048576,3,0)),"COMPLETAR")</f>
        <v>SUBUSO</v>
      </c>
      <c r="D28" t="s">
        <v>163</v>
      </c>
      <c r="E28" s="48" t="s">
        <v>131</v>
      </c>
      <c r="F28" s="28" t="str">
        <f>+IFERROR(VLOOKUP(BD_Detalles[[#This Row],[Clase]],'Resumen Capas'!$A$4:$C$1048576,2,0),"COMPLETAR")</f>
        <v>Subusos Estancia 12 de Febrero</v>
      </c>
      <c r="G28" s="29"/>
      <c r="H28" s="32" t="str">
        <f>+LEFT(BD_Detalles[[#This Row],[Clase]],2)</f>
        <v>04</v>
      </c>
      <c r="I28" s="27" t="str">
        <f>+IFERROR(VLOOKUP(BD_Detalles[[#This Row],[idcapa]],Capas[[idcapa]:[Tipo]],3,0),"")</f>
        <v>Polígono</v>
      </c>
    </row>
    <row r="29" spans="1:9" x14ac:dyDescent="0.3">
      <c r="A29" s="31" t="str">
        <f t="shared" si="1"/>
        <v>04-1</v>
      </c>
      <c r="B29" s="60" t="str">
        <f>+IFERROR(VLOOKUP(BD_Detalles[[#This Row],[Clase]],'Resumen Capas'!$A$4:$C$1048576,2,0),"COMPLETAR")</f>
        <v>Subusos Estancia 12 de Febrero</v>
      </c>
      <c r="C29" s="28" t="str">
        <f>+IFERROR(IF(RIGHT(BD_Detalles[[#This Row],[Clase]],1)="0","",VLOOKUP(BD_Detalles[[#This Row],[Clase]],'Resumen Capas'!$A$4:$C$1048576,3,0)),"COMPLETAR")</f>
        <v>SUBUSO</v>
      </c>
      <c r="D29" t="s">
        <v>132</v>
      </c>
      <c r="E29" s="49" t="s">
        <v>135</v>
      </c>
      <c r="F29" s="28" t="str">
        <f>+IFERROR(VLOOKUP(BD_Detalles[[#This Row],[Clase]],'Resumen Capas'!$A$4:$C$1048576,2,0),"COMPLETAR")</f>
        <v>Subusos Estancia 12 de Febrero</v>
      </c>
      <c r="G29" s="29"/>
      <c r="H29" s="32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31" t="str">
        <f t="shared" si="1"/>
        <v>04-1</v>
      </c>
      <c r="B30" s="60" t="str">
        <f>+IFERROR(VLOOKUP(BD_Detalles[[#This Row],[Clase]],'Resumen Capas'!$A$4:$C$1048576,2,0),"COMPLETAR")</f>
        <v>Subusos Estancia 12 de Febrero</v>
      </c>
      <c r="C30" s="28" t="str">
        <f>+IFERROR(IF(RIGHT(BD_Detalles[[#This Row],[Clase]],1)="0","",VLOOKUP(BD_Detalles[[#This Row],[Clase]],'Resumen Capas'!$A$4:$C$1048576,3,0)),"COMPLETAR")</f>
        <v>SUBUSO</v>
      </c>
      <c r="D30" t="s">
        <v>125</v>
      </c>
      <c r="E30" s="50" t="s">
        <v>126</v>
      </c>
      <c r="F30" s="28" t="str">
        <f>+IFERROR(VLOOKUP(BD_Detalles[[#This Row],[Clase]],'Resumen Capas'!$A$4:$C$1048576,2,0),"COMPLETAR")</f>
        <v>Subusos Estancia 12 de Febrero</v>
      </c>
      <c r="G30" s="29"/>
      <c r="H30" s="32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31" t="str">
        <f t="shared" si="1"/>
        <v>04-1</v>
      </c>
      <c r="B31" s="60" t="str">
        <f>+IFERROR(VLOOKUP(BD_Detalles[[#This Row],[Clase]],'Resumen Capas'!$A$4:$C$1048576,2,0),"COMPLETAR")</f>
        <v>Subusos Estancia 12 de Febrero</v>
      </c>
      <c r="C31" s="28" t="str">
        <f>+IFERROR(IF(RIGHT(BD_Detalles[[#This Row],[Clase]],1)="0","",VLOOKUP(BD_Detalles[[#This Row],[Clase]],'Resumen Capas'!$A$4:$C$1048576,3,0)),"COMPLETAR")</f>
        <v>SUBUSO</v>
      </c>
      <c r="D31" t="s">
        <v>164</v>
      </c>
      <c r="E31" s="51" t="s">
        <v>134</v>
      </c>
      <c r="F31" s="28" t="str">
        <f>+IFERROR(VLOOKUP(BD_Detalles[[#This Row],[Clase]],'Resumen Capas'!$A$4:$C$1048576,2,0),"COMPLETAR")</f>
        <v>Subusos Estancia 12 de Febrero</v>
      </c>
      <c r="G31" s="29"/>
      <c r="H31" s="32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31" t="str">
        <f t="shared" si="1"/>
        <v>04-1</v>
      </c>
      <c r="B32" s="60" t="str">
        <f>+IFERROR(VLOOKUP(BD_Detalles[[#This Row],[Clase]],'Resumen Capas'!$A$4:$C$1048576,2,0),"COMPLETAR")</f>
        <v>Subusos Estancia 12 de Febrero</v>
      </c>
      <c r="C32" s="28" t="str">
        <f>+IFERROR(IF(RIGHT(BD_Detalles[[#This Row],[Clase]],1)="0","",VLOOKUP(BD_Detalles[[#This Row],[Clase]],'Resumen Capas'!$A$4:$C$1048576,3,0)),"COMPLETAR")</f>
        <v>SUBUSO</v>
      </c>
      <c r="D32" t="s">
        <v>165</v>
      </c>
      <c r="E32" s="52" t="s">
        <v>116</v>
      </c>
      <c r="F32" s="28" t="str">
        <f>+IFERROR(VLOOKUP(BD_Detalles[[#This Row],[Clase]],'Resumen Capas'!$A$4:$C$1048576,2,0),"COMPLETAR")</f>
        <v>Subusos Estancia 12 de Febrero</v>
      </c>
      <c r="G32" s="29"/>
      <c r="H32" s="32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31" t="str">
        <f t="shared" si="1"/>
        <v>04-1</v>
      </c>
      <c r="B33" s="60" t="str">
        <f>+IFERROR(VLOOKUP(BD_Detalles[[#This Row],[Clase]],'Resumen Capas'!$A$4:$C$1048576,2,0),"COMPLETAR")</f>
        <v>Subusos Estancia 12 de Febrero</v>
      </c>
      <c r="C33" s="28" t="str">
        <f>+IFERROR(IF(RIGHT(BD_Detalles[[#This Row],[Clase]],1)="0","",VLOOKUP(BD_Detalles[[#This Row],[Clase]],'Resumen Capas'!$A$4:$C$1048576,3,0)),"COMPLETAR")</f>
        <v>SUBUSO</v>
      </c>
      <c r="D33" t="s">
        <v>166</v>
      </c>
      <c r="E33" s="53" t="s">
        <v>129</v>
      </c>
      <c r="F33" s="28" t="str">
        <f>+IFERROR(VLOOKUP(BD_Detalles[[#This Row],[Clase]],'Resumen Capas'!$A$4:$C$1048576,2,0),"COMPLETAR")</f>
        <v>Subusos Estancia 12 de Febrero</v>
      </c>
      <c r="G33" s="29"/>
      <c r="H33" s="32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31" t="str">
        <f t="shared" si="1"/>
        <v>04-1</v>
      </c>
      <c r="B34" s="60" t="str">
        <f>+IFERROR(VLOOKUP(BD_Detalles[[#This Row],[Clase]],'Resumen Capas'!$A$4:$C$1048576,2,0),"COMPLETAR")</f>
        <v>Subusos Estancia 12 de Febrero</v>
      </c>
      <c r="C34" s="28" t="str">
        <f>+IFERROR(IF(RIGHT(BD_Detalles[[#This Row],[Clase]],1)="0","",VLOOKUP(BD_Detalles[[#This Row],[Clase]],'Resumen Capas'!$A$4:$C$1048576,3,0)),"COMPLETAR")</f>
        <v>SUBUSO</v>
      </c>
      <c r="D34" t="s">
        <v>130</v>
      </c>
      <c r="E34" s="54" t="s">
        <v>122</v>
      </c>
      <c r="F34" s="28" t="str">
        <f>+IFERROR(VLOOKUP(BD_Detalles[[#This Row],[Clase]],'Resumen Capas'!$A$4:$C$1048576,2,0),"COMPLETAR")</f>
        <v>Subusos Estancia 12 de Febrero</v>
      </c>
      <c r="G34" s="29"/>
      <c r="H34" s="32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31" t="str">
        <f t="shared" si="1"/>
        <v>04-1</v>
      </c>
      <c r="B35" s="60" t="str">
        <f>+IFERROR(VLOOKUP(BD_Detalles[[#This Row],[Clase]],'Resumen Capas'!$A$4:$C$1048576,2,0),"COMPLETAR")</f>
        <v>Subusos Estancia 12 de Febrero</v>
      </c>
      <c r="C35" s="28" t="str">
        <f>+IFERROR(IF(RIGHT(BD_Detalles[[#This Row],[Clase]],1)="0","",VLOOKUP(BD_Detalles[[#This Row],[Clase]],'Resumen Capas'!$A$4:$C$1048576,3,0)),"COMPLETAR")</f>
        <v>SUBUSO</v>
      </c>
      <c r="D35" t="s">
        <v>167</v>
      </c>
      <c r="E35" s="55" t="s">
        <v>127</v>
      </c>
      <c r="F35" s="28" t="str">
        <f>+IFERROR(VLOOKUP(BD_Detalles[[#This Row],[Clase]],'Resumen Capas'!$A$4:$C$1048576,2,0),"COMPLETAR")</f>
        <v>Subusos Estancia 12 de Febrero</v>
      </c>
      <c r="G35" s="29"/>
      <c r="H35" s="32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31" t="str">
        <f t="shared" si="1"/>
        <v>04-1</v>
      </c>
      <c r="B36" s="60" t="str">
        <f>+IFERROR(VLOOKUP(BD_Detalles[[#This Row],[Clase]],'Resumen Capas'!$A$4:$C$1048576,2,0),"COMPLETAR")</f>
        <v>Subusos Estancia 12 de Febrero</v>
      </c>
      <c r="C36" s="28" t="str">
        <f>+IFERROR(IF(RIGHT(BD_Detalles[[#This Row],[Clase]],1)="0","",VLOOKUP(BD_Detalles[[#This Row],[Clase]],'Resumen Capas'!$A$4:$C$1048576,3,0)),"COMPLETAR")</f>
        <v>SUBUSO</v>
      </c>
      <c r="D36" t="s">
        <v>168</v>
      </c>
      <c r="E36" s="56" t="s">
        <v>162</v>
      </c>
      <c r="F36" s="28" t="str">
        <f>+IFERROR(VLOOKUP(BD_Detalles[[#This Row],[Clase]],'Resumen Capas'!$A$4:$C$1048576,2,0),"COMPLETAR")</f>
        <v>Subusos Estancia 12 de Febrero</v>
      </c>
      <c r="G36" s="29"/>
      <c r="H36" s="32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31" t="str">
        <f t="shared" si="1"/>
        <v>04-1</v>
      </c>
      <c r="B37" s="60" t="str">
        <f>+IFERROR(VLOOKUP(BD_Detalles[[#This Row],[Clase]],'Resumen Capas'!$A$4:$C$1048576,2,0),"COMPLETAR")</f>
        <v>Subusos Estancia 12 de Febrero</v>
      </c>
      <c r="C37" s="28" t="str">
        <f>+IFERROR(IF(RIGHT(BD_Detalles[[#This Row],[Clase]],1)="0","",VLOOKUP(BD_Detalles[[#This Row],[Clase]],'Resumen Capas'!$A$4:$C$1048576,3,0)),"COMPLETAR")</f>
        <v>SUBUSO</v>
      </c>
      <c r="D37" t="s">
        <v>169</v>
      </c>
      <c r="E37" s="57" t="s">
        <v>170</v>
      </c>
      <c r="F37" s="28" t="str">
        <f>+IFERROR(VLOOKUP(BD_Detalles[[#This Row],[Clase]],'Resumen Capas'!$A$4:$C$1048576,2,0),"COMPLETAR")</f>
        <v>Subusos Estancia 12 de Febrero</v>
      </c>
      <c r="G37" s="29"/>
      <c r="H37" s="32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31" t="str">
        <f t="shared" si="1"/>
        <v>04-1</v>
      </c>
      <c r="B38" s="60" t="str">
        <f>+IFERROR(VLOOKUP(BD_Detalles[[#This Row],[Clase]],'Resumen Capas'!$A$4:$C$1048576,2,0),"COMPLETAR")</f>
        <v>Subusos Estancia 12 de Febrero</v>
      </c>
      <c r="C38" s="28" t="str">
        <f>+IFERROR(IF(RIGHT(BD_Detalles[[#This Row],[Clase]],1)="0","",VLOOKUP(BD_Detalles[[#This Row],[Clase]],'Resumen Capas'!$A$4:$C$1048576,3,0)),"COMPLETAR")</f>
        <v>SUBUSO</v>
      </c>
      <c r="D38" t="s">
        <v>171</v>
      </c>
      <c r="E38" s="58" t="s">
        <v>128</v>
      </c>
      <c r="F38" s="28" t="str">
        <f>+IFERROR(VLOOKUP(BD_Detalles[[#This Row],[Clase]],'Resumen Capas'!$A$4:$C$1048576,2,0),"COMPLETAR")</f>
        <v>Subusos Estancia 12 de Febrero</v>
      </c>
      <c r="G38" s="29"/>
      <c r="H38" s="32" t="str">
        <f>+LEFT(BD_Detalles[[#This Row],[Clase]],2)</f>
        <v>04</v>
      </c>
      <c r="I38" s="27" t="str">
        <f>+IFERROR(VLOOKUP(BD_Detalles[[#This Row],[idcapa]],Capas[[idcapa]:[Tipo]],3,0),"")</f>
        <v>Polígono</v>
      </c>
    </row>
    <row r="39" spans="1:9" x14ac:dyDescent="0.3">
      <c r="A39" s="31" t="str">
        <f t="shared" si="1"/>
        <v>04-1</v>
      </c>
      <c r="B39" s="60" t="str">
        <f>+IFERROR(VLOOKUP(BD_Detalles[[#This Row],[Clase]],'Resumen Capas'!$A$4:$C$1048576,2,0),"COMPLETAR")</f>
        <v>Subusos Estancia 12 de Febrero</v>
      </c>
      <c r="C39" s="28" t="str">
        <f>+IFERROR(IF(RIGHT(BD_Detalles[[#This Row],[Clase]],1)="0","",VLOOKUP(BD_Detalles[[#This Row],[Clase]],'Resumen Capas'!$A$4:$C$1048576,3,0)),"COMPLETAR")</f>
        <v>SUBUSO</v>
      </c>
      <c r="D39" t="s">
        <v>133</v>
      </c>
      <c r="E39" s="59" t="s">
        <v>136</v>
      </c>
      <c r="F39" s="28" t="str">
        <f>+IFERROR(VLOOKUP(BD_Detalles[[#This Row],[Clase]],'Resumen Capas'!$A$4:$C$1048576,2,0),"COMPLETAR")</f>
        <v>Subusos Estancia 12 de Febrero</v>
      </c>
      <c r="G39" s="29"/>
      <c r="H39" s="32" t="str">
        <f>+LEFT(BD_Detalles[[#This Row],[Clase]],2)</f>
        <v>04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158</v>
      </c>
      <c r="B40" s="45" t="str">
        <f>+IFERROR(VLOOKUP(BD_Detalles[[#This Row],[Clase]],'Resumen Capas'!$A$4:$C$1048576,2,0),"COMPLETAR")</f>
        <v>Subusos Estancia 2 Bahías</v>
      </c>
      <c r="C40" s="26" t="str">
        <f>+IFERROR(IF(RIGHT(BD_Detalles[[#This Row],[Clase]],1)="0","",VLOOKUP(BD_Detalles[[#This Row],[Clase]],'Resumen Capas'!$A$4:$C$1048576,3,0)),"COMPLETAR")</f>
        <v>SUBUSO</v>
      </c>
      <c r="D40" t="s">
        <v>160</v>
      </c>
      <c r="E40" s="46" t="s">
        <v>124</v>
      </c>
      <c r="F40" s="28" t="str">
        <f>+IFERROR(VLOOKUP(BD_Detalles[[#This Row],[Clase]],'Resumen Capas'!$A$4:$C$1048576,2,0),"COMPLETAR")</f>
        <v>Subusos Estancia 2 Bahías</v>
      </c>
      <c r="G40" s="29"/>
      <c r="H40" s="32" t="str">
        <f>+LEFT(BD_Detalles[[#This Row],[Clase]],2)</f>
        <v>05</v>
      </c>
      <c r="I40" s="27" t="str">
        <f>+IFERROR(VLOOKUP(BD_Detalles[[#This Row],[idcapa]],Capas[[idcapa]:[Tipo]],3,0),"")</f>
        <v>Polígono</v>
      </c>
    </row>
    <row r="41" spans="1:9" x14ac:dyDescent="0.3">
      <c r="A41" s="31" t="str">
        <f t="shared" ref="A41:A53" si="2">+A40</f>
        <v>05-1</v>
      </c>
      <c r="B41" s="60" t="str">
        <f>+IFERROR(VLOOKUP(BD_Detalles[[#This Row],[Clase]],'Resumen Capas'!$A$4:$C$1048576,2,0),"COMPLETAR")</f>
        <v>Subusos Estancia 2 Bahías</v>
      </c>
      <c r="C41" s="28" t="str">
        <f>+IFERROR(IF(RIGHT(BD_Detalles[[#This Row],[Clase]],1)="0","",VLOOKUP(BD_Detalles[[#This Row],[Clase]],'Resumen Capas'!$A$4:$C$1048576,3,0)),"COMPLETAR")</f>
        <v>SUBUSO</v>
      </c>
      <c r="D41" t="s">
        <v>161</v>
      </c>
      <c r="E41" s="47" t="s">
        <v>162</v>
      </c>
      <c r="F41" s="28" t="str">
        <f>+IFERROR(VLOOKUP(BD_Detalles[[#This Row],[Clase]],'Resumen Capas'!$A$4:$C$1048576,2,0),"COMPLETAR")</f>
        <v>Subusos Estancia 2 Bahías</v>
      </c>
      <c r="G41" s="29"/>
      <c r="H41" s="32" t="str">
        <f>+LEFT(BD_Detalles[[#This Row],[Clase]],2)</f>
        <v>05</v>
      </c>
      <c r="I41" s="27" t="str">
        <f>+IFERROR(VLOOKUP(BD_Detalles[[#This Row],[idcapa]],Capas[[idcapa]:[Tipo]],3,0),"")</f>
        <v>Polígono</v>
      </c>
    </row>
    <row r="42" spans="1:9" x14ac:dyDescent="0.3">
      <c r="A42" s="31" t="str">
        <f t="shared" si="2"/>
        <v>05-1</v>
      </c>
      <c r="B42" s="60" t="str">
        <f>+IFERROR(VLOOKUP(BD_Detalles[[#This Row],[Clase]],'Resumen Capas'!$A$4:$C$1048576,2,0),"COMPLETAR")</f>
        <v>Subusos Estancia 2 Bahías</v>
      </c>
      <c r="C42" s="28" t="str">
        <f>+IFERROR(IF(RIGHT(BD_Detalles[[#This Row],[Clase]],1)="0","",VLOOKUP(BD_Detalles[[#This Row],[Clase]],'Resumen Capas'!$A$4:$C$1048576,3,0)),"COMPLETAR")</f>
        <v>SUBUSO</v>
      </c>
      <c r="D42" t="s">
        <v>163</v>
      </c>
      <c r="E42" s="48" t="s">
        <v>131</v>
      </c>
      <c r="F42" s="28" t="str">
        <f>+IFERROR(VLOOKUP(BD_Detalles[[#This Row],[Clase]],'Resumen Capas'!$A$4:$C$1048576,2,0),"COMPLETAR")</f>
        <v>Subusos Estancia 2 Bahías</v>
      </c>
      <c r="G42" s="29"/>
      <c r="H42" s="32" t="str">
        <f>+LEFT(BD_Detalles[[#This Row],[Clase]],2)</f>
        <v>05</v>
      </c>
      <c r="I42" s="27" t="str">
        <f>+IFERROR(VLOOKUP(BD_Detalles[[#This Row],[idcapa]],Capas[[idcapa]:[Tipo]],3,0),"")</f>
        <v>Polígono</v>
      </c>
    </row>
    <row r="43" spans="1:9" x14ac:dyDescent="0.3">
      <c r="A43" s="31" t="str">
        <f t="shared" si="2"/>
        <v>05-1</v>
      </c>
      <c r="B43" s="60" t="str">
        <f>+IFERROR(VLOOKUP(BD_Detalles[[#This Row],[Clase]],'Resumen Capas'!$A$4:$C$1048576,2,0),"COMPLETAR")</f>
        <v>Subusos Estancia 2 Bahías</v>
      </c>
      <c r="C43" s="28" t="str">
        <f>+IFERROR(IF(RIGHT(BD_Detalles[[#This Row],[Clase]],1)="0","",VLOOKUP(BD_Detalles[[#This Row],[Clase]],'Resumen Capas'!$A$4:$C$1048576,3,0)),"COMPLETAR")</f>
        <v>SUBUSO</v>
      </c>
      <c r="D43" t="s">
        <v>132</v>
      </c>
      <c r="E43" s="49" t="s">
        <v>135</v>
      </c>
      <c r="F43" s="28" t="str">
        <f>+IFERROR(VLOOKUP(BD_Detalles[[#This Row],[Clase]],'Resumen Capas'!$A$4:$C$1048576,2,0),"COMPLETAR")</f>
        <v>Subusos Estancia 2 Bahías</v>
      </c>
      <c r="G43" s="29"/>
      <c r="H43" s="32" t="str">
        <f>+LEFT(BD_Detalles[[#This Row],[Clase]],2)</f>
        <v>05</v>
      </c>
      <c r="I43" s="27" t="str">
        <f>+IFERROR(VLOOKUP(BD_Detalles[[#This Row],[idcapa]],Capas[[idcapa]:[Tipo]],3,0),"")</f>
        <v>Polígono</v>
      </c>
    </row>
    <row r="44" spans="1:9" x14ac:dyDescent="0.3">
      <c r="A44" s="31" t="str">
        <f t="shared" si="2"/>
        <v>05-1</v>
      </c>
      <c r="B44" s="60" t="str">
        <f>+IFERROR(VLOOKUP(BD_Detalles[[#This Row],[Clase]],'Resumen Capas'!$A$4:$C$1048576,2,0),"COMPLETAR")</f>
        <v>Subusos Estancia 2 Bahías</v>
      </c>
      <c r="C44" s="28" t="str">
        <f>+IFERROR(IF(RIGHT(BD_Detalles[[#This Row],[Clase]],1)="0","",VLOOKUP(BD_Detalles[[#This Row],[Clase]],'Resumen Capas'!$A$4:$C$1048576,3,0)),"COMPLETAR")</f>
        <v>SUBUSO</v>
      </c>
      <c r="D44" t="s">
        <v>125</v>
      </c>
      <c r="E44" s="50" t="s">
        <v>126</v>
      </c>
      <c r="F44" s="28" t="str">
        <f>+IFERROR(VLOOKUP(BD_Detalles[[#This Row],[Clase]],'Resumen Capas'!$A$4:$C$1048576,2,0),"COMPLETAR")</f>
        <v>Subusos Estancia 2 Bahías</v>
      </c>
      <c r="G44" s="29"/>
      <c r="H44" s="32" t="str">
        <f>+LEFT(BD_Detalles[[#This Row],[Clase]],2)</f>
        <v>05</v>
      </c>
      <c r="I44" s="27" t="str">
        <f>+IFERROR(VLOOKUP(BD_Detalles[[#This Row],[idcapa]],Capas[[idcapa]:[Tipo]],3,0),"")</f>
        <v>Polígono</v>
      </c>
    </row>
    <row r="45" spans="1:9" x14ac:dyDescent="0.3">
      <c r="A45" s="31" t="str">
        <f t="shared" si="2"/>
        <v>05-1</v>
      </c>
      <c r="B45" s="60" t="str">
        <f>+IFERROR(VLOOKUP(BD_Detalles[[#This Row],[Clase]],'Resumen Capas'!$A$4:$C$1048576,2,0),"COMPLETAR")</f>
        <v>Subusos Estancia 2 Bahías</v>
      </c>
      <c r="C45" s="28" t="str">
        <f>+IFERROR(IF(RIGHT(BD_Detalles[[#This Row],[Clase]],1)="0","",VLOOKUP(BD_Detalles[[#This Row],[Clase]],'Resumen Capas'!$A$4:$C$1048576,3,0)),"COMPLETAR")</f>
        <v>SUBUSO</v>
      </c>
      <c r="D45" t="s">
        <v>164</v>
      </c>
      <c r="E45" s="51" t="s">
        <v>134</v>
      </c>
      <c r="F45" s="28" t="str">
        <f>+IFERROR(VLOOKUP(BD_Detalles[[#This Row],[Clase]],'Resumen Capas'!$A$4:$C$1048576,2,0),"COMPLETAR")</f>
        <v>Subusos Estancia 2 Bahías</v>
      </c>
      <c r="G45" s="29"/>
      <c r="H45" s="32" t="str">
        <f>+LEFT(BD_Detalles[[#This Row],[Clase]],2)</f>
        <v>05</v>
      </c>
      <c r="I45" s="27" t="str">
        <f>+IFERROR(VLOOKUP(BD_Detalles[[#This Row],[idcapa]],Capas[[idcapa]:[Tipo]],3,0),"")</f>
        <v>Polígono</v>
      </c>
    </row>
    <row r="46" spans="1:9" x14ac:dyDescent="0.3">
      <c r="A46" s="31" t="str">
        <f t="shared" si="2"/>
        <v>05-1</v>
      </c>
      <c r="B46" s="60" t="str">
        <f>+IFERROR(VLOOKUP(BD_Detalles[[#This Row],[Clase]],'Resumen Capas'!$A$4:$C$1048576,2,0),"COMPLETAR")</f>
        <v>Subusos Estancia 2 Bahías</v>
      </c>
      <c r="C46" s="28" t="str">
        <f>+IFERROR(IF(RIGHT(BD_Detalles[[#This Row],[Clase]],1)="0","",VLOOKUP(BD_Detalles[[#This Row],[Clase]],'Resumen Capas'!$A$4:$C$1048576,3,0)),"COMPLETAR")</f>
        <v>SUBUSO</v>
      </c>
      <c r="D46" t="s">
        <v>165</v>
      </c>
      <c r="E46" s="52" t="s">
        <v>116</v>
      </c>
      <c r="F46" s="28" t="str">
        <f>+IFERROR(VLOOKUP(BD_Detalles[[#This Row],[Clase]],'Resumen Capas'!$A$4:$C$1048576,2,0),"COMPLETAR")</f>
        <v>Subusos Estancia 2 Bahías</v>
      </c>
      <c r="G46" s="29"/>
      <c r="H46" s="32" t="str">
        <f>+LEFT(BD_Detalles[[#This Row],[Clase]],2)</f>
        <v>05</v>
      </c>
      <c r="I46" s="27" t="str">
        <f>+IFERROR(VLOOKUP(BD_Detalles[[#This Row],[idcapa]],Capas[[idcapa]:[Tipo]],3,0),"")</f>
        <v>Polígono</v>
      </c>
    </row>
    <row r="47" spans="1:9" x14ac:dyDescent="0.3">
      <c r="A47" s="31" t="str">
        <f t="shared" si="2"/>
        <v>05-1</v>
      </c>
      <c r="B47" s="60" t="str">
        <f>+IFERROR(VLOOKUP(BD_Detalles[[#This Row],[Clase]],'Resumen Capas'!$A$4:$C$1048576,2,0),"COMPLETAR")</f>
        <v>Subusos Estancia 2 Bahías</v>
      </c>
      <c r="C47" s="28" t="str">
        <f>+IFERROR(IF(RIGHT(BD_Detalles[[#This Row],[Clase]],1)="0","",VLOOKUP(BD_Detalles[[#This Row],[Clase]],'Resumen Capas'!$A$4:$C$1048576,3,0)),"COMPLETAR")</f>
        <v>SUBUSO</v>
      </c>
      <c r="D47" t="s">
        <v>166</v>
      </c>
      <c r="E47" s="53" t="s">
        <v>129</v>
      </c>
      <c r="F47" s="28" t="str">
        <f>+IFERROR(VLOOKUP(BD_Detalles[[#This Row],[Clase]],'Resumen Capas'!$A$4:$C$1048576,2,0),"COMPLETAR")</f>
        <v>Subusos Estancia 2 Bahías</v>
      </c>
      <c r="G47" s="29"/>
      <c r="H47" s="32" t="str">
        <f>+LEFT(BD_Detalles[[#This Row],[Clase]],2)</f>
        <v>05</v>
      </c>
      <c r="I47" s="27" t="str">
        <f>+IFERROR(VLOOKUP(BD_Detalles[[#This Row],[idcapa]],Capas[[idcapa]:[Tipo]],3,0),"")</f>
        <v>Polígono</v>
      </c>
    </row>
    <row r="48" spans="1:9" x14ac:dyDescent="0.3">
      <c r="A48" s="31" t="str">
        <f t="shared" si="2"/>
        <v>05-1</v>
      </c>
      <c r="B48" s="60" t="str">
        <f>+IFERROR(VLOOKUP(BD_Detalles[[#This Row],[Clase]],'Resumen Capas'!$A$4:$C$1048576,2,0),"COMPLETAR")</f>
        <v>Subusos Estancia 2 Bahías</v>
      </c>
      <c r="C48" s="28" t="str">
        <f>+IFERROR(IF(RIGHT(BD_Detalles[[#This Row],[Clase]],1)="0","",VLOOKUP(BD_Detalles[[#This Row],[Clase]],'Resumen Capas'!$A$4:$C$1048576,3,0)),"COMPLETAR")</f>
        <v>SUBUSO</v>
      </c>
      <c r="D48" t="s">
        <v>130</v>
      </c>
      <c r="E48" s="54" t="s">
        <v>122</v>
      </c>
      <c r="F48" s="28" t="str">
        <f>+IFERROR(VLOOKUP(BD_Detalles[[#This Row],[Clase]],'Resumen Capas'!$A$4:$C$1048576,2,0),"COMPLETAR")</f>
        <v>Subusos Estancia 2 Bahías</v>
      </c>
      <c r="G48" s="29"/>
      <c r="H48" s="32" t="str">
        <f>+LEFT(BD_Detalles[[#This Row],[Clase]],2)</f>
        <v>05</v>
      </c>
      <c r="I48" s="27" t="str">
        <f>+IFERROR(VLOOKUP(BD_Detalles[[#This Row],[idcapa]],Capas[[idcapa]:[Tipo]],3,0),"")</f>
        <v>Polígono</v>
      </c>
    </row>
    <row r="49" spans="1:9" x14ac:dyDescent="0.3">
      <c r="A49" s="31" t="str">
        <f t="shared" si="2"/>
        <v>05-1</v>
      </c>
      <c r="B49" s="60" t="str">
        <f>+IFERROR(VLOOKUP(BD_Detalles[[#This Row],[Clase]],'Resumen Capas'!$A$4:$C$1048576,2,0),"COMPLETAR")</f>
        <v>Subusos Estancia 2 Bahías</v>
      </c>
      <c r="C49" s="28" t="str">
        <f>+IFERROR(IF(RIGHT(BD_Detalles[[#This Row],[Clase]],1)="0","",VLOOKUP(BD_Detalles[[#This Row],[Clase]],'Resumen Capas'!$A$4:$C$1048576,3,0)),"COMPLETAR")</f>
        <v>SUBUSO</v>
      </c>
      <c r="D49" t="s">
        <v>167</v>
      </c>
      <c r="E49" s="55" t="s">
        <v>127</v>
      </c>
      <c r="F49" s="28" t="str">
        <f>+IFERROR(VLOOKUP(BD_Detalles[[#This Row],[Clase]],'Resumen Capas'!$A$4:$C$1048576,2,0),"COMPLETAR")</f>
        <v>Subusos Estancia 2 Bahías</v>
      </c>
      <c r="G49" s="29"/>
      <c r="H49" s="32" t="str">
        <f>+LEFT(BD_Detalles[[#This Row],[Clase]],2)</f>
        <v>05</v>
      </c>
      <c r="I49" s="27" t="str">
        <f>+IFERROR(VLOOKUP(BD_Detalles[[#This Row],[idcapa]],Capas[[idcapa]:[Tipo]],3,0),"")</f>
        <v>Polígono</v>
      </c>
    </row>
    <row r="50" spans="1:9" x14ac:dyDescent="0.3">
      <c r="A50" s="31" t="str">
        <f t="shared" si="2"/>
        <v>05-1</v>
      </c>
      <c r="B50" s="60" t="str">
        <f>+IFERROR(VLOOKUP(BD_Detalles[[#This Row],[Clase]],'Resumen Capas'!$A$4:$C$1048576,2,0),"COMPLETAR")</f>
        <v>Subusos Estancia 2 Bahías</v>
      </c>
      <c r="C50" s="28" t="str">
        <f>+IFERROR(IF(RIGHT(BD_Detalles[[#This Row],[Clase]],1)="0","",VLOOKUP(BD_Detalles[[#This Row],[Clase]],'Resumen Capas'!$A$4:$C$1048576,3,0)),"COMPLETAR")</f>
        <v>SUBUSO</v>
      </c>
      <c r="D50" t="s">
        <v>168</v>
      </c>
      <c r="E50" s="56" t="s">
        <v>162</v>
      </c>
      <c r="F50" s="28" t="str">
        <f>+IFERROR(VLOOKUP(BD_Detalles[[#This Row],[Clase]],'Resumen Capas'!$A$4:$C$1048576,2,0),"COMPLETAR")</f>
        <v>Subusos Estancia 2 Bahías</v>
      </c>
      <c r="G50" s="29"/>
      <c r="H50" s="32" t="str">
        <f>+LEFT(BD_Detalles[[#This Row],[Clase]],2)</f>
        <v>05</v>
      </c>
      <c r="I50" s="27" t="str">
        <f>+IFERROR(VLOOKUP(BD_Detalles[[#This Row],[idcapa]],Capas[[idcapa]:[Tipo]],3,0),"")</f>
        <v>Polígono</v>
      </c>
    </row>
    <row r="51" spans="1:9" x14ac:dyDescent="0.3">
      <c r="A51" s="31" t="str">
        <f t="shared" si="2"/>
        <v>05-1</v>
      </c>
      <c r="B51" s="60" t="str">
        <f>+IFERROR(VLOOKUP(BD_Detalles[[#This Row],[Clase]],'Resumen Capas'!$A$4:$C$1048576,2,0),"COMPLETAR")</f>
        <v>Subusos Estancia 2 Bahías</v>
      </c>
      <c r="C51" s="28" t="str">
        <f>+IFERROR(IF(RIGHT(BD_Detalles[[#This Row],[Clase]],1)="0","",VLOOKUP(BD_Detalles[[#This Row],[Clase]],'Resumen Capas'!$A$4:$C$1048576,3,0)),"COMPLETAR")</f>
        <v>SUBUSO</v>
      </c>
      <c r="D51" t="s">
        <v>169</v>
      </c>
      <c r="E51" s="57" t="s">
        <v>170</v>
      </c>
      <c r="F51" s="28" t="str">
        <f>+IFERROR(VLOOKUP(BD_Detalles[[#This Row],[Clase]],'Resumen Capas'!$A$4:$C$1048576,2,0),"COMPLETAR")</f>
        <v>Subusos Estancia 2 Bahías</v>
      </c>
      <c r="G51" s="29"/>
      <c r="H51" s="32" t="str">
        <f>+LEFT(BD_Detalles[[#This Row],[Clase]],2)</f>
        <v>05</v>
      </c>
      <c r="I51" s="27" t="str">
        <f>+IFERROR(VLOOKUP(BD_Detalles[[#This Row],[idcapa]],Capas[[idcapa]:[Tipo]],3,0),"")</f>
        <v>Polígono</v>
      </c>
    </row>
    <row r="52" spans="1:9" x14ac:dyDescent="0.3">
      <c r="A52" s="31" t="str">
        <f t="shared" si="2"/>
        <v>05-1</v>
      </c>
      <c r="B52" s="60" t="str">
        <f>+IFERROR(VLOOKUP(BD_Detalles[[#This Row],[Clase]],'Resumen Capas'!$A$4:$C$1048576,2,0),"COMPLETAR")</f>
        <v>Subusos Estancia 2 Bahías</v>
      </c>
      <c r="C52" s="28" t="str">
        <f>+IFERROR(IF(RIGHT(BD_Detalles[[#This Row],[Clase]],1)="0","",VLOOKUP(BD_Detalles[[#This Row],[Clase]],'Resumen Capas'!$A$4:$C$1048576,3,0)),"COMPLETAR")</f>
        <v>SUBUSO</v>
      </c>
      <c r="D52" t="s">
        <v>171</v>
      </c>
      <c r="E52" s="58" t="s">
        <v>128</v>
      </c>
      <c r="F52" s="28" t="str">
        <f>+IFERROR(VLOOKUP(BD_Detalles[[#This Row],[Clase]],'Resumen Capas'!$A$4:$C$1048576,2,0),"COMPLETAR")</f>
        <v>Subusos Estancia 2 Bahías</v>
      </c>
      <c r="G52" s="29"/>
      <c r="H52" s="32" t="str">
        <f>+LEFT(BD_Detalles[[#This Row],[Clase]],2)</f>
        <v>05</v>
      </c>
      <c r="I52" s="27" t="str">
        <f>+IFERROR(VLOOKUP(BD_Detalles[[#This Row],[idcapa]],Capas[[idcapa]:[Tipo]],3,0),"")</f>
        <v>Polígono</v>
      </c>
    </row>
    <row r="53" spans="1:9" x14ac:dyDescent="0.3">
      <c r="A53" s="31" t="str">
        <f t="shared" si="2"/>
        <v>05-1</v>
      </c>
      <c r="B53" s="60" t="str">
        <f>+IFERROR(VLOOKUP(BD_Detalles[[#This Row],[Clase]],'Resumen Capas'!$A$4:$C$1048576,2,0),"COMPLETAR")</f>
        <v>Subusos Estancia 2 Bahías</v>
      </c>
      <c r="C53" s="28" t="str">
        <f>+IFERROR(IF(RIGHT(BD_Detalles[[#This Row],[Clase]],1)="0","",VLOOKUP(BD_Detalles[[#This Row],[Clase]],'Resumen Capas'!$A$4:$C$1048576,3,0)),"COMPLETAR")</f>
        <v>SUBUSO</v>
      </c>
      <c r="D53" t="s">
        <v>133</v>
      </c>
      <c r="E53" s="59" t="s">
        <v>136</v>
      </c>
      <c r="F53" s="28" t="str">
        <f>+IFERROR(VLOOKUP(BD_Detalles[[#This Row],[Clase]],'Resumen Capas'!$A$4:$C$1048576,2,0),"COMPLETAR")</f>
        <v>Subusos Estancia 2 Bahías</v>
      </c>
      <c r="G53" s="29"/>
      <c r="H53" s="32" t="str">
        <f>+LEFT(BD_Detalles[[#This Row],[Clase]],2)</f>
        <v>05</v>
      </c>
      <c r="I53" s="27" t="str">
        <f>+IFERROR(VLOOKUP(BD_Detalles[[#This Row],[idcapa]],Capas[[idcapa]:[Tipo]],3,0),"")</f>
        <v>Polígono</v>
      </c>
    </row>
    <row r="54" spans="1:9" x14ac:dyDescent="0.3">
      <c r="A54" s="25" t="s">
        <v>159</v>
      </c>
      <c r="B54" s="45" t="str">
        <f>+IFERROR(VLOOKUP(BD_Detalles[[#This Row],[Clase]],'Resumen Capas'!$A$4:$C$1048576,2,0),"COMPLETAR")</f>
        <v>Subusos Estancia Quintana</v>
      </c>
      <c r="C54" s="26" t="str">
        <f>+IFERROR(IF(RIGHT(BD_Detalles[[#This Row],[Clase]],1)="0","",VLOOKUP(BD_Detalles[[#This Row],[Clase]],'Resumen Capas'!$A$4:$C$1048576,3,0)),"COMPLETAR")</f>
        <v>SUBUSO</v>
      </c>
      <c r="D54" t="s">
        <v>160</v>
      </c>
      <c r="E54" s="46" t="s">
        <v>124</v>
      </c>
      <c r="F54" s="28" t="str">
        <f>+IFERROR(VLOOKUP(BD_Detalles[[#This Row],[Clase]],'Resumen Capas'!$A$4:$C$1048576,2,0),"COMPLETAR")</f>
        <v>Subusos Estancia Quintana</v>
      </c>
      <c r="G54" s="29"/>
      <c r="H54" s="32" t="str">
        <f>+LEFT(BD_Detalles[[#This Row],[Clase]],2)</f>
        <v>06</v>
      </c>
      <c r="I54" s="27" t="str">
        <f>+IFERROR(VLOOKUP(BD_Detalles[[#This Row],[idcapa]],Capas[[idcapa]:[Tipo]],3,0),"")</f>
        <v>Polígono</v>
      </c>
    </row>
    <row r="55" spans="1:9" x14ac:dyDescent="0.3">
      <c r="A55" s="31" t="str">
        <f t="shared" ref="A55:A67" si="3">+A54</f>
        <v>06-1</v>
      </c>
      <c r="B55" s="60" t="str">
        <f>+IFERROR(VLOOKUP(BD_Detalles[[#This Row],[Clase]],'Resumen Capas'!$A$4:$C$1048576,2,0),"COMPLETAR")</f>
        <v>Subusos Estancia Quintana</v>
      </c>
      <c r="C55" s="28" t="str">
        <f>+IFERROR(IF(RIGHT(BD_Detalles[[#This Row],[Clase]],1)="0","",VLOOKUP(BD_Detalles[[#This Row],[Clase]],'Resumen Capas'!$A$4:$C$1048576,3,0)),"COMPLETAR")</f>
        <v>SUBUSO</v>
      </c>
      <c r="D55" t="s">
        <v>161</v>
      </c>
      <c r="E55" s="47" t="s">
        <v>162</v>
      </c>
      <c r="F55" s="28" t="str">
        <f>+IFERROR(VLOOKUP(BD_Detalles[[#This Row],[Clase]],'Resumen Capas'!$A$4:$C$1048576,2,0),"COMPLETAR")</f>
        <v>Subusos Estancia Quintana</v>
      </c>
      <c r="G55" s="29"/>
      <c r="H55" s="32" t="str">
        <f>+LEFT(BD_Detalles[[#This Row],[Clase]],2)</f>
        <v>06</v>
      </c>
      <c r="I55" s="27" t="str">
        <f>+IFERROR(VLOOKUP(BD_Detalles[[#This Row],[idcapa]],Capas[[idcapa]:[Tipo]],3,0),"")</f>
        <v>Polígono</v>
      </c>
    </row>
    <row r="56" spans="1:9" x14ac:dyDescent="0.3">
      <c r="A56" s="31" t="str">
        <f t="shared" si="3"/>
        <v>06-1</v>
      </c>
      <c r="B56" s="60" t="str">
        <f>+IFERROR(VLOOKUP(BD_Detalles[[#This Row],[Clase]],'Resumen Capas'!$A$4:$C$1048576,2,0),"COMPLETAR")</f>
        <v>Subusos Estancia Quintana</v>
      </c>
      <c r="C56" s="28" t="str">
        <f>+IFERROR(IF(RIGHT(BD_Detalles[[#This Row],[Clase]],1)="0","",VLOOKUP(BD_Detalles[[#This Row],[Clase]],'Resumen Capas'!$A$4:$C$1048576,3,0)),"COMPLETAR")</f>
        <v>SUBUSO</v>
      </c>
      <c r="D56" t="s">
        <v>163</v>
      </c>
      <c r="E56" s="48" t="s">
        <v>131</v>
      </c>
      <c r="F56" s="28" t="str">
        <f>+IFERROR(VLOOKUP(BD_Detalles[[#This Row],[Clase]],'Resumen Capas'!$A$4:$C$1048576,2,0),"COMPLETAR")</f>
        <v>Subusos Estancia Quintana</v>
      </c>
      <c r="G56" s="29"/>
      <c r="H56" s="32" t="str">
        <f>+LEFT(BD_Detalles[[#This Row],[Clase]],2)</f>
        <v>06</v>
      </c>
      <c r="I56" s="27" t="str">
        <f>+IFERROR(VLOOKUP(BD_Detalles[[#This Row],[idcapa]],Capas[[idcapa]:[Tipo]],3,0),"")</f>
        <v>Polígono</v>
      </c>
    </row>
    <row r="57" spans="1:9" x14ac:dyDescent="0.3">
      <c r="A57" s="31" t="str">
        <f t="shared" si="3"/>
        <v>06-1</v>
      </c>
      <c r="B57" s="60" t="str">
        <f>+IFERROR(VLOOKUP(BD_Detalles[[#This Row],[Clase]],'Resumen Capas'!$A$4:$C$1048576,2,0),"COMPLETAR")</f>
        <v>Subusos Estancia Quintana</v>
      </c>
      <c r="C57" s="28" t="str">
        <f>+IFERROR(IF(RIGHT(BD_Detalles[[#This Row],[Clase]],1)="0","",VLOOKUP(BD_Detalles[[#This Row],[Clase]],'Resumen Capas'!$A$4:$C$1048576,3,0)),"COMPLETAR")</f>
        <v>SUBUSO</v>
      </c>
      <c r="D57" t="s">
        <v>132</v>
      </c>
      <c r="E57" s="49" t="s">
        <v>135</v>
      </c>
      <c r="F57" s="28" t="str">
        <f>+IFERROR(VLOOKUP(BD_Detalles[[#This Row],[Clase]],'Resumen Capas'!$A$4:$C$1048576,2,0),"COMPLETAR")</f>
        <v>Subusos Estancia Quintana</v>
      </c>
      <c r="G57" s="29"/>
      <c r="H57" s="32" t="str">
        <f>+LEFT(BD_Detalles[[#This Row],[Clase]],2)</f>
        <v>06</v>
      </c>
      <c r="I57" s="27" t="str">
        <f>+IFERROR(VLOOKUP(BD_Detalles[[#This Row],[idcapa]],Capas[[idcapa]:[Tipo]],3,0),"")</f>
        <v>Polígono</v>
      </c>
    </row>
    <row r="58" spans="1:9" x14ac:dyDescent="0.3">
      <c r="A58" s="31" t="str">
        <f t="shared" si="3"/>
        <v>06-1</v>
      </c>
      <c r="B58" s="60" t="str">
        <f>+IFERROR(VLOOKUP(BD_Detalles[[#This Row],[Clase]],'Resumen Capas'!$A$4:$C$1048576,2,0),"COMPLETAR")</f>
        <v>Subusos Estancia Quintana</v>
      </c>
      <c r="C58" s="28" t="str">
        <f>+IFERROR(IF(RIGHT(BD_Detalles[[#This Row],[Clase]],1)="0","",VLOOKUP(BD_Detalles[[#This Row],[Clase]],'Resumen Capas'!$A$4:$C$1048576,3,0)),"COMPLETAR")</f>
        <v>SUBUSO</v>
      </c>
      <c r="D58" t="s">
        <v>125</v>
      </c>
      <c r="E58" s="50" t="s">
        <v>126</v>
      </c>
      <c r="F58" s="28" t="str">
        <f>+IFERROR(VLOOKUP(BD_Detalles[[#This Row],[Clase]],'Resumen Capas'!$A$4:$C$1048576,2,0),"COMPLETAR")</f>
        <v>Subusos Estancia Quintana</v>
      </c>
      <c r="G58" s="29"/>
      <c r="H58" s="32" t="str">
        <f>+LEFT(BD_Detalles[[#This Row],[Clase]],2)</f>
        <v>06</v>
      </c>
      <c r="I58" s="27" t="str">
        <f>+IFERROR(VLOOKUP(BD_Detalles[[#This Row],[idcapa]],Capas[[idcapa]:[Tipo]],3,0),"")</f>
        <v>Polígono</v>
      </c>
    </row>
    <row r="59" spans="1:9" x14ac:dyDescent="0.3">
      <c r="A59" s="31" t="str">
        <f t="shared" si="3"/>
        <v>06-1</v>
      </c>
      <c r="B59" s="60" t="str">
        <f>+IFERROR(VLOOKUP(BD_Detalles[[#This Row],[Clase]],'Resumen Capas'!$A$4:$C$1048576,2,0),"COMPLETAR")</f>
        <v>Subusos Estancia Quintana</v>
      </c>
      <c r="C59" s="28" t="str">
        <f>+IFERROR(IF(RIGHT(BD_Detalles[[#This Row],[Clase]],1)="0","",VLOOKUP(BD_Detalles[[#This Row],[Clase]],'Resumen Capas'!$A$4:$C$1048576,3,0)),"COMPLETAR")</f>
        <v>SUBUSO</v>
      </c>
      <c r="D59" t="s">
        <v>164</v>
      </c>
      <c r="E59" s="51" t="s">
        <v>134</v>
      </c>
      <c r="F59" s="28" t="str">
        <f>+IFERROR(VLOOKUP(BD_Detalles[[#This Row],[Clase]],'Resumen Capas'!$A$4:$C$1048576,2,0),"COMPLETAR")</f>
        <v>Subusos Estancia Quintana</v>
      </c>
      <c r="G59" s="29"/>
      <c r="H59" s="32" t="str">
        <f>+LEFT(BD_Detalles[[#This Row],[Clase]],2)</f>
        <v>06</v>
      </c>
      <c r="I59" s="27" t="str">
        <f>+IFERROR(VLOOKUP(BD_Detalles[[#This Row],[idcapa]],Capas[[idcapa]:[Tipo]],3,0),"")</f>
        <v>Polígono</v>
      </c>
    </row>
    <row r="60" spans="1:9" x14ac:dyDescent="0.3">
      <c r="A60" s="31" t="str">
        <f t="shared" si="3"/>
        <v>06-1</v>
      </c>
      <c r="B60" s="60" t="str">
        <f>+IFERROR(VLOOKUP(BD_Detalles[[#This Row],[Clase]],'Resumen Capas'!$A$4:$C$1048576,2,0),"COMPLETAR")</f>
        <v>Subusos Estancia Quintana</v>
      </c>
      <c r="C60" s="28" t="str">
        <f>+IFERROR(IF(RIGHT(BD_Detalles[[#This Row],[Clase]],1)="0","",VLOOKUP(BD_Detalles[[#This Row],[Clase]],'Resumen Capas'!$A$4:$C$1048576,3,0)),"COMPLETAR")</f>
        <v>SUBUSO</v>
      </c>
      <c r="D60" t="s">
        <v>165</v>
      </c>
      <c r="E60" s="52" t="s">
        <v>116</v>
      </c>
      <c r="F60" s="28" t="str">
        <f>+IFERROR(VLOOKUP(BD_Detalles[[#This Row],[Clase]],'Resumen Capas'!$A$4:$C$1048576,2,0),"COMPLETAR")</f>
        <v>Subusos Estancia Quintana</v>
      </c>
      <c r="G60" s="29"/>
      <c r="H60" s="32" t="str">
        <f>+LEFT(BD_Detalles[[#This Row],[Clase]],2)</f>
        <v>06</v>
      </c>
      <c r="I60" s="27" t="str">
        <f>+IFERROR(VLOOKUP(BD_Detalles[[#This Row],[idcapa]],Capas[[idcapa]:[Tipo]],3,0),"")</f>
        <v>Polígono</v>
      </c>
    </row>
    <row r="61" spans="1:9" x14ac:dyDescent="0.3">
      <c r="A61" s="31" t="str">
        <f t="shared" si="3"/>
        <v>06-1</v>
      </c>
      <c r="B61" s="60" t="str">
        <f>+IFERROR(VLOOKUP(BD_Detalles[[#This Row],[Clase]],'Resumen Capas'!$A$4:$C$1048576,2,0),"COMPLETAR")</f>
        <v>Subusos Estancia Quintana</v>
      </c>
      <c r="C61" s="28" t="str">
        <f>+IFERROR(IF(RIGHT(BD_Detalles[[#This Row],[Clase]],1)="0","",VLOOKUP(BD_Detalles[[#This Row],[Clase]],'Resumen Capas'!$A$4:$C$1048576,3,0)),"COMPLETAR")</f>
        <v>SUBUSO</v>
      </c>
      <c r="D61" t="s">
        <v>166</v>
      </c>
      <c r="E61" s="53" t="s">
        <v>129</v>
      </c>
      <c r="F61" s="28" t="str">
        <f>+IFERROR(VLOOKUP(BD_Detalles[[#This Row],[Clase]],'Resumen Capas'!$A$4:$C$1048576,2,0),"COMPLETAR")</f>
        <v>Subusos Estancia Quintana</v>
      </c>
      <c r="G61" s="29"/>
      <c r="H61" s="32" t="str">
        <f>+LEFT(BD_Detalles[[#This Row],[Clase]],2)</f>
        <v>06</v>
      </c>
      <c r="I61" s="27" t="str">
        <f>+IFERROR(VLOOKUP(BD_Detalles[[#This Row],[idcapa]],Capas[[idcapa]:[Tipo]],3,0),"")</f>
        <v>Polígono</v>
      </c>
    </row>
    <row r="62" spans="1:9" x14ac:dyDescent="0.3">
      <c r="A62" s="31" t="str">
        <f t="shared" si="3"/>
        <v>06-1</v>
      </c>
      <c r="B62" s="60" t="str">
        <f>+IFERROR(VLOOKUP(BD_Detalles[[#This Row],[Clase]],'Resumen Capas'!$A$4:$C$1048576,2,0),"COMPLETAR")</f>
        <v>Subusos Estancia Quintana</v>
      </c>
      <c r="C62" s="28" t="str">
        <f>+IFERROR(IF(RIGHT(BD_Detalles[[#This Row],[Clase]],1)="0","",VLOOKUP(BD_Detalles[[#This Row],[Clase]],'Resumen Capas'!$A$4:$C$1048576,3,0)),"COMPLETAR")</f>
        <v>SUBUSO</v>
      </c>
      <c r="D62" t="s">
        <v>130</v>
      </c>
      <c r="E62" s="54" t="s">
        <v>122</v>
      </c>
      <c r="F62" s="28" t="str">
        <f>+IFERROR(VLOOKUP(BD_Detalles[[#This Row],[Clase]],'Resumen Capas'!$A$4:$C$1048576,2,0),"COMPLETAR")</f>
        <v>Subusos Estancia Quintana</v>
      </c>
      <c r="G62" s="29"/>
      <c r="H62" s="32" t="str">
        <f>+LEFT(BD_Detalles[[#This Row],[Clase]],2)</f>
        <v>06</v>
      </c>
      <c r="I62" s="27" t="str">
        <f>+IFERROR(VLOOKUP(BD_Detalles[[#This Row],[idcapa]],Capas[[idcapa]:[Tipo]],3,0),"")</f>
        <v>Polígono</v>
      </c>
    </row>
    <row r="63" spans="1:9" x14ac:dyDescent="0.3">
      <c r="A63" s="31" t="str">
        <f t="shared" si="3"/>
        <v>06-1</v>
      </c>
      <c r="B63" s="60" t="str">
        <f>+IFERROR(VLOOKUP(BD_Detalles[[#This Row],[Clase]],'Resumen Capas'!$A$4:$C$1048576,2,0),"COMPLETAR")</f>
        <v>Subusos Estancia Quintana</v>
      </c>
      <c r="C63" s="28" t="str">
        <f>+IFERROR(IF(RIGHT(BD_Detalles[[#This Row],[Clase]],1)="0","",VLOOKUP(BD_Detalles[[#This Row],[Clase]],'Resumen Capas'!$A$4:$C$1048576,3,0)),"COMPLETAR")</f>
        <v>SUBUSO</v>
      </c>
      <c r="D63" t="s">
        <v>167</v>
      </c>
      <c r="E63" s="55" t="s">
        <v>127</v>
      </c>
      <c r="F63" s="28" t="str">
        <f>+IFERROR(VLOOKUP(BD_Detalles[[#This Row],[Clase]],'Resumen Capas'!$A$4:$C$1048576,2,0),"COMPLETAR")</f>
        <v>Subusos Estancia Quintana</v>
      </c>
      <c r="G63" s="29"/>
      <c r="H63" s="32" t="str">
        <f>+LEFT(BD_Detalles[[#This Row],[Clase]],2)</f>
        <v>06</v>
      </c>
      <c r="I63" s="27" t="str">
        <f>+IFERROR(VLOOKUP(BD_Detalles[[#This Row],[idcapa]],Capas[[idcapa]:[Tipo]],3,0),"")</f>
        <v>Polígono</v>
      </c>
    </row>
    <row r="64" spans="1:9" x14ac:dyDescent="0.3">
      <c r="A64" s="31" t="str">
        <f t="shared" si="3"/>
        <v>06-1</v>
      </c>
      <c r="B64" s="60" t="str">
        <f>+IFERROR(VLOOKUP(BD_Detalles[[#This Row],[Clase]],'Resumen Capas'!$A$4:$C$1048576,2,0),"COMPLETAR")</f>
        <v>Subusos Estancia Quintana</v>
      </c>
      <c r="C64" s="28" t="str">
        <f>+IFERROR(IF(RIGHT(BD_Detalles[[#This Row],[Clase]],1)="0","",VLOOKUP(BD_Detalles[[#This Row],[Clase]],'Resumen Capas'!$A$4:$C$1048576,3,0)),"COMPLETAR")</f>
        <v>SUBUSO</v>
      </c>
      <c r="D64" t="s">
        <v>168</v>
      </c>
      <c r="E64" s="56" t="s">
        <v>162</v>
      </c>
      <c r="F64" s="28" t="str">
        <f>+IFERROR(VLOOKUP(BD_Detalles[[#This Row],[Clase]],'Resumen Capas'!$A$4:$C$1048576,2,0),"COMPLETAR")</f>
        <v>Subusos Estancia Quintana</v>
      </c>
      <c r="G64" s="29"/>
      <c r="H64" s="32" t="str">
        <f>+LEFT(BD_Detalles[[#This Row],[Clase]],2)</f>
        <v>06</v>
      </c>
      <c r="I64" s="27" t="str">
        <f>+IFERROR(VLOOKUP(BD_Detalles[[#This Row],[idcapa]],Capas[[idcapa]:[Tipo]],3,0),"")</f>
        <v>Polígono</v>
      </c>
    </row>
    <row r="65" spans="1:9" x14ac:dyDescent="0.3">
      <c r="A65" s="31" t="str">
        <f t="shared" si="3"/>
        <v>06-1</v>
      </c>
      <c r="B65" s="60" t="str">
        <f>+IFERROR(VLOOKUP(BD_Detalles[[#This Row],[Clase]],'Resumen Capas'!$A$4:$C$1048576,2,0),"COMPLETAR")</f>
        <v>Subusos Estancia Quintana</v>
      </c>
      <c r="C65" s="28" t="str">
        <f>+IFERROR(IF(RIGHT(BD_Detalles[[#This Row],[Clase]],1)="0","",VLOOKUP(BD_Detalles[[#This Row],[Clase]],'Resumen Capas'!$A$4:$C$1048576,3,0)),"COMPLETAR")</f>
        <v>SUBUSO</v>
      </c>
      <c r="D65" t="s">
        <v>169</v>
      </c>
      <c r="E65" s="57" t="s">
        <v>170</v>
      </c>
      <c r="F65" s="28" t="str">
        <f>+IFERROR(VLOOKUP(BD_Detalles[[#This Row],[Clase]],'Resumen Capas'!$A$4:$C$1048576,2,0),"COMPLETAR")</f>
        <v>Subusos Estancia Quintana</v>
      </c>
      <c r="G65" s="29"/>
      <c r="H65" s="32" t="str">
        <f>+LEFT(BD_Detalles[[#This Row],[Clase]],2)</f>
        <v>06</v>
      </c>
      <c r="I65" s="27" t="str">
        <f>+IFERROR(VLOOKUP(BD_Detalles[[#This Row],[idcapa]],Capas[[idcapa]:[Tipo]],3,0),"")</f>
        <v>Polígono</v>
      </c>
    </row>
    <row r="66" spans="1:9" x14ac:dyDescent="0.3">
      <c r="A66" s="31" t="str">
        <f t="shared" si="3"/>
        <v>06-1</v>
      </c>
      <c r="B66" s="60" t="str">
        <f>+IFERROR(VLOOKUP(BD_Detalles[[#This Row],[Clase]],'Resumen Capas'!$A$4:$C$1048576,2,0),"COMPLETAR")</f>
        <v>Subusos Estancia Quintana</v>
      </c>
      <c r="C66" s="28" t="str">
        <f>+IFERROR(IF(RIGHT(BD_Detalles[[#This Row],[Clase]],1)="0","",VLOOKUP(BD_Detalles[[#This Row],[Clase]],'Resumen Capas'!$A$4:$C$1048576,3,0)),"COMPLETAR")</f>
        <v>SUBUSO</v>
      </c>
      <c r="D66" t="s">
        <v>171</v>
      </c>
      <c r="E66" s="58" t="s">
        <v>128</v>
      </c>
      <c r="F66" s="28" t="str">
        <f>+IFERROR(VLOOKUP(BD_Detalles[[#This Row],[Clase]],'Resumen Capas'!$A$4:$C$1048576,2,0),"COMPLETAR")</f>
        <v>Subusos Estancia Quintana</v>
      </c>
      <c r="G66" s="29"/>
      <c r="H66" s="32" t="str">
        <f>+LEFT(BD_Detalles[[#This Row],[Clase]],2)</f>
        <v>06</v>
      </c>
      <c r="I66" s="27" t="str">
        <f>+IFERROR(VLOOKUP(BD_Detalles[[#This Row],[idcapa]],Capas[[idcapa]:[Tipo]],3,0),"")</f>
        <v>Polígono</v>
      </c>
    </row>
    <row r="67" spans="1:9" x14ac:dyDescent="0.3">
      <c r="A67" s="31" t="str">
        <f t="shared" si="3"/>
        <v>06-1</v>
      </c>
      <c r="B67" s="60" t="str">
        <f>+IFERROR(VLOOKUP(BD_Detalles[[#This Row],[Clase]],'Resumen Capas'!$A$4:$C$1048576,2,0),"COMPLETAR")</f>
        <v>Subusos Estancia Quintana</v>
      </c>
      <c r="C67" s="28" t="str">
        <f>+IFERROR(IF(RIGHT(BD_Detalles[[#This Row],[Clase]],1)="0","",VLOOKUP(BD_Detalles[[#This Row],[Clase]],'Resumen Capas'!$A$4:$C$1048576,3,0)),"COMPLETAR")</f>
        <v>SUBUSO</v>
      </c>
      <c r="D67" t="s">
        <v>133</v>
      </c>
      <c r="E67" s="59" t="s">
        <v>136</v>
      </c>
      <c r="F67" s="28" t="str">
        <f>+IFERROR(VLOOKUP(BD_Detalles[[#This Row],[Clase]],'Resumen Capas'!$A$4:$C$1048576,2,0),"COMPLETAR")</f>
        <v>Subusos Estancia Quintana</v>
      </c>
      <c r="G67" s="29"/>
      <c r="H67" s="32" t="str">
        <f>+LEFT(BD_Detalles[[#This Row],[Clase]],2)</f>
        <v>06</v>
      </c>
      <c r="I67" s="27" t="str">
        <f>+IFERROR(VLOOKUP(BD_Detalles[[#This Row],[idcapa]],Capas[[idcapa]:[Tipo]],3,0),"")</f>
        <v>Polígono</v>
      </c>
    </row>
  </sheetData>
  <phoneticPr fontId="4" type="noConversion"/>
  <conditionalFormatting sqref="B10:C67">
    <cfRule type="cellIs" dxfId="92" priority="15" operator="equal">
      <formula>"COMPLETAR"</formula>
    </cfRule>
  </conditionalFormatting>
  <conditionalFormatting sqref="B40:C53">
    <cfRule type="cellIs" dxfId="91" priority="3" operator="equal">
      <formula>"COMPLETAR"</formula>
    </cfRule>
  </conditionalFormatting>
  <conditionalFormatting sqref="B54:C67">
    <cfRule type="cellIs" dxfId="90" priority="2" operator="equal">
      <formula>"COMPLETAR"</formula>
    </cfRule>
  </conditionalFormatting>
  <conditionalFormatting sqref="B54:C67">
    <cfRule type="cellIs" dxfId="89" priority="1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3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6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31.44140625" bestFit="1" customWidth="1"/>
    <col min="15" max="15" width="8.44140625" bestFit="1" customWidth="1"/>
    <col min="16" max="16" width="26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27</v>
      </c>
      <c r="B2" t="s">
        <v>137</v>
      </c>
      <c r="C2">
        <v>2</v>
      </c>
      <c r="D2" t="s">
        <v>146</v>
      </c>
      <c r="E2">
        <v>1</v>
      </c>
      <c r="F2" t="s">
        <v>149</v>
      </c>
      <c r="G2">
        <v>1</v>
      </c>
      <c r="H2" t="s">
        <v>157</v>
      </c>
      <c r="I2" t="s">
        <v>24</v>
      </c>
      <c r="J2">
        <v>1</v>
      </c>
      <c r="M2" t="s">
        <v>146</v>
      </c>
      <c r="N2" t="s">
        <v>172</v>
      </c>
      <c r="O2" t="s">
        <v>123</v>
      </c>
      <c r="P2" t="s">
        <v>157</v>
      </c>
      <c r="Q2" s="11"/>
    </row>
    <row r="3" spans="1:17" x14ac:dyDescent="0.3">
      <c r="A3" s="9" t="s">
        <v>105</v>
      </c>
      <c r="B3" t="s">
        <v>138</v>
      </c>
      <c r="C3">
        <v>5</v>
      </c>
      <c r="D3" t="s">
        <v>110</v>
      </c>
      <c r="E3">
        <v>1</v>
      </c>
      <c r="F3" t="s">
        <v>115</v>
      </c>
      <c r="G3">
        <v>6</v>
      </c>
      <c r="H3" t="s">
        <v>153</v>
      </c>
      <c r="I3" t="s">
        <v>107</v>
      </c>
      <c r="J3">
        <v>1</v>
      </c>
      <c r="M3" t="s">
        <v>110</v>
      </c>
      <c r="N3" t="s">
        <v>160</v>
      </c>
      <c r="O3" t="s">
        <v>124</v>
      </c>
      <c r="P3" t="s">
        <v>153</v>
      </c>
      <c r="Q3" s="11"/>
    </row>
    <row r="4" spans="1:17" x14ac:dyDescent="0.3">
      <c r="A4" s="9" t="s">
        <v>105</v>
      </c>
      <c r="B4" t="s">
        <v>138</v>
      </c>
      <c r="C4">
        <v>5</v>
      </c>
      <c r="D4" t="s">
        <v>110</v>
      </c>
      <c r="E4">
        <v>1</v>
      </c>
      <c r="F4" t="s">
        <v>115</v>
      </c>
      <c r="G4">
        <v>6</v>
      </c>
      <c r="H4" t="s">
        <v>153</v>
      </c>
      <c r="I4" t="s">
        <v>107</v>
      </c>
      <c r="J4">
        <v>1</v>
      </c>
      <c r="M4" t="s">
        <v>110</v>
      </c>
      <c r="N4" t="s">
        <v>161</v>
      </c>
      <c r="O4" t="s">
        <v>162</v>
      </c>
      <c r="P4" t="s">
        <v>153</v>
      </c>
      <c r="Q4" s="11"/>
    </row>
    <row r="5" spans="1:17" x14ac:dyDescent="0.3">
      <c r="A5" s="9" t="s">
        <v>105</v>
      </c>
      <c r="B5" t="s">
        <v>138</v>
      </c>
      <c r="C5">
        <v>5</v>
      </c>
      <c r="D5" t="s">
        <v>110</v>
      </c>
      <c r="E5">
        <v>1</v>
      </c>
      <c r="F5" t="s">
        <v>115</v>
      </c>
      <c r="G5">
        <v>6</v>
      </c>
      <c r="H5" t="s">
        <v>153</v>
      </c>
      <c r="I5" t="s">
        <v>107</v>
      </c>
      <c r="J5">
        <v>1</v>
      </c>
      <c r="M5" t="s">
        <v>110</v>
      </c>
      <c r="N5" t="s">
        <v>163</v>
      </c>
      <c r="O5" t="s">
        <v>131</v>
      </c>
      <c r="P5" t="s">
        <v>153</v>
      </c>
      <c r="Q5" s="11"/>
    </row>
    <row r="6" spans="1:17" x14ac:dyDescent="0.3">
      <c r="A6" s="9" t="s">
        <v>105</v>
      </c>
      <c r="B6" t="s">
        <v>138</v>
      </c>
      <c r="C6">
        <v>5</v>
      </c>
      <c r="D6" t="s">
        <v>110</v>
      </c>
      <c r="E6">
        <v>1</v>
      </c>
      <c r="F6" t="s">
        <v>115</v>
      </c>
      <c r="G6">
        <v>6</v>
      </c>
      <c r="H6" t="s">
        <v>153</v>
      </c>
      <c r="I6" t="s">
        <v>107</v>
      </c>
      <c r="J6">
        <v>1</v>
      </c>
      <c r="M6" t="s">
        <v>110</v>
      </c>
      <c r="N6" t="s">
        <v>132</v>
      </c>
      <c r="O6" t="s">
        <v>135</v>
      </c>
      <c r="P6" t="s">
        <v>153</v>
      </c>
      <c r="Q6" s="11"/>
    </row>
    <row r="7" spans="1:17" x14ac:dyDescent="0.3">
      <c r="A7" s="9" t="s">
        <v>105</v>
      </c>
      <c r="B7" t="s">
        <v>138</v>
      </c>
      <c r="C7">
        <v>5</v>
      </c>
      <c r="D7" t="s">
        <v>110</v>
      </c>
      <c r="E7">
        <v>1</v>
      </c>
      <c r="F7" t="s">
        <v>115</v>
      </c>
      <c r="G7">
        <v>6</v>
      </c>
      <c r="H7" t="s">
        <v>153</v>
      </c>
      <c r="I7" t="s">
        <v>107</v>
      </c>
      <c r="J7">
        <v>1</v>
      </c>
      <c r="M7" t="s">
        <v>110</v>
      </c>
      <c r="N7" t="s">
        <v>125</v>
      </c>
      <c r="O7" t="s">
        <v>126</v>
      </c>
      <c r="P7" t="s">
        <v>153</v>
      </c>
      <c r="Q7" s="11"/>
    </row>
    <row r="8" spans="1:17" x14ac:dyDescent="0.3">
      <c r="A8" s="9" t="s">
        <v>105</v>
      </c>
      <c r="B8" t="s">
        <v>138</v>
      </c>
      <c r="C8">
        <v>5</v>
      </c>
      <c r="D8" t="s">
        <v>110</v>
      </c>
      <c r="E8">
        <v>1</v>
      </c>
      <c r="F8" t="s">
        <v>115</v>
      </c>
      <c r="G8">
        <v>6</v>
      </c>
      <c r="H8" t="s">
        <v>153</v>
      </c>
      <c r="I8" t="s">
        <v>107</v>
      </c>
      <c r="J8">
        <v>1</v>
      </c>
      <c r="M8" t="s">
        <v>110</v>
      </c>
      <c r="N8" t="s">
        <v>164</v>
      </c>
      <c r="O8" t="s">
        <v>134</v>
      </c>
      <c r="P8" t="s">
        <v>153</v>
      </c>
      <c r="Q8" s="11"/>
    </row>
    <row r="9" spans="1:17" x14ac:dyDescent="0.3">
      <c r="A9" s="9" t="s">
        <v>105</v>
      </c>
      <c r="B9" t="s">
        <v>138</v>
      </c>
      <c r="C9">
        <v>5</v>
      </c>
      <c r="D9" t="s">
        <v>110</v>
      </c>
      <c r="E9">
        <v>1</v>
      </c>
      <c r="F9" t="s">
        <v>115</v>
      </c>
      <c r="G9">
        <v>6</v>
      </c>
      <c r="H9" t="s">
        <v>153</v>
      </c>
      <c r="I9" t="s">
        <v>107</v>
      </c>
      <c r="J9">
        <v>1</v>
      </c>
      <c r="M9" t="s">
        <v>110</v>
      </c>
      <c r="N9" t="s">
        <v>165</v>
      </c>
      <c r="O9" t="s">
        <v>116</v>
      </c>
      <c r="P9" t="s">
        <v>153</v>
      </c>
      <c r="Q9" s="11"/>
    </row>
    <row r="10" spans="1:17" x14ac:dyDescent="0.3">
      <c r="A10" s="9" t="s">
        <v>105</v>
      </c>
      <c r="B10" t="s">
        <v>138</v>
      </c>
      <c r="C10">
        <v>5</v>
      </c>
      <c r="D10" t="s">
        <v>110</v>
      </c>
      <c r="E10">
        <v>1</v>
      </c>
      <c r="F10" t="s">
        <v>115</v>
      </c>
      <c r="G10">
        <v>6</v>
      </c>
      <c r="H10" t="s">
        <v>153</v>
      </c>
      <c r="I10" t="s">
        <v>107</v>
      </c>
      <c r="J10">
        <v>1</v>
      </c>
      <c r="M10" t="s">
        <v>110</v>
      </c>
      <c r="N10" t="s">
        <v>166</v>
      </c>
      <c r="O10" t="s">
        <v>129</v>
      </c>
      <c r="P10" t="s">
        <v>153</v>
      </c>
      <c r="Q10" s="11"/>
    </row>
    <row r="11" spans="1:17" x14ac:dyDescent="0.3">
      <c r="A11" s="9" t="s">
        <v>105</v>
      </c>
      <c r="B11" t="s">
        <v>138</v>
      </c>
      <c r="C11">
        <v>5</v>
      </c>
      <c r="D11" t="s">
        <v>110</v>
      </c>
      <c r="E11">
        <v>1</v>
      </c>
      <c r="F11" t="s">
        <v>115</v>
      </c>
      <c r="G11">
        <v>6</v>
      </c>
      <c r="H11" t="s">
        <v>153</v>
      </c>
      <c r="I11" t="s">
        <v>107</v>
      </c>
      <c r="J11">
        <v>1</v>
      </c>
      <c r="M11" t="s">
        <v>110</v>
      </c>
      <c r="N11" t="s">
        <v>130</v>
      </c>
      <c r="O11" t="s">
        <v>122</v>
      </c>
      <c r="P11" t="s">
        <v>153</v>
      </c>
      <c r="Q11" s="11"/>
    </row>
    <row r="12" spans="1:17" x14ac:dyDescent="0.3">
      <c r="A12" s="9" t="s">
        <v>105</v>
      </c>
      <c r="B12" t="s">
        <v>138</v>
      </c>
      <c r="C12">
        <v>5</v>
      </c>
      <c r="D12" t="s">
        <v>110</v>
      </c>
      <c r="E12">
        <v>1</v>
      </c>
      <c r="F12" t="s">
        <v>115</v>
      </c>
      <c r="G12">
        <v>6</v>
      </c>
      <c r="H12" t="s">
        <v>153</v>
      </c>
      <c r="I12" t="s">
        <v>107</v>
      </c>
      <c r="J12">
        <v>1</v>
      </c>
      <c r="M12" t="s">
        <v>110</v>
      </c>
      <c r="N12" t="s">
        <v>167</v>
      </c>
      <c r="O12" t="s">
        <v>127</v>
      </c>
      <c r="P12" t="s">
        <v>153</v>
      </c>
      <c r="Q12" s="11"/>
    </row>
    <row r="13" spans="1:17" x14ac:dyDescent="0.3">
      <c r="A13" s="9" t="s">
        <v>105</v>
      </c>
      <c r="B13" t="s">
        <v>138</v>
      </c>
      <c r="C13">
        <v>5</v>
      </c>
      <c r="D13" t="s">
        <v>110</v>
      </c>
      <c r="E13">
        <v>1</v>
      </c>
      <c r="F13" t="s">
        <v>115</v>
      </c>
      <c r="G13">
        <v>6</v>
      </c>
      <c r="H13" t="s">
        <v>153</v>
      </c>
      <c r="I13" t="s">
        <v>107</v>
      </c>
      <c r="J13">
        <v>1</v>
      </c>
      <c r="M13" t="s">
        <v>110</v>
      </c>
      <c r="N13" t="s">
        <v>168</v>
      </c>
      <c r="O13" t="s">
        <v>162</v>
      </c>
      <c r="P13" t="s">
        <v>153</v>
      </c>
      <c r="Q13" s="11"/>
    </row>
    <row r="14" spans="1:17" x14ac:dyDescent="0.3">
      <c r="A14" s="9" t="s">
        <v>105</v>
      </c>
      <c r="B14" t="s">
        <v>138</v>
      </c>
      <c r="C14">
        <v>5</v>
      </c>
      <c r="D14" t="s">
        <v>110</v>
      </c>
      <c r="E14">
        <v>1</v>
      </c>
      <c r="F14" t="s">
        <v>115</v>
      </c>
      <c r="G14">
        <v>6</v>
      </c>
      <c r="H14" t="s">
        <v>153</v>
      </c>
      <c r="I14" t="s">
        <v>107</v>
      </c>
      <c r="J14">
        <v>1</v>
      </c>
      <c r="M14" t="s">
        <v>110</v>
      </c>
      <c r="N14" t="s">
        <v>169</v>
      </c>
      <c r="O14" t="s">
        <v>170</v>
      </c>
      <c r="P14" t="s">
        <v>153</v>
      </c>
      <c r="Q14" s="11"/>
    </row>
    <row r="15" spans="1:17" x14ac:dyDescent="0.3">
      <c r="A15" s="9" t="s">
        <v>105</v>
      </c>
      <c r="B15" t="s">
        <v>138</v>
      </c>
      <c r="C15">
        <v>5</v>
      </c>
      <c r="D15" t="s">
        <v>110</v>
      </c>
      <c r="E15">
        <v>1</v>
      </c>
      <c r="F15" t="s">
        <v>115</v>
      </c>
      <c r="G15">
        <v>6</v>
      </c>
      <c r="H15" t="s">
        <v>153</v>
      </c>
      <c r="I15" t="s">
        <v>107</v>
      </c>
      <c r="J15">
        <v>1</v>
      </c>
      <c r="M15" t="s">
        <v>110</v>
      </c>
      <c r="N15" t="s">
        <v>171</v>
      </c>
      <c r="O15" t="s">
        <v>128</v>
      </c>
      <c r="P15" t="s">
        <v>153</v>
      </c>
      <c r="Q15" s="11"/>
    </row>
    <row r="16" spans="1:17" x14ac:dyDescent="0.3">
      <c r="A16" s="9" t="s">
        <v>105</v>
      </c>
      <c r="B16" t="s">
        <v>138</v>
      </c>
      <c r="C16">
        <v>5</v>
      </c>
      <c r="D16" t="s">
        <v>110</v>
      </c>
      <c r="E16">
        <v>1</v>
      </c>
      <c r="F16" t="s">
        <v>115</v>
      </c>
      <c r="G16">
        <v>6</v>
      </c>
      <c r="H16" t="s">
        <v>153</v>
      </c>
      <c r="I16" t="s">
        <v>107</v>
      </c>
      <c r="J16">
        <v>1</v>
      </c>
      <c r="M16" t="s">
        <v>110</v>
      </c>
      <c r="N16" t="s">
        <v>133</v>
      </c>
      <c r="O16" t="s">
        <v>136</v>
      </c>
      <c r="P16" t="s">
        <v>153</v>
      </c>
      <c r="Q16" s="11"/>
    </row>
    <row r="17" spans="1:17" x14ac:dyDescent="0.3">
      <c r="A17" s="9" t="s">
        <v>105</v>
      </c>
      <c r="B17" t="s">
        <v>138</v>
      </c>
      <c r="C17">
        <v>1</v>
      </c>
      <c r="D17" t="s">
        <v>106</v>
      </c>
      <c r="E17">
        <v>1</v>
      </c>
      <c r="F17" t="s">
        <v>11</v>
      </c>
      <c r="G17">
        <v>3</v>
      </c>
      <c r="Q17" s="11"/>
    </row>
    <row r="18" spans="1:17" x14ac:dyDescent="0.3">
      <c r="A18" s="9" t="s">
        <v>105</v>
      </c>
      <c r="B18" t="s">
        <v>138</v>
      </c>
      <c r="C18">
        <v>2</v>
      </c>
      <c r="D18" t="s">
        <v>111</v>
      </c>
      <c r="E18">
        <v>1</v>
      </c>
      <c r="F18" t="s">
        <v>114</v>
      </c>
      <c r="G18">
        <v>7</v>
      </c>
      <c r="Q18" s="11"/>
    </row>
    <row r="19" spans="1:17" x14ac:dyDescent="0.3">
      <c r="A19" s="9" t="s">
        <v>105</v>
      </c>
      <c r="B19" t="s">
        <v>138</v>
      </c>
      <c r="C19">
        <v>3</v>
      </c>
      <c r="D19" t="s">
        <v>3</v>
      </c>
      <c r="E19">
        <v>1</v>
      </c>
      <c r="F19" t="s">
        <v>113</v>
      </c>
      <c r="G19">
        <v>2</v>
      </c>
      <c r="Q19" s="11"/>
    </row>
    <row r="20" spans="1:17" x14ac:dyDescent="0.3">
      <c r="A20" s="9" t="s">
        <v>105</v>
      </c>
      <c r="B20" t="s">
        <v>138</v>
      </c>
      <c r="C20">
        <v>4</v>
      </c>
      <c r="D20" t="s">
        <v>2</v>
      </c>
      <c r="E20">
        <v>1</v>
      </c>
      <c r="F20" t="s">
        <v>10</v>
      </c>
      <c r="G20">
        <v>1</v>
      </c>
      <c r="Q20" s="11"/>
    </row>
    <row r="21" spans="1:17" x14ac:dyDescent="0.3">
      <c r="A21" s="9" t="s">
        <v>105</v>
      </c>
      <c r="B21" t="s">
        <v>138</v>
      </c>
      <c r="C21">
        <v>6</v>
      </c>
      <c r="D21" t="s">
        <v>147</v>
      </c>
      <c r="E21">
        <v>1</v>
      </c>
      <c r="F21" t="s">
        <v>112</v>
      </c>
      <c r="G21">
        <v>4</v>
      </c>
      <c r="Q21" s="11"/>
    </row>
    <row r="22" spans="1:17" x14ac:dyDescent="0.3">
      <c r="A22" s="9" t="s">
        <v>105</v>
      </c>
      <c r="B22" t="s">
        <v>138</v>
      </c>
      <c r="C22">
        <v>7</v>
      </c>
      <c r="D22" t="s">
        <v>109</v>
      </c>
      <c r="E22">
        <v>1</v>
      </c>
      <c r="F22" t="s">
        <v>148</v>
      </c>
      <c r="G22">
        <v>5</v>
      </c>
      <c r="Q22" s="11"/>
    </row>
    <row r="23" spans="1:17" x14ac:dyDescent="0.3">
      <c r="A23" s="9" t="s">
        <v>117</v>
      </c>
      <c r="B23" t="s">
        <v>139</v>
      </c>
      <c r="C23">
        <v>1</v>
      </c>
      <c r="D23" t="s">
        <v>150</v>
      </c>
      <c r="E23">
        <v>1</v>
      </c>
      <c r="F23" t="s">
        <v>151</v>
      </c>
      <c r="G23">
        <v>5</v>
      </c>
      <c r="H23" t="s">
        <v>152</v>
      </c>
      <c r="I23" t="s">
        <v>119</v>
      </c>
      <c r="J23">
        <v>1</v>
      </c>
      <c r="M23" t="s">
        <v>150</v>
      </c>
      <c r="N23" t="s">
        <v>108</v>
      </c>
      <c r="O23" t="s">
        <v>118</v>
      </c>
      <c r="P23" t="s">
        <v>152</v>
      </c>
      <c r="Q23" s="11"/>
    </row>
    <row r="24" spans="1:17" x14ac:dyDescent="0.3">
      <c r="A24" s="9" t="s">
        <v>120</v>
      </c>
      <c r="B24" t="s">
        <v>140</v>
      </c>
      <c r="C24">
        <v>5</v>
      </c>
      <c r="D24" t="s">
        <v>110</v>
      </c>
      <c r="E24">
        <v>1</v>
      </c>
      <c r="F24" t="s">
        <v>115</v>
      </c>
      <c r="G24">
        <v>6</v>
      </c>
      <c r="H24" t="s">
        <v>154</v>
      </c>
      <c r="I24" t="s">
        <v>121</v>
      </c>
      <c r="J24">
        <v>1</v>
      </c>
      <c r="M24" t="s">
        <v>110</v>
      </c>
      <c r="N24" t="s">
        <v>160</v>
      </c>
      <c r="O24" t="s">
        <v>124</v>
      </c>
      <c r="P24" t="s">
        <v>154</v>
      </c>
      <c r="Q24" s="11"/>
    </row>
    <row r="25" spans="1:17" x14ac:dyDescent="0.3">
      <c r="A25" s="9" t="s">
        <v>120</v>
      </c>
      <c r="B25" t="s">
        <v>140</v>
      </c>
      <c r="C25">
        <v>5</v>
      </c>
      <c r="D25" t="s">
        <v>110</v>
      </c>
      <c r="E25">
        <v>1</v>
      </c>
      <c r="F25" t="s">
        <v>115</v>
      </c>
      <c r="G25">
        <v>6</v>
      </c>
      <c r="H25" t="s">
        <v>154</v>
      </c>
      <c r="I25" t="s">
        <v>121</v>
      </c>
      <c r="J25">
        <v>1</v>
      </c>
      <c r="M25" t="s">
        <v>110</v>
      </c>
      <c r="N25" t="s">
        <v>161</v>
      </c>
      <c r="O25" t="s">
        <v>162</v>
      </c>
      <c r="P25" t="s">
        <v>154</v>
      </c>
      <c r="Q25" s="11"/>
    </row>
    <row r="26" spans="1:17" x14ac:dyDescent="0.3">
      <c r="A26" s="9" t="s">
        <v>120</v>
      </c>
      <c r="B26" t="s">
        <v>140</v>
      </c>
      <c r="C26">
        <v>5</v>
      </c>
      <c r="D26" t="s">
        <v>110</v>
      </c>
      <c r="E26">
        <v>1</v>
      </c>
      <c r="F26" t="s">
        <v>115</v>
      </c>
      <c r="G26">
        <v>6</v>
      </c>
      <c r="H26" t="s">
        <v>154</v>
      </c>
      <c r="I26" t="s">
        <v>121</v>
      </c>
      <c r="J26">
        <v>1</v>
      </c>
      <c r="M26" t="s">
        <v>110</v>
      </c>
      <c r="N26" t="s">
        <v>163</v>
      </c>
      <c r="O26" t="s">
        <v>131</v>
      </c>
      <c r="P26" t="s">
        <v>154</v>
      </c>
      <c r="Q26" s="11"/>
    </row>
    <row r="27" spans="1:17" x14ac:dyDescent="0.3">
      <c r="A27" s="9" t="s">
        <v>120</v>
      </c>
      <c r="B27" t="s">
        <v>140</v>
      </c>
      <c r="C27">
        <v>5</v>
      </c>
      <c r="D27" t="s">
        <v>110</v>
      </c>
      <c r="E27">
        <v>1</v>
      </c>
      <c r="F27" t="s">
        <v>115</v>
      </c>
      <c r="G27">
        <v>6</v>
      </c>
      <c r="H27" t="s">
        <v>154</v>
      </c>
      <c r="I27" t="s">
        <v>121</v>
      </c>
      <c r="J27">
        <v>1</v>
      </c>
      <c r="M27" t="s">
        <v>110</v>
      </c>
      <c r="N27" t="s">
        <v>132</v>
      </c>
      <c r="O27" t="s">
        <v>135</v>
      </c>
      <c r="P27" t="s">
        <v>154</v>
      </c>
      <c r="Q27" s="11"/>
    </row>
    <row r="28" spans="1:17" x14ac:dyDescent="0.3">
      <c r="A28" s="9" t="s">
        <v>120</v>
      </c>
      <c r="B28" t="s">
        <v>140</v>
      </c>
      <c r="C28">
        <v>5</v>
      </c>
      <c r="D28" t="s">
        <v>110</v>
      </c>
      <c r="E28">
        <v>1</v>
      </c>
      <c r="F28" t="s">
        <v>115</v>
      </c>
      <c r="G28">
        <v>6</v>
      </c>
      <c r="H28" t="s">
        <v>154</v>
      </c>
      <c r="I28" t="s">
        <v>121</v>
      </c>
      <c r="J28">
        <v>1</v>
      </c>
      <c r="M28" t="s">
        <v>110</v>
      </c>
      <c r="N28" t="s">
        <v>125</v>
      </c>
      <c r="O28" t="s">
        <v>126</v>
      </c>
      <c r="P28" t="s">
        <v>154</v>
      </c>
      <c r="Q28" s="11"/>
    </row>
    <row r="29" spans="1:17" x14ac:dyDescent="0.3">
      <c r="A29" s="9" t="s">
        <v>120</v>
      </c>
      <c r="B29" t="s">
        <v>140</v>
      </c>
      <c r="C29">
        <v>5</v>
      </c>
      <c r="D29" t="s">
        <v>110</v>
      </c>
      <c r="E29">
        <v>1</v>
      </c>
      <c r="F29" t="s">
        <v>115</v>
      </c>
      <c r="G29">
        <v>6</v>
      </c>
      <c r="H29" t="s">
        <v>154</v>
      </c>
      <c r="I29" t="s">
        <v>121</v>
      </c>
      <c r="J29">
        <v>1</v>
      </c>
      <c r="M29" t="s">
        <v>110</v>
      </c>
      <c r="N29" t="s">
        <v>164</v>
      </c>
      <c r="O29" t="s">
        <v>134</v>
      </c>
      <c r="P29" t="s">
        <v>154</v>
      </c>
      <c r="Q29" s="11"/>
    </row>
    <row r="30" spans="1:17" x14ac:dyDescent="0.3">
      <c r="A30" s="9" t="s">
        <v>120</v>
      </c>
      <c r="B30" t="s">
        <v>140</v>
      </c>
      <c r="C30">
        <v>5</v>
      </c>
      <c r="D30" t="s">
        <v>110</v>
      </c>
      <c r="E30">
        <v>1</v>
      </c>
      <c r="F30" t="s">
        <v>115</v>
      </c>
      <c r="G30">
        <v>6</v>
      </c>
      <c r="H30" t="s">
        <v>154</v>
      </c>
      <c r="I30" t="s">
        <v>121</v>
      </c>
      <c r="J30">
        <v>1</v>
      </c>
      <c r="M30" t="s">
        <v>110</v>
      </c>
      <c r="N30" t="s">
        <v>165</v>
      </c>
      <c r="O30" t="s">
        <v>116</v>
      </c>
      <c r="P30" t="s">
        <v>154</v>
      </c>
      <c r="Q30" s="11"/>
    </row>
    <row r="31" spans="1:17" x14ac:dyDescent="0.3">
      <c r="A31" s="9" t="s">
        <v>120</v>
      </c>
      <c r="B31" t="s">
        <v>140</v>
      </c>
      <c r="C31">
        <v>5</v>
      </c>
      <c r="D31" t="s">
        <v>110</v>
      </c>
      <c r="E31">
        <v>1</v>
      </c>
      <c r="F31" t="s">
        <v>115</v>
      </c>
      <c r="G31">
        <v>6</v>
      </c>
      <c r="H31" t="s">
        <v>154</v>
      </c>
      <c r="I31" t="s">
        <v>121</v>
      </c>
      <c r="J31">
        <v>1</v>
      </c>
      <c r="M31" t="s">
        <v>110</v>
      </c>
      <c r="N31" t="s">
        <v>166</v>
      </c>
      <c r="O31" t="s">
        <v>129</v>
      </c>
      <c r="P31" t="s">
        <v>154</v>
      </c>
      <c r="Q31" s="11"/>
    </row>
    <row r="32" spans="1:17" x14ac:dyDescent="0.3">
      <c r="A32" s="9" t="s">
        <v>120</v>
      </c>
      <c r="B32" t="s">
        <v>140</v>
      </c>
      <c r="C32">
        <v>5</v>
      </c>
      <c r="D32" t="s">
        <v>110</v>
      </c>
      <c r="E32">
        <v>1</v>
      </c>
      <c r="F32" t="s">
        <v>115</v>
      </c>
      <c r="G32">
        <v>6</v>
      </c>
      <c r="H32" t="s">
        <v>154</v>
      </c>
      <c r="I32" t="s">
        <v>121</v>
      </c>
      <c r="J32">
        <v>1</v>
      </c>
      <c r="M32" t="s">
        <v>110</v>
      </c>
      <c r="N32" t="s">
        <v>130</v>
      </c>
      <c r="O32" t="s">
        <v>122</v>
      </c>
      <c r="P32" t="s">
        <v>154</v>
      </c>
      <c r="Q32" s="11"/>
    </row>
    <row r="33" spans="1:17" x14ac:dyDescent="0.3">
      <c r="A33" s="9" t="s">
        <v>120</v>
      </c>
      <c r="B33" t="s">
        <v>140</v>
      </c>
      <c r="C33">
        <v>5</v>
      </c>
      <c r="D33" t="s">
        <v>110</v>
      </c>
      <c r="E33">
        <v>1</v>
      </c>
      <c r="F33" t="s">
        <v>115</v>
      </c>
      <c r="G33">
        <v>6</v>
      </c>
      <c r="H33" t="s">
        <v>154</v>
      </c>
      <c r="I33" t="s">
        <v>121</v>
      </c>
      <c r="J33">
        <v>1</v>
      </c>
      <c r="M33" t="s">
        <v>110</v>
      </c>
      <c r="N33" t="s">
        <v>167</v>
      </c>
      <c r="O33" t="s">
        <v>127</v>
      </c>
      <c r="P33" t="s">
        <v>154</v>
      </c>
      <c r="Q33" s="11"/>
    </row>
    <row r="34" spans="1:17" x14ac:dyDescent="0.3">
      <c r="A34" s="9" t="s">
        <v>120</v>
      </c>
      <c r="B34" t="s">
        <v>140</v>
      </c>
      <c r="C34">
        <v>5</v>
      </c>
      <c r="D34" t="s">
        <v>110</v>
      </c>
      <c r="E34">
        <v>1</v>
      </c>
      <c r="F34" t="s">
        <v>115</v>
      </c>
      <c r="G34">
        <v>6</v>
      </c>
      <c r="H34" t="s">
        <v>154</v>
      </c>
      <c r="I34" t="s">
        <v>121</v>
      </c>
      <c r="J34">
        <v>1</v>
      </c>
      <c r="M34" t="s">
        <v>110</v>
      </c>
      <c r="N34" t="s">
        <v>168</v>
      </c>
      <c r="O34" t="s">
        <v>162</v>
      </c>
      <c r="P34" t="s">
        <v>154</v>
      </c>
      <c r="Q34" s="11"/>
    </row>
    <row r="35" spans="1:17" x14ac:dyDescent="0.3">
      <c r="A35" s="9" t="s">
        <v>120</v>
      </c>
      <c r="B35" t="s">
        <v>140</v>
      </c>
      <c r="C35">
        <v>5</v>
      </c>
      <c r="D35" t="s">
        <v>110</v>
      </c>
      <c r="E35">
        <v>1</v>
      </c>
      <c r="F35" t="s">
        <v>115</v>
      </c>
      <c r="G35">
        <v>6</v>
      </c>
      <c r="H35" t="s">
        <v>154</v>
      </c>
      <c r="I35" t="s">
        <v>121</v>
      </c>
      <c r="J35">
        <v>1</v>
      </c>
      <c r="M35" t="s">
        <v>110</v>
      </c>
      <c r="N35" t="s">
        <v>169</v>
      </c>
      <c r="O35" t="s">
        <v>170</v>
      </c>
      <c r="P35" t="s">
        <v>154</v>
      </c>
      <c r="Q35" s="11"/>
    </row>
    <row r="36" spans="1:17" x14ac:dyDescent="0.3">
      <c r="A36" s="9" t="s">
        <v>120</v>
      </c>
      <c r="B36" t="s">
        <v>140</v>
      </c>
      <c r="C36">
        <v>5</v>
      </c>
      <c r="D36" t="s">
        <v>110</v>
      </c>
      <c r="E36">
        <v>1</v>
      </c>
      <c r="F36" t="s">
        <v>115</v>
      </c>
      <c r="G36">
        <v>6</v>
      </c>
      <c r="H36" t="s">
        <v>154</v>
      </c>
      <c r="I36" t="s">
        <v>121</v>
      </c>
      <c r="J36">
        <v>1</v>
      </c>
      <c r="M36" t="s">
        <v>110</v>
      </c>
      <c r="N36" t="s">
        <v>171</v>
      </c>
      <c r="O36" t="s">
        <v>128</v>
      </c>
      <c r="P36" t="s">
        <v>154</v>
      </c>
      <c r="Q36" s="11"/>
    </row>
    <row r="37" spans="1:17" x14ac:dyDescent="0.3">
      <c r="A37" s="9" t="s">
        <v>120</v>
      </c>
      <c r="B37" t="s">
        <v>140</v>
      </c>
      <c r="C37">
        <v>5</v>
      </c>
      <c r="D37" t="s">
        <v>110</v>
      </c>
      <c r="E37">
        <v>1</v>
      </c>
      <c r="F37" t="s">
        <v>115</v>
      </c>
      <c r="G37">
        <v>6</v>
      </c>
      <c r="H37" t="s">
        <v>154</v>
      </c>
      <c r="I37" t="s">
        <v>121</v>
      </c>
      <c r="J37">
        <v>1</v>
      </c>
      <c r="M37" t="s">
        <v>110</v>
      </c>
      <c r="N37" t="s">
        <v>133</v>
      </c>
      <c r="O37" t="s">
        <v>136</v>
      </c>
      <c r="P37" t="s">
        <v>154</v>
      </c>
      <c r="Q37" s="11"/>
    </row>
    <row r="38" spans="1:17" x14ac:dyDescent="0.3">
      <c r="A38" s="9" t="s">
        <v>120</v>
      </c>
      <c r="B38" t="s">
        <v>140</v>
      </c>
      <c r="C38">
        <v>1</v>
      </c>
      <c r="D38" t="s">
        <v>106</v>
      </c>
      <c r="E38">
        <v>1</v>
      </c>
      <c r="F38" t="s">
        <v>11</v>
      </c>
      <c r="G38">
        <v>3</v>
      </c>
      <c r="Q38" s="11"/>
    </row>
    <row r="39" spans="1:17" x14ac:dyDescent="0.3">
      <c r="A39" s="9" t="s">
        <v>120</v>
      </c>
      <c r="B39" t="s">
        <v>140</v>
      </c>
      <c r="C39">
        <v>2</v>
      </c>
      <c r="D39" t="s">
        <v>111</v>
      </c>
      <c r="E39">
        <v>1</v>
      </c>
      <c r="F39" t="s">
        <v>114</v>
      </c>
      <c r="G39">
        <v>7</v>
      </c>
      <c r="Q39" s="11"/>
    </row>
    <row r="40" spans="1:17" x14ac:dyDescent="0.3">
      <c r="A40" s="9" t="s">
        <v>120</v>
      </c>
      <c r="B40" t="s">
        <v>140</v>
      </c>
      <c r="C40">
        <v>3</v>
      </c>
      <c r="D40" t="s">
        <v>3</v>
      </c>
      <c r="E40">
        <v>1</v>
      </c>
      <c r="F40" t="s">
        <v>113</v>
      </c>
      <c r="G40">
        <v>2</v>
      </c>
      <c r="Q40" s="11"/>
    </row>
    <row r="41" spans="1:17" x14ac:dyDescent="0.3">
      <c r="A41" s="9" t="s">
        <v>120</v>
      </c>
      <c r="B41" t="s">
        <v>140</v>
      </c>
      <c r="C41">
        <v>4</v>
      </c>
      <c r="D41" t="s">
        <v>2</v>
      </c>
      <c r="E41">
        <v>1</v>
      </c>
      <c r="F41" t="s">
        <v>10</v>
      </c>
      <c r="G41">
        <v>1</v>
      </c>
      <c r="Q41" s="11"/>
    </row>
    <row r="42" spans="1:17" x14ac:dyDescent="0.3">
      <c r="A42" s="9" t="s">
        <v>120</v>
      </c>
      <c r="B42" t="s">
        <v>140</v>
      </c>
      <c r="C42">
        <v>6</v>
      </c>
      <c r="D42" t="s">
        <v>147</v>
      </c>
      <c r="E42">
        <v>1</v>
      </c>
      <c r="F42" t="s">
        <v>112</v>
      </c>
      <c r="G42">
        <v>4</v>
      </c>
      <c r="Q42" s="11"/>
    </row>
    <row r="43" spans="1:17" x14ac:dyDescent="0.3">
      <c r="A43" s="9" t="s">
        <v>120</v>
      </c>
      <c r="B43" t="s">
        <v>140</v>
      </c>
      <c r="C43">
        <v>7</v>
      </c>
      <c r="D43" t="s">
        <v>109</v>
      </c>
      <c r="E43">
        <v>1</v>
      </c>
      <c r="F43" t="s">
        <v>148</v>
      </c>
      <c r="G43">
        <v>5</v>
      </c>
      <c r="Q43" s="11"/>
    </row>
    <row r="44" spans="1:17" x14ac:dyDescent="0.3">
      <c r="A44" s="9" t="s">
        <v>143</v>
      </c>
      <c r="B44" t="s">
        <v>141</v>
      </c>
      <c r="C44">
        <v>5</v>
      </c>
      <c r="D44" t="s">
        <v>110</v>
      </c>
      <c r="E44">
        <v>1</v>
      </c>
      <c r="F44" t="s">
        <v>115</v>
      </c>
      <c r="G44">
        <v>6</v>
      </c>
      <c r="H44" t="s">
        <v>155</v>
      </c>
      <c r="I44" t="s">
        <v>158</v>
      </c>
      <c r="J44">
        <v>1</v>
      </c>
      <c r="M44" t="s">
        <v>110</v>
      </c>
      <c r="N44" t="s">
        <v>160</v>
      </c>
      <c r="O44" t="s">
        <v>124</v>
      </c>
      <c r="P44" t="s">
        <v>155</v>
      </c>
      <c r="Q44" s="11"/>
    </row>
    <row r="45" spans="1:17" x14ac:dyDescent="0.3">
      <c r="A45" s="9" t="s">
        <v>143</v>
      </c>
      <c r="B45" t="s">
        <v>141</v>
      </c>
      <c r="C45">
        <v>5</v>
      </c>
      <c r="D45" t="s">
        <v>110</v>
      </c>
      <c r="E45">
        <v>1</v>
      </c>
      <c r="F45" t="s">
        <v>115</v>
      </c>
      <c r="G45">
        <v>6</v>
      </c>
      <c r="H45" t="s">
        <v>155</v>
      </c>
      <c r="I45" t="s">
        <v>158</v>
      </c>
      <c r="J45">
        <v>1</v>
      </c>
      <c r="M45" t="s">
        <v>110</v>
      </c>
      <c r="N45" t="s">
        <v>161</v>
      </c>
      <c r="O45" t="s">
        <v>162</v>
      </c>
      <c r="P45" t="s">
        <v>155</v>
      </c>
      <c r="Q45" s="11"/>
    </row>
    <row r="46" spans="1:17" x14ac:dyDescent="0.3">
      <c r="A46" s="9" t="s">
        <v>143</v>
      </c>
      <c r="B46" t="s">
        <v>141</v>
      </c>
      <c r="C46">
        <v>5</v>
      </c>
      <c r="D46" t="s">
        <v>110</v>
      </c>
      <c r="E46">
        <v>1</v>
      </c>
      <c r="F46" t="s">
        <v>115</v>
      </c>
      <c r="G46">
        <v>6</v>
      </c>
      <c r="H46" t="s">
        <v>155</v>
      </c>
      <c r="I46" t="s">
        <v>158</v>
      </c>
      <c r="J46">
        <v>1</v>
      </c>
      <c r="M46" t="s">
        <v>110</v>
      </c>
      <c r="N46" t="s">
        <v>163</v>
      </c>
      <c r="O46" t="s">
        <v>131</v>
      </c>
      <c r="P46" t="s">
        <v>155</v>
      </c>
      <c r="Q46" s="11"/>
    </row>
    <row r="47" spans="1:17" x14ac:dyDescent="0.3">
      <c r="A47" s="9" t="s">
        <v>143</v>
      </c>
      <c r="B47" t="s">
        <v>141</v>
      </c>
      <c r="C47">
        <v>5</v>
      </c>
      <c r="D47" t="s">
        <v>110</v>
      </c>
      <c r="E47">
        <v>1</v>
      </c>
      <c r="F47" t="s">
        <v>115</v>
      </c>
      <c r="G47">
        <v>6</v>
      </c>
      <c r="H47" t="s">
        <v>155</v>
      </c>
      <c r="I47" t="s">
        <v>158</v>
      </c>
      <c r="J47">
        <v>1</v>
      </c>
      <c r="M47" t="s">
        <v>110</v>
      </c>
      <c r="N47" t="s">
        <v>132</v>
      </c>
      <c r="O47" t="s">
        <v>135</v>
      </c>
      <c r="P47" t="s">
        <v>155</v>
      </c>
      <c r="Q47" s="11"/>
    </row>
    <row r="48" spans="1:17" x14ac:dyDescent="0.3">
      <c r="A48" s="9" t="s">
        <v>143</v>
      </c>
      <c r="B48" t="s">
        <v>141</v>
      </c>
      <c r="C48">
        <v>5</v>
      </c>
      <c r="D48" t="s">
        <v>110</v>
      </c>
      <c r="E48">
        <v>1</v>
      </c>
      <c r="F48" t="s">
        <v>115</v>
      </c>
      <c r="G48">
        <v>6</v>
      </c>
      <c r="H48" t="s">
        <v>155</v>
      </c>
      <c r="I48" t="s">
        <v>158</v>
      </c>
      <c r="J48">
        <v>1</v>
      </c>
      <c r="M48" t="s">
        <v>110</v>
      </c>
      <c r="N48" t="s">
        <v>125</v>
      </c>
      <c r="O48" t="s">
        <v>126</v>
      </c>
      <c r="P48" t="s">
        <v>155</v>
      </c>
      <c r="Q48" s="11"/>
    </row>
    <row r="49" spans="1:17" x14ac:dyDescent="0.3">
      <c r="A49" s="9" t="s">
        <v>143</v>
      </c>
      <c r="B49" t="s">
        <v>141</v>
      </c>
      <c r="C49">
        <v>5</v>
      </c>
      <c r="D49" t="s">
        <v>110</v>
      </c>
      <c r="E49">
        <v>1</v>
      </c>
      <c r="F49" t="s">
        <v>115</v>
      </c>
      <c r="G49">
        <v>6</v>
      </c>
      <c r="H49" t="s">
        <v>155</v>
      </c>
      <c r="I49" t="s">
        <v>158</v>
      </c>
      <c r="J49">
        <v>1</v>
      </c>
      <c r="M49" t="s">
        <v>110</v>
      </c>
      <c r="N49" t="s">
        <v>164</v>
      </c>
      <c r="O49" t="s">
        <v>134</v>
      </c>
      <c r="P49" t="s">
        <v>155</v>
      </c>
      <c r="Q49" s="11"/>
    </row>
    <row r="50" spans="1:17" x14ac:dyDescent="0.3">
      <c r="A50" s="9" t="s">
        <v>143</v>
      </c>
      <c r="B50" t="s">
        <v>141</v>
      </c>
      <c r="C50">
        <v>5</v>
      </c>
      <c r="D50" t="s">
        <v>110</v>
      </c>
      <c r="E50">
        <v>1</v>
      </c>
      <c r="F50" t="s">
        <v>115</v>
      </c>
      <c r="G50">
        <v>6</v>
      </c>
      <c r="H50" t="s">
        <v>155</v>
      </c>
      <c r="I50" t="s">
        <v>158</v>
      </c>
      <c r="J50">
        <v>1</v>
      </c>
      <c r="M50" t="s">
        <v>110</v>
      </c>
      <c r="N50" t="s">
        <v>165</v>
      </c>
      <c r="O50" t="s">
        <v>116</v>
      </c>
      <c r="P50" t="s">
        <v>155</v>
      </c>
      <c r="Q50" s="11"/>
    </row>
    <row r="51" spans="1:17" x14ac:dyDescent="0.3">
      <c r="A51" s="9" t="s">
        <v>143</v>
      </c>
      <c r="B51" t="s">
        <v>141</v>
      </c>
      <c r="C51">
        <v>5</v>
      </c>
      <c r="D51" t="s">
        <v>110</v>
      </c>
      <c r="E51">
        <v>1</v>
      </c>
      <c r="F51" t="s">
        <v>115</v>
      </c>
      <c r="G51">
        <v>6</v>
      </c>
      <c r="H51" t="s">
        <v>155</v>
      </c>
      <c r="I51" t="s">
        <v>158</v>
      </c>
      <c r="J51">
        <v>1</v>
      </c>
      <c r="M51" t="s">
        <v>110</v>
      </c>
      <c r="N51" t="s">
        <v>166</v>
      </c>
      <c r="O51" t="s">
        <v>129</v>
      </c>
      <c r="P51" t="s">
        <v>155</v>
      </c>
      <c r="Q51" s="11"/>
    </row>
    <row r="52" spans="1:17" x14ac:dyDescent="0.3">
      <c r="A52" s="9" t="s">
        <v>143</v>
      </c>
      <c r="B52" t="s">
        <v>141</v>
      </c>
      <c r="C52">
        <v>5</v>
      </c>
      <c r="D52" t="s">
        <v>110</v>
      </c>
      <c r="E52">
        <v>1</v>
      </c>
      <c r="F52" t="s">
        <v>115</v>
      </c>
      <c r="G52">
        <v>6</v>
      </c>
      <c r="H52" t="s">
        <v>155</v>
      </c>
      <c r="I52" t="s">
        <v>158</v>
      </c>
      <c r="J52">
        <v>1</v>
      </c>
      <c r="M52" t="s">
        <v>110</v>
      </c>
      <c r="N52" t="s">
        <v>130</v>
      </c>
      <c r="O52" t="s">
        <v>122</v>
      </c>
      <c r="P52" t="s">
        <v>155</v>
      </c>
      <c r="Q52" s="11"/>
    </row>
    <row r="53" spans="1:17" x14ac:dyDescent="0.3">
      <c r="A53" s="9" t="s">
        <v>143</v>
      </c>
      <c r="B53" t="s">
        <v>141</v>
      </c>
      <c r="C53">
        <v>5</v>
      </c>
      <c r="D53" t="s">
        <v>110</v>
      </c>
      <c r="E53">
        <v>1</v>
      </c>
      <c r="F53" t="s">
        <v>115</v>
      </c>
      <c r="G53">
        <v>6</v>
      </c>
      <c r="H53" t="s">
        <v>155</v>
      </c>
      <c r="I53" t="s">
        <v>158</v>
      </c>
      <c r="J53">
        <v>1</v>
      </c>
      <c r="M53" t="s">
        <v>110</v>
      </c>
      <c r="N53" t="s">
        <v>167</v>
      </c>
      <c r="O53" t="s">
        <v>127</v>
      </c>
      <c r="P53" t="s">
        <v>155</v>
      </c>
      <c r="Q53" s="11"/>
    </row>
    <row r="54" spans="1:17" x14ac:dyDescent="0.3">
      <c r="A54" s="9" t="s">
        <v>143</v>
      </c>
      <c r="B54" t="s">
        <v>141</v>
      </c>
      <c r="C54">
        <v>5</v>
      </c>
      <c r="D54" t="s">
        <v>110</v>
      </c>
      <c r="E54">
        <v>1</v>
      </c>
      <c r="F54" t="s">
        <v>115</v>
      </c>
      <c r="G54">
        <v>6</v>
      </c>
      <c r="H54" t="s">
        <v>155</v>
      </c>
      <c r="I54" t="s">
        <v>158</v>
      </c>
      <c r="J54">
        <v>1</v>
      </c>
      <c r="M54" t="s">
        <v>110</v>
      </c>
      <c r="N54" t="s">
        <v>168</v>
      </c>
      <c r="O54" t="s">
        <v>162</v>
      </c>
      <c r="P54" t="s">
        <v>155</v>
      </c>
      <c r="Q54" s="11"/>
    </row>
    <row r="55" spans="1:17" x14ac:dyDescent="0.3">
      <c r="A55" s="9" t="s">
        <v>143</v>
      </c>
      <c r="B55" t="s">
        <v>141</v>
      </c>
      <c r="C55">
        <v>5</v>
      </c>
      <c r="D55" t="s">
        <v>110</v>
      </c>
      <c r="E55">
        <v>1</v>
      </c>
      <c r="F55" t="s">
        <v>115</v>
      </c>
      <c r="G55">
        <v>6</v>
      </c>
      <c r="H55" t="s">
        <v>155</v>
      </c>
      <c r="I55" t="s">
        <v>158</v>
      </c>
      <c r="J55">
        <v>1</v>
      </c>
      <c r="M55" t="s">
        <v>110</v>
      </c>
      <c r="N55" t="s">
        <v>169</v>
      </c>
      <c r="O55" t="s">
        <v>170</v>
      </c>
      <c r="P55" t="s">
        <v>155</v>
      </c>
      <c r="Q55" s="11"/>
    </row>
    <row r="56" spans="1:17" x14ac:dyDescent="0.3">
      <c r="A56" s="9" t="s">
        <v>143</v>
      </c>
      <c r="B56" t="s">
        <v>141</v>
      </c>
      <c r="C56">
        <v>5</v>
      </c>
      <c r="D56" t="s">
        <v>110</v>
      </c>
      <c r="E56">
        <v>1</v>
      </c>
      <c r="F56" t="s">
        <v>115</v>
      </c>
      <c r="G56">
        <v>6</v>
      </c>
      <c r="H56" t="s">
        <v>155</v>
      </c>
      <c r="I56" t="s">
        <v>158</v>
      </c>
      <c r="J56">
        <v>1</v>
      </c>
      <c r="M56" t="s">
        <v>110</v>
      </c>
      <c r="N56" t="s">
        <v>171</v>
      </c>
      <c r="O56" t="s">
        <v>128</v>
      </c>
      <c r="P56" t="s">
        <v>155</v>
      </c>
      <c r="Q56" s="11"/>
    </row>
    <row r="57" spans="1:17" x14ac:dyDescent="0.3">
      <c r="A57" s="9" t="s">
        <v>143</v>
      </c>
      <c r="B57" t="s">
        <v>141</v>
      </c>
      <c r="C57">
        <v>5</v>
      </c>
      <c r="D57" t="s">
        <v>110</v>
      </c>
      <c r="E57">
        <v>1</v>
      </c>
      <c r="F57" t="s">
        <v>115</v>
      </c>
      <c r="G57">
        <v>6</v>
      </c>
      <c r="H57" t="s">
        <v>155</v>
      </c>
      <c r="I57" t="s">
        <v>158</v>
      </c>
      <c r="J57">
        <v>1</v>
      </c>
      <c r="M57" t="s">
        <v>110</v>
      </c>
      <c r="N57" t="s">
        <v>133</v>
      </c>
      <c r="O57" t="s">
        <v>136</v>
      </c>
      <c r="P57" t="s">
        <v>155</v>
      </c>
      <c r="Q57" s="11"/>
    </row>
    <row r="58" spans="1:17" x14ac:dyDescent="0.3">
      <c r="A58" s="9" t="s">
        <v>143</v>
      </c>
      <c r="B58" t="s">
        <v>141</v>
      </c>
      <c r="C58">
        <v>1</v>
      </c>
      <c r="D58" t="s">
        <v>106</v>
      </c>
      <c r="E58">
        <v>1</v>
      </c>
      <c r="F58" t="s">
        <v>11</v>
      </c>
      <c r="G58">
        <v>3</v>
      </c>
      <c r="Q58" s="11"/>
    </row>
    <row r="59" spans="1:17" x14ac:dyDescent="0.3">
      <c r="A59" s="9" t="s">
        <v>143</v>
      </c>
      <c r="B59" t="s">
        <v>141</v>
      </c>
      <c r="C59">
        <v>2</v>
      </c>
      <c r="D59" t="s">
        <v>111</v>
      </c>
      <c r="E59">
        <v>1</v>
      </c>
      <c r="F59" t="s">
        <v>114</v>
      </c>
      <c r="G59">
        <v>7</v>
      </c>
      <c r="Q59" s="11"/>
    </row>
    <row r="60" spans="1:17" x14ac:dyDescent="0.3">
      <c r="A60" s="9" t="s">
        <v>143</v>
      </c>
      <c r="B60" t="s">
        <v>141</v>
      </c>
      <c r="C60">
        <v>3</v>
      </c>
      <c r="D60" t="s">
        <v>3</v>
      </c>
      <c r="E60">
        <v>1</v>
      </c>
      <c r="F60" t="s">
        <v>113</v>
      </c>
      <c r="G60">
        <v>2</v>
      </c>
      <c r="Q60" s="11"/>
    </row>
    <row r="61" spans="1:17" x14ac:dyDescent="0.3">
      <c r="A61" s="9" t="s">
        <v>143</v>
      </c>
      <c r="B61" t="s">
        <v>141</v>
      </c>
      <c r="C61">
        <v>4</v>
      </c>
      <c r="D61" t="s">
        <v>2</v>
      </c>
      <c r="E61">
        <v>1</v>
      </c>
      <c r="F61" t="s">
        <v>10</v>
      </c>
      <c r="G61">
        <v>1</v>
      </c>
      <c r="Q61" s="11"/>
    </row>
    <row r="62" spans="1:17" x14ac:dyDescent="0.3">
      <c r="A62" s="9" t="s">
        <v>143</v>
      </c>
      <c r="B62" t="s">
        <v>141</v>
      </c>
      <c r="C62">
        <v>6</v>
      </c>
      <c r="D62" t="s">
        <v>147</v>
      </c>
      <c r="E62">
        <v>1</v>
      </c>
      <c r="F62" t="s">
        <v>112</v>
      </c>
      <c r="G62">
        <v>4</v>
      </c>
      <c r="Q62" s="11"/>
    </row>
    <row r="63" spans="1:17" x14ac:dyDescent="0.3">
      <c r="A63" s="9" t="s">
        <v>143</v>
      </c>
      <c r="B63" t="s">
        <v>141</v>
      </c>
      <c r="C63">
        <v>7</v>
      </c>
      <c r="D63" t="s">
        <v>109</v>
      </c>
      <c r="E63">
        <v>1</v>
      </c>
      <c r="F63" t="s">
        <v>148</v>
      </c>
      <c r="G63">
        <v>5</v>
      </c>
      <c r="Q63" s="11"/>
    </row>
    <row r="64" spans="1:17" x14ac:dyDescent="0.3">
      <c r="A64" s="9" t="s">
        <v>144</v>
      </c>
      <c r="B64" t="s">
        <v>142</v>
      </c>
      <c r="C64">
        <v>5</v>
      </c>
      <c r="D64" t="s">
        <v>110</v>
      </c>
      <c r="E64">
        <v>1</v>
      </c>
      <c r="F64" t="s">
        <v>115</v>
      </c>
      <c r="G64">
        <v>6</v>
      </c>
      <c r="H64" t="s">
        <v>156</v>
      </c>
      <c r="I64" t="s">
        <v>159</v>
      </c>
      <c r="J64">
        <v>1</v>
      </c>
      <c r="M64" t="s">
        <v>110</v>
      </c>
      <c r="N64" t="s">
        <v>160</v>
      </c>
      <c r="O64" t="s">
        <v>124</v>
      </c>
      <c r="P64" t="s">
        <v>156</v>
      </c>
      <c r="Q64" s="11"/>
    </row>
    <row r="65" spans="1:17" x14ac:dyDescent="0.3">
      <c r="A65" s="9" t="s">
        <v>144</v>
      </c>
      <c r="B65" t="s">
        <v>142</v>
      </c>
      <c r="C65">
        <v>5</v>
      </c>
      <c r="D65" t="s">
        <v>110</v>
      </c>
      <c r="E65">
        <v>1</v>
      </c>
      <c r="F65" t="s">
        <v>115</v>
      </c>
      <c r="G65">
        <v>6</v>
      </c>
      <c r="H65" t="s">
        <v>156</v>
      </c>
      <c r="I65" t="s">
        <v>159</v>
      </c>
      <c r="J65">
        <v>1</v>
      </c>
      <c r="M65" t="s">
        <v>110</v>
      </c>
      <c r="N65" t="s">
        <v>161</v>
      </c>
      <c r="O65" t="s">
        <v>162</v>
      </c>
      <c r="P65" t="s">
        <v>156</v>
      </c>
      <c r="Q65" s="11"/>
    </row>
    <row r="66" spans="1:17" x14ac:dyDescent="0.3">
      <c r="A66" s="9" t="s">
        <v>144</v>
      </c>
      <c r="B66" t="s">
        <v>142</v>
      </c>
      <c r="C66">
        <v>5</v>
      </c>
      <c r="D66" t="s">
        <v>110</v>
      </c>
      <c r="E66">
        <v>1</v>
      </c>
      <c r="F66" t="s">
        <v>115</v>
      </c>
      <c r="G66">
        <v>6</v>
      </c>
      <c r="H66" t="s">
        <v>156</v>
      </c>
      <c r="I66" t="s">
        <v>159</v>
      </c>
      <c r="J66">
        <v>1</v>
      </c>
      <c r="M66" t="s">
        <v>110</v>
      </c>
      <c r="N66" t="s">
        <v>163</v>
      </c>
      <c r="O66" t="s">
        <v>131</v>
      </c>
      <c r="P66" t="s">
        <v>156</v>
      </c>
      <c r="Q66" s="11"/>
    </row>
    <row r="67" spans="1:17" x14ac:dyDescent="0.3">
      <c r="A67" s="9" t="s">
        <v>144</v>
      </c>
      <c r="B67" t="s">
        <v>142</v>
      </c>
      <c r="C67">
        <v>5</v>
      </c>
      <c r="D67" t="s">
        <v>110</v>
      </c>
      <c r="E67">
        <v>1</v>
      </c>
      <c r="F67" t="s">
        <v>115</v>
      </c>
      <c r="G67">
        <v>6</v>
      </c>
      <c r="H67" t="s">
        <v>156</v>
      </c>
      <c r="I67" t="s">
        <v>159</v>
      </c>
      <c r="J67">
        <v>1</v>
      </c>
      <c r="M67" t="s">
        <v>110</v>
      </c>
      <c r="N67" t="s">
        <v>132</v>
      </c>
      <c r="O67" t="s">
        <v>135</v>
      </c>
      <c r="P67" t="s">
        <v>156</v>
      </c>
      <c r="Q67" s="11"/>
    </row>
    <row r="68" spans="1:17" x14ac:dyDescent="0.3">
      <c r="A68" s="9" t="s">
        <v>144</v>
      </c>
      <c r="B68" t="s">
        <v>142</v>
      </c>
      <c r="C68">
        <v>5</v>
      </c>
      <c r="D68" t="s">
        <v>110</v>
      </c>
      <c r="E68">
        <v>1</v>
      </c>
      <c r="F68" t="s">
        <v>115</v>
      </c>
      <c r="G68">
        <v>6</v>
      </c>
      <c r="H68" t="s">
        <v>156</v>
      </c>
      <c r="I68" t="s">
        <v>159</v>
      </c>
      <c r="J68">
        <v>1</v>
      </c>
      <c r="M68" t="s">
        <v>110</v>
      </c>
      <c r="N68" t="s">
        <v>125</v>
      </c>
      <c r="O68" t="s">
        <v>126</v>
      </c>
      <c r="P68" t="s">
        <v>156</v>
      </c>
      <c r="Q68" s="11"/>
    </row>
    <row r="69" spans="1:17" x14ac:dyDescent="0.3">
      <c r="A69" s="9" t="s">
        <v>144</v>
      </c>
      <c r="B69" t="s">
        <v>142</v>
      </c>
      <c r="C69">
        <v>5</v>
      </c>
      <c r="D69" t="s">
        <v>110</v>
      </c>
      <c r="E69">
        <v>1</v>
      </c>
      <c r="F69" t="s">
        <v>115</v>
      </c>
      <c r="G69">
        <v>6</v>
      </c>
      <c r="H69" t="s">
        <v>156</v>
      </c>
      <c r="I69" t="s">
        <v>159</v>
      </c>
      <c r="J69">
        <v>1</v>
      </c>
      <c r="M69" t="s">
        <v>110</v>
      </c>
      <c r="N69" t="s">
        <v>164</v>
      </c>
      <c r="O69" t="s">
        <v>134</v>
      </c>
      <c r="P69" t="s">
        <v>156</v>
      </c>
      <c r="Q69" s="11"/>
    </row>
    <row r="70" spans="1:17" x14ac:dyDescent="0.3">
      <c r="A70" s="9" t="s">
        <v>144</v>
      </c>
      <c r="B70" t="s">
        <v>142</v>
      </c>
      <c r="C70">
        <v>5</v>
      </c>
      <c r="D70" t="s">
        <v>110</v>
      </c>
      <c r="E70">
        <v>1</v>
      </c>
      <c r="F70" t="s">
        <v>115</v>
      </c>
      <c r="G70">
        <v>6</v>
      </c>
      <c r="H70" t="s">
        <v>156</v>
      </c>
      <c r="I70" t="s">
        <v>159</v>
      </c>
      <c r="J70">
        <v>1</v>
      </c>
      <c r="M70" t="s">
        <v>110</v>
      </c>
      <c r="N70" t="s">
        <v>165</v>
      </c>
      <c r="O70" t="s">
        <v>116</v>
      </c>
      <c r="P70" t="s">
        <v>156</v>
      </c>
      <c r="Q70" s="11"/>
    </row>
    <row r="71" spans="1:17" x14ac:dyDescent="0.3">
      <c r="A71" s="9" t="s">
        <v>144</v>
      </c>
      <c r="B71" t="s">
        <v>142</v>
      </c>
      <c r="C71">
        <v>5</v>
      </c>
      <c r="D71" t="s">
        <v>110</v>
      </c>
      <c r="E71">
        <v>1</v>
      </c>
      <c r="F71" t="s">
        <v>115</v>
      </c>
      <c r="G71">
        <v>6</v>
      </c>
      <c r="H71" t="s">
        <v>156</v>
      </c>
      <c r="I71" t="s">
        <v>159</v>
      </c>
      <c r="J71">
        <v>1</v>
      </c>
      <c r="M71" t="s">
        <v>110</v>
      </c>
      <c r="N71" t="s">
        <v>166</v>
      </c>
      <c r="O71" t="s">
        <v>129</v>
      </c>
      <c r="P71" t="s">
        <v>156</v>
      </c>
      <c r="Q71" s="11"/>
    </row>
    <row r="72" spans="1:17" x14ac:dyDescent="0.3">
      <c r="A72" s="9" t="s">
        <v>144</v>
      </c>
      <c r="B72" t="s">
        <v>142</v>
      </c>
      <c r="C72">
        <v>5</v>
      </c>
      <c r="D72" t="s">
        <v>110</v>
      </c>
      <c r="E72">
        <v>1</v>
      </c>
      <c r="F72" t="s">
        <v>115</v>
      </c>
      <c r="G72">
        <v>6</v>
      </c>
      <c r="H72" t="s">
        <v>156</v>
      </c>
      <c r="I72" t="s">
        <v>159</v>
      </c>
      <c r="J72">
        <v>1</v>
      </c>
      <c r="M72" t="s">
        <v>110</v>
      </c>
      <c r="N72" t="s">
        <v>130</v>
      </c>
      <c r="O72" t="s">
        <v>122</v>
      </c>
      <c r="P72" t="s">
        <v>156</v>
      </c>
      <c r="Q72" s="11"/>
    </row>
    <row r="73" spans="1:17" x14ac:dyDescent="0.3">
      <c r="A73" s="9" t="s">
        <v>144</v>
      </c>
      <c r="B73" t="s">
        <v>142</v>
      </c>
      <c r="C73">
        <v>5</v>
      </c>
      <c r="D73" t="s">
        <v>110</v>
      </c>
      <c r="E73">
        <v>1</v>
      </c>
      <c r="F73" t="s">
        <v>115</v>
      </c>
      <c r="G73">
        <v>6</v>
      </c>
      <c r="H73" t="s">
        <v>156</v>
      </c>
      <c r="I73" t="s">
        <v>159</v>
      </c>
      <c r="J73">
        <v>1</v>
      </c>
      <c r="M73" t="s">
        <v>110</v>
      </c>
      <c r="N73" t="s">
        <v>167</v>
      </c>
      <c r="O73" t="s">
        <v>127</v>
      </c>
      <c r="P73" t="s">
        <v>156</v>
      </c>
      <c r="Q73" s="11"/>
    </row>
    <row r="74" spans="1:17" x14ac:dyDescent="0.3">
      <c r="A74" s="9" t="s">
        <v>144</v>
      </c>
      <c r="B74" t="s">
        <v>142</v>
      </c>
      <c r="C74">
        <v>5</v>
      </c>
      <c r="D74" t="s">
        <v>110</v>
      </c>
      <c r="E74">
        <v>1</v>
      </c>
      <c r="F74" t="s">
        <v>115</v>
      </c>
      <c r="G74">
        <v>6</v>
      </c>
      <c r="H74" t="s">
        <v>156</v>
      </c>
      <c r="I74" t="s">
        <v>159</v>
      </c>
      <c r="J74">
        <v>1</v>
      </c>
      <c r="M74" t="s">
        <v>110</v>
      </c>
      <c r="N74" t="s">
        <v>168</v>
      </c>
      <c r="O74" t="s">
        <v>162</v>
      </c>
      <c r="P74" t="s">
        <v>156</v>
      </c>
      <c r="Q74" s="11"/>
    </row>
    <row r="75" spans="1:17" x14ac:dyDescent="0.3">
      <c r="A75" s="9" t="s">
        <v>144</v>
      </c>
      <c r="B75" t="s">
        <v>142</v>
      </c>
      <c r="C75">
        <v>5</v>
      </c>
      <c r="D75" t="s">
        <v>110</v>
      </c>
      <c r="E75">
        <v>1</v>
      </c>
      <c r="F75" t="s">
        <v>115</v>
      </c>
      <c r="G75">
        <v>6</v>
      </c>
      <c r="H75" t="s">
        <v>156</v>
      </c>
      <c r="I75" t="s">
        <v>159</v>
      </c>
      <c r="J75">
        <v>1</v>
      </c>
      <c r="M75" t="s">
        <v>110</v>
      </c>
      <c r="N75" t="s">
        <v>169</v>
      </c>
      <c r="O75" t="s">
        <v>170</v>
      </c>
      <c r="P75" t="s">
        <v>156</v>
      </c>
      <c r="Q75" s="11"/>
    </row>
    <row r="76" spans="1:17" x14ac:dyDescent="0.3">
      <c r="A76" s="9" t="s">
        <v>144</v>
      </c>
      <c r="B76" t="s">
        <v>142</v>
      </c>
      <c r="C76">
        <v>5</v>
      </c>
      <c r="D76" t="s">
        <v>110</v>
      </c>
      <c r="E76">
        <v>1</v>
      </c>
      <c r="F76" t="s">
        <v>115</v>
      </c>
      <c r="G76">
        <v>6</v>
      </c>
      <c r="H76" t="s">
        <v>156</v>
      </c>
      <c r="I76" t="s">
        <v>159</v>
      </c>
      <c r="J76">
        <v>1</v>
      </c>
      <c r="M76" t="s">
        <v>110</v>
      </c>
      <c r="N76" t="s">
        <v>171</v>
      </c>
      <c r="O76" t="s">
        <v>128</v>
      </c>
      <c r="P76" t="s">
        <v>156</v>
      </c>
      <c r="Q76" s="11"/>
    </row>
    <row r="77" spans="1:17" x14ac:dyDescent="0.3">
      <c r="A77" s="9" t="s">
        <v>144</v>
      </c>
      <c r="B77" t="s">
        <v>142</v>
      </c>
      <c r="C77">
        <v>5</v>
      </c>
      <c r="D77" t="s">
        <v>110</v>
      </c>
      <c r="E77">
        <v>1</v>
      </c>
      <c r="F77" t="s">
        <v>115</v>
      </c>
      <c r="G77">
        <v>6</v>
      </c>
      <c r="H77" t="s">
        <v>156</v>
      </c>
      <c r="I77" t="s">
        <v>159</v>
      </c>
      <c r="J77">
        <v>1</v>
      </c>
      <c r="M77" t="s">
        <v>110</v>
      </c>
      <c r="N77" t="s">
        <v>133</v>
      </c>
      <c r="O77" t="s">
        <v>136</v>
      </c>
      <c r="P77" t="s">
        <v>156</v>
      </c>
      <c r="Q77" s="11"/>
    </row>
    <row r="78" spans="1:17" x14ac:dyDescent="0.3">
      <c r="A78" s="9" t="s">
        <v>144</v>
      </c>
      <c r="B78" t="s">
        <v>142</v>
      </c>
      <c r="C78">
        <v>1</v>
      </c>
      <c r="D78" t="s">
        <v>106</v>
      </c>
      <c r="E78">
        <v>1</v>
      </c>
      <c r="F78" t="s">
        <v>11</v>
      </c>
      <c r="G78">
        <v>3</v>
      </c>
      <c r="Q78" s="11"/>
    </row>
    <row r="79" spans="1:17" x14ac:dyDescent="0.3">
      <c r="A79" s="9" t="s">
        <v>144</v>
      </c>
      <c r="B79" t="s">
        <v>142</v>
      </c>
      <c r="C79">
        <v>2</v>
      </c>
      <c r="D79" t="s">
        <v>111</v>
      </c>
      <c r="E79">
        <v>1</v>
      </c>
      <c r="F79" t="s">
        <v>114</v>
      </c>
      <c r="G79">
        <v>7</v>
      </c>
      <c r="Q79" s="11"/>
    </row>
    <row r="80" spans="1:17" x14ac:dyDescent="0.3">
      <c r="A80" s="9" t="s">
        <v>144</v>
      </c>
      <c r="B80" t="s">
        <v>142</v>
      </c>
      <c r="C80">
        <v>3</v>
      </c>
      <c r="D80" t="s">
        <v>3</v>
      </c>
      <c r="E80">
        <v>1</v>
      </c>
      <c r="F80" t="s">
        <v>113</v>
      </c>
      <c r="G80">
        <v>2</v>
      </c>
      <c r="Q80" s="11"/>
    </row>
    <row r="81" spans="1:17" x14ac:dyDescent="0.3">
      <c r="A81" s="9" t="s">
        <v>144</v>
      </c>
      <c r="B81" t="s">
        <v>142</v>
      </c>
      <c r="C81">
        <v>4</v>
      </c>
      <c r="D81" t="s">
        <v>2</v>
      </c>
      <c r="E81">
        <v>1</v>
      </c>
      <c r="F81" t="s">
        <v>10</v>
      </c>
      <c r="G81">
        <v>1</v>
      </c>
      <c r="Q81" s="11"/>
    </row>
    <row r="82" spans="1:17" x14ac:dyDescent="0.3">
      <c r="A82" s="9" t="s">
        <v>144</v>
      </c>
      <c r="B82" t="s">
        <v>142</v>
      </c>
      <c r="C82">
        <v>6</v>
      </c>
      <c r="D82" t="s">
        <v>147</v>
      </c>
      <c r="E82">
        <v>1</v>
      </c>
      <c r="F82" t="s">
        <v>112</v>
      </c>
      <c r="G82">
        <v>4</v>
      </c>
      <c r="Q82" s="11"/>
    </row>
    <row r="83" spans="1:17" x14ac:dyDescent="0.3">
      <c r="A83" s="9" t="s">
        <v>144</v>
      </c>
      <c r="B83" t="s">
        <v>142</v>
      </c>
      <c r="C83">
        <v>7</v>
      </c>
      <c r="D83" t="s">
        <v>109</v>
      </c>
      <c r="E83">
        <v>1</v>
      </c>
      <c r="F83" t="s">
        <v>148</v>
      </c>
      <c r="G83">
        <v>5</v>
      </c>
      <c r="Q8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9"/>
  <sheetViews>
    <sheetView showGridLines="0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24</v>
      </c>
      <c r="B4" s="19" t="s">
        <v>157</v>
      </c>
      <c r="C4" s="20" t="s">
        <v>146</v>
      </c>
    </row>
    <row r="5" spans="1:3" x14ac:dyDescent="0.3">
      <c r="A5" s="1" t="s">
        <v>107</v>
      </c>
      <c r="B5" s="19" t="s">
        <v>153</v>
      </c>
      <c r="C5" s="20" t="s">
        <v>110</v>
      </c>
    </row>
    <row r="6" spans="1:3" x14ac:dyDescent="0.3">
      <c r="A6" s="1" t="s">
        <v>119</v>
      </c>
      <c r="B6" s="19" t="s">
        <v>152</v>
      </c>
      <c r="C6" s="20" t="s">
        <v>150</v>
      </c>
    </row>
    <row r="7" spans="1:3" x14ac:dyDescent="0.3">
      <c r="A7" s="1" t="s">
        <v>121</v>
      </c>
      <c r="B7" s="19" t="s">
        <v>154</v>
      </c>
      <c r="C7" s="20" t="s">
        <v>110</v>
      </c>
    </row>
    <row r="8" spans="1:3" x14ac:dyDescent="0.3">
      <c r="A8" s="1" t="s">
        <v>158</v>
      </c>
      <c r="B8" s="19" t="s">
        <v>155</v>
      </c>
      <c r="C8" s="20" t="s">
        <v>110</v>
      </c>
    </row>
    <row r="9" spans="1:3" x14ac:dyDescent="0.3">
      <c r="A9" s="1" t="s">
        <v>159</v>
      </c>
      <c r="B9" s="19" t="s">
        <v>156</v>
      </c>
      <c r="C9" s="20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31</v>
      </c>
      <c r="B8" t="s">
        <v>15</v>
      </c>
      <c r="C8" t="s">
        <v>50</v>
      </c>
      <c r="D8" t="s">
        <v>18</v>
      </c>
    </row>
    <row r="9" spans="1:13" x14ac:dyDescent="0.3">
      <c r="A9" t="s">
        <v>51</v>
      </c>
      <c r="B9" t="s">
        <v>52</v>
      </c>
      <c r="C9" t="s">
        <v>53</v>
      </c>
      <c r="D9" t="s">
        <v>19</v>
      </c>
      <c r="J9" t="s">
        <v>29</v>
      </c>
      <c r="K9" s="24" t="s">
        <v>81</v>
      </c>
      <c r="L9" s="24" t="s">
        <v>63</v>
      </c>
      <c r="M9" s="24" t="s">
        <v>80</v>
      </c>
    </row>
    <row r="10" spans="1:13" x14ac:dyDescent="0.3">
      <c r="A10" t="s">
        <v>54</v>
      </c>
      <c r="B10" t="s">
        <v>55</v>
      </c>
      <c r="C10" t="s">
        <v>53</v>
      </c>
      <c r="D10" t="s">
        <v>19</v>
      </c>
      <c r="J10" t="s">
        <v>30</v>
      </c>
      <c r="K10" s="24" t="s">
        <v>83</v>
      </c>
      <c r="L10" s="24" t="s">
        <v>63</v>
      </c>
      <c r="M10" s="24" t="s">
        <v>82</v>
      </c>
    </row>
    <row r="11" spans="1:13" x14ac:dyDescent="0.3">
      <c r="A11" t="s">
        <v>56</v>
      </c>
      <c r="B11" t="s">
        <v>57</v>
      </c>
      <c r="C11" t="s">
        <v>53</v>
      </c>
      <c r="D11" t="s">
        <v>19</v>
      </c>
      <c r="J11" t="s">
        <v>32</v>
      </c>
      <c r="K11" s="24" t="s">
        <v>87</v>
      </c>
      <c r="L11" s="24" t="s">
        <v>57</v>
      </c>
      <c r="M11" s="24" t="s">
        <v>90</v>
      </c>
    </row>
    <row r="12" spans="1:13" x14ac:dyDescent="0.3">
      <c r="A12" t="s">
        <v>58</v>
      </c>
      <c r="B12" t="s">
        <v>59</v>
      </c>
      <c r="C12" t="s">
        <v>53</v>
      </c>
      <c r="D12" t="s">
        <v>19</v>
      </c>
      <c r="J12" t="s">
        <v>33</v>
      </c>
      <c r="K12" s="24" t="s">
        <v>87</v>
      </c>
      <c r="L12" s="24" t="s">
        <v>103</v>
      </c>
      <c r="M12" s="24" t="s">
        <v>91</v>
      </c>
    </row>
    <row r="13" spans="1:13" x14ac:dyDescent="0.3">
      <c r="A13" t="s">
        <v>60</v>
      </c>
      <c r="B13" t="s">
        <v>61</v>
      </c>
      <c r="C13" t="s">
        <v>53</v>
      </c>
      <c r="D13" t="s">
        <v>19</v>
      </c>
      <c r="J13" t="s">
        <v>34</v>
      </c>
      <c r="K13" s="24" t="s">
        <v>72</v>
      </c>
      <c r="L13" s="24" t="s">
        <v>102</v>
      </c>
      <c r="M13" s="24" t="s">
        <v>74</v>
      </c>
    </row>
    <row r="14" spans="1:13" x14ac:dyDescent="0.3">
      <c r="A14" t="s">
        <v>62</v>
      </c>
      <c r="B14" t="s">
        <v>63</v>
      </c>
      <c r="C14" t="s">
        <v>64</v>
      </c>
      <c r="D14" t="s">
        <v>19</v>
      </c>
      <c r="J14" t="s">
        <v>35</v>
      </c>
      <c r="K14" s="24" t="s">
        <v>72</v>
      </c>
      <c r="L14" s="24" t="s">
        <v>103</v>
      </c>
      <c r="M14" s="24" t="s">
        <v>75</v>
      </c>
    </row>
    <row r="15" spans="1:13" x14ac:dyDescent="0.3">
      <c r="A15" t="s">
        <v>65</v>
      </c>
      <c r="B15" t="s">
        <v>63</v>
      </c>
      <c r="C15" t="s">
        <v>66</v>
      </c>
      <c r="D15" t="s">
        <v>19</v>
      </c>
      <c r="J15" t="s">
        <v>36</v>
      </c>
      <c r="K15" s="24" t="s">
        <v>72</v>
      </c>
      <c r="L15" s="24" t="s">
        <v>57</v>
      </c>
      <c r="M15" s="24" t="s">
        <v>76</v>
      </c>
    </row>
    <row r="16" spans="1:13" x14ac:dyDescent="0.3">
      <c r="A16" t="s">
        <v>67</v>
      </c>
      <c r="B16" t="s">
        <v>63</v>
      </c>
      <c r="C16" t="s">
        <v>68</v>
      </c>
      <c r="D16" t="s">
        <v>19</v>
      </c>
      <c r="J16" t="s">
        <v>37</v>
      </c>
      <c r="K16" s="24" t="s">
        <v>87</v>
      </c>
      <c r="L16" s="24" t="s">
        <v>102</v>
      </c>
      <c r="M16" s="24" t="s">
        <v>89</v>
      </c>
    </row>
    <row r="17" spans="1:13" x14ac:dyDescent="0.3">
      <c r="A17" t="s">
        <v>69</v>
      </c>
      <c r="B17" t="s">
        <v>63</v>
      </c>
      <c r="C17" t="s">
        <v>70</v>
      </c>
      <c r="D17" t="s">
        <v>19</v>
      </c>
      <c r="J17" t="s">
        <v>38</v>
      </c>
      <c r="K17" s="24" t="s">
        <v>87</v>
      </c>
      <c r="L17" s="24" t="s">
        <v>63</v>
      </c>
      <c r="M17" s="24" t="s">
        <v>86</v>
      </c>
    </row>
    <row r="18" spans="1:13" x14ac:dyDescent="0.3">
      <c r="A18" t="s">
        <v>71</v>
      </c>
      <c r="B18" t="s">
        <v>63</v>
      </c>
      <c r="C18" t="s">
        <v>72</v>
      </c>
      <c r="D18" t="s">
        <v>19</v>
      </c>
      <c r="J18" t="s">
        <v>39</v>
      </c>
      <c r="K18" s="24" t="s">
        <v>72</v>
      </c>
      <c r="L18" s="24" t="s">
        <v>63</v>
      </c>
      <c r="M18" s="24" t="s">
        <v>71</v>
      </c>
    </row>
    <row r="19" spans="1:13" x14ac:dyDescent="0.3">
      <c r="A19" t="s">
        <v>73</v>
      </c>
      <c r="B19" t="s">
        <v>52</v>
      </c>
      <c r="C19" t="s">
        <v>72</v>
      </c>
      <c r="D19" t="s">
        <v>19</v>
      </c>
      <c r="J19" t="s">
        <v>40</v>
      </c>
      <c r="K19" s="24" t="s">
        <v>94</v>
      </c>
      <c r="L19" s="24" t="s">
        <v>63</v>
      </c>
      <c r="M19" s="24" t="s">
        <v>93</v>
      </c>
    </row>
    <row r="20" spans="1:13" x14ac:dyDescent="0.3">
      <c r="A20" t="s">
        <v>74</v>
      </c>
      <c r="B20" t="s">
        <v>55</v>
      </c>
      <c r="C20" t="s">
        <v>72</v>
      </c>
      <c r="D20" t="s">
        <v>19</v>
      </c>
      <c r="J20" t="s">
        <v>41</v>
      </c>
      <c r="K20" s="24" t="s">
        <v>53</v>
      </c>
      <c r="L20" s="24" t="s">
        <v>52</v>
      </c>
      <c r="M20" s="24" t="s">
        <v>51</v>
      </c>
    </row>
    <row r="21" spans="1:13" x14ac:dyDescent="0.3">
      <c r="A21" t="s">
        <v>75</v>
      </c>
      <c r="B21" t="s">
        <v>57</v>
      </c>
      <c r="C21" t="s">
        <v>72</v>
      </c>
      <c r="D21" t="s">
        <v>19</v>
      </c>
      <c r="J21" t="s">
        <v>42</v>
      </c>
      <c r="K21" s="24" t="s">
        <v>53</v>
      </c>
      <c r="L21" s="24" t="s">
        <v>61</v>
      </c>
      <c r="M21" s="24" t="s">
        <v>60</v>
      </c>
    </row>
    <row r="22" spans="1:13" x14ac:dyDescent="0.3">
      <c r="A22" t="s">
        <v>76</v>
      </c>
      <c r="B22" t="s">
        <v>59</v>
      </c>
      <c r="C22" t="s">
        <v>72</v>
      </c>
      <c r="D22" t="s">
        <v>19</v>
      </c>
      <c r="J22" t="s">
        <v>43</v>
      </c>
      <c r="K22" s="24" t="s">
        <v>53</v>
      </c>
      <c r="L22" s="24" t="s">
        <v>102</v>
      </c>
      <c r="M22" s="24" t="s">
        <v>54</v>
      </c>
    </row>
    <row r="23" spans="1:13" x14ac:dyDescent="0.3">
      <c r="A23" t="s">
        <v>77</v>
      </c>
      <c r="B23" t="s">
        <v>61</v>
      </c>
      <c r="C23" t="s">
        <v>72</v>
      </c>
      <c r="D23" t="s">
        <v>19</v>
      </c>
      <c r="J23" t="s">
        <v>44</v>
      </c>
      <c r="K23" s="24" t="s">
        <v>70</v>
      </c>
      <c r="L23" s="24" t="s">
        <v>63</v>
      </c>
      <c r="M23" s="24" t="s">
        <v>69</v>
      </c>
    </row>
    <row r="24" spans="1:13" x14ac:dyDescent="0.3">
      <c r="A24" t="s">
        <v>78</v>
      </c>
      <c r="B24" t="s">
        <v>63</v>
      </c>
      <c r="C24" t="s">
        <v>79</v>
      </c>
      <c r="D24" t="s">
        <v>19</v>
      </c>
      <c r="J24" t="s">
        <v>45</v>
      </c>
      <c r="K24" s="24" t="s">
        <v>96</v>
      </c>
      <c r="L24" s="24" t="s">
        <v>63</v>
      </c>
      <c r="M24" s="24" t="s">
        <v>95</v>
      </c>
    </row>
    <row r="25" spans="1:13" x14ac:dyDescent="0.3">
      <c r="A25" t="s">
        <v>80</v>
      </c>
      <c r="B25" t="s">
        <v>63</v>
      </c>
      <c r="C25" t="s">
        <v>81</v>
      </c>
      <c r="D25" t="s">
        <v>19</v>
      </c>
      <c r="J25" t="s">
        <v>46</v>
      </c>
      <c r="K25" s="24" t="s">
        <v>53</v>
      </c>
      <c r="L25" s="24" t="s">
        <v>57</v>
      </c>
      <c r="M25" s="24" t="s">
        <v>56</v>
      </c>
    </row>
    <row r="26" spans="1:13" x14ac:dyDescent="0.3">
      <c r="A26" t="s">
        <v>82</v>
      </c>
      <c r="B26" t="s">
        <v>63</v>
      </c>
      <c r="C26" t="s">
        <v>83</v>
      </c>
      <c r="D26" t="s">
        <v>19</v>
      </c>
      <c r="J26" t="s">
        <v>47</v>
      </c>
      <c r="K26" s="24" t="s">
        <v>53</v>
      </c>
      <c r="L26" s="24" t="s">
        <v>59</v>
      </c>
      <c r="M26" s="24" t="s">
        <v>58</v>
      </c>
    </row>
    <row r="27" spans="1:13" x14ac:dyDescent="0.3">
      <c r="A27" t="s">
        <v>84</v>
      </c>
      <c r="B27" t="s">
        <v>63</v>
      </c>
      <c r="C27" t="s">
        <v>85</v>
      </c>
      <c r="D27" t="s">
        <v>19</v>
      </c>
      <c r="J27" t="s">
        <v>48</v>
      </c>
      <c r="K27" s="24" t="s">
        <v>87</v>
      </c>
      <c r="L27" s="24" t="s">
        <v>52</v>
      </c>
      <c r="M27" s="24" t="s">
        <v>88</v>
      </c>
    </row>
    <row r="28" spans="1:13" x14ac:dyDescent="0.3">
      <c r="A28" t="s">
        <v>86</v>
      </c>
      <c r="B28" t="s">
        <v>63</v>
      </c>
      <c r="C28" t="s">
        <v>87</v>
      </c>
      <c r="D28" t="s">
        <v>19</v>
      </c>
      <c r="J28" t="s">
        <v>49</v>
      </c>
      <c r="K28" s="24" t="s">
        <v>87</v>
      </c>
      <c r="L28" s="24" t="s">
        <v>61</v>
      </c>
      <c r="M28" s="24" t="s">
        <v>92</v>
      </c>
    </row>
    <row r="29" spans="1:13" x14ac:dyDescent="0.3">
      <c r="A29" t="s">
        <v>88</v>
      </c>
      <c r="B29" t="s">
        <v>52</v>
      </c>
      <c r="C29" t="s">
        <v>87</v>
      </c>
      <c r="D29" t="s">
        <v>19</v>
      </c>
    </row>
    <row r="30" spans="1:13" x14ac:dyDescent="0.3">
      <c r="A30" t="s">
        <v>89</v>
      </c>
      <c r="B30" t="s">
        <v>55</v>
      </c>
      <c r="C30" t="s">
        <v>87</v>
      </c>
      <c r="D30" t="s">
        <v>19</v>
      </c>
    </row>
    <row r="31" spans="1:13" x14ac:dyDescent="0.3">
      <c r="A31" t="s">
        <v>90</v>
      </c>
      <c r="B31" t="s">
        <v>57</v>
      </c>
      <c r="C31" t="s">
        <v>87</v>
      </c>
      <c r="D31" t="s">
        <v>19</v>
      </c>
    </row>
    <row r="32" spans="1:13" x14ac:dyDescent="0.3">
      <c r="A32" t="s">
        <v>91</v>
      </c>
      <c r="B32" t="s">
        <v>59</v>
      </c>
      <c r="C32" t="s">
        <v>87</v>
      </c>
      <c r="D32" t="s">
        <v>19</v>
      </c>
    </row>
    <row r="33" spans="1:4" x14ac:dyDescent="0.3">
      <c r="A33" t="s">
        <v>92</v>
      </c>
      <c r="B33" t="s">
        <v>61</v>
      </c>
      <c r="C33" t="s">
        <v>87</v>
      </c>
      <c r="D33" t="s">
        <v>19</v>
      </c>
    </row>
    <row r="34" spans="1:4" x14ac:dyDescent="0.3">
      <c r="A34" t="s">
        <v>93</v>
      </c>
      <c r="B34" t="s">
        <v>63</v>
      </c>
      <c r="C34" t="s">
        <v>94</v>
      </c>
      <c r="D34" t="s">
        <v>19</v>
      </c>
    </row>
    <row r="35" spans="1:4" x14ac:dyDescent="0.3">
      <c r="A35" t="s">
        <v>95</v>
      </c>
      <c r="B35" t="s">
        <v>63</v>
      </c>
      <c r="C35" t="s">
        <v>96</v>
      </c>
      <c r="D35" t="s">
        <v>19</v>
      </c>
    </row>
    <row r="36" spans="1:4" x14ac:dyDescent="0.3">
      <c r="A36" t="s">
        <v>97</v>
      </c>
      <c r="B36" t="s">
        <v>57</v>
      </c>
      <c r="C36" t="s">
        <v>15</v>
      </c>
      <c r="D36" t="s">
        <v>28</v>
      </c>
    </row>
    <row r="37" spans="1:4" x14ac:dyDescent="0.3">
      <c r="A37" t="s">
        <v>98</v>
      </c>
      <c r="B37" t="s">
        <v>57</v>
      </c>
      <c r="C37" t="s">
        <v>15</v>
      </c>
      <c r="D37" t="s">
        <v>28</v>
      </c>
    </row>
    <row r="38" spans="1:4" x14ac:dyDescent="0.3">
      <c r="A38" t="s">
        <v>99</v>
      </c>
      <c r="B38" t="s">
        <v>57</v>
      </c>
      <c r="C38" t="s">
        <v>15</v>
      </c>
      <c r="D38" t="s">
        <v>28</v>
      </c>
    </row>
    <row r="39" spans="1:4" x14ac:dyDescent="0.3">
      <c r="A39" t="s">
        <v>26</v>
      </c>
      <c r="B39" t="s">
        <v>63</v>
      </c>
      <c r="C39" t="s">
        <v>15</v>
      </c>
      <c r="D39" t="s">
        <v>28</v>
      </c>
    </row>
    <row r="40" spans="1:4" x14ac:dyDescent="0.3">
      <c r="A40" t="s">
        <v>100</v>
      </c>
      <c r="B40" t="s">
        <v>55</v>
      </c>
      <c r="C40" t="s">
        <v>15</v>
      </c>
      <c r="D40" t="s">
        <v>28</v>
      </c>
    </row>
    <row r="41" spans="1:4" x14ac:dyDescent="0.3">
      <c r="A41" t="s">
        <v>101</v>
      </c>
      <c r="B41" t="s">
        <v>61</v>
      </c>
      <c r="C41" t="s">
        <v>15</v>
      </c>
      <c r="D41" t="s">
        <v>28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7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t="s">
        <v>137</v>
      </c>
      <c r="C2" t="s">
        <v>104</v>
      </c>
      <c r="E2" t="s">
        <v>173</v>
      </c>
    </row>
    <row r="3" spans="1:5" x14ac:dyDescent="0.3">
      <c r="A3">
        <v>2</v>
      </c>
      <c r="B3" t="s">
        <v>138</v>
      </c>
      <c r="C3" t="s">
        <v>104</v>
      </c>
      <c r="E3" t="s">
        <v>174</v>
      </c>
    </row>
    <row r="4" spans="1:5" x14ac:dyDescent="0.3">
      <c r="A4">
        <v>3</v>
      </c>
      <c r="B4" t="s">
        <v>139</v>
      </c>
      <c r="C4" t="s">
        <v>104</v>
      </c>
      <c r="E4" t="s">
        <v>175</v>
      </c>
    </row>
    <row r="5" spans="1:5" x14ac:dyDescent="0.3">
      <c r="A5">
        <v>4</v>
      </c>
      <c r="B5" t="s">
        <v>140</v>
      </c>
      <c r="C5" t="s">
        <v>104</v>
      </c>
      <c r="E5" t="s">
        <v>176</v>
      </c>
    </row>
    <row r="6" spans="1:5" x14ac:dyDescent="0.3">
      <c r="A6">
        <v>5</v>
      </c>
      <c r="B6" t="s">
        <v>141</v>
      </c>
      <c r="C6" t="s">
        <v>104</v>
      </c>
      <c r="E6" t="s">
        <v>177</v>
      </c>
    </row>
    <row r="7" spans="1:5" x14ac:dyDescent="0.3">
      <c r="A7">
        <v>6</v>
      </c>
      <c r="B7" t="s">
        <v>142</v>
      </c>
      <c r="C7" t="s">
        <v>104</v>
      </c>
      <c r="E7" t="s">
        <v>178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6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27</v>
      </c>
      <c r="B2" t="s">
        <v>137</v>
      </c>
      <c r="C2">
        <v>1</v>
      </c>
      <c r="D2" t="s">
        <v>145</v>
      </c>
    </row>
    <row r="3" spans="1:10" x14ac:dyDescent="0.3">
      <c r="A3" t="s">
        <v>27</v>
      </c>
      <c r="B3" t="s">
        <v>137</v>
      </c>
      <c r="C3">
        <v>2</v>
      </c>
      <c r="D3" t="s">
        <v>146</v>
      </c>
      <c r="E3">
        <v>1</v>
      </c>
      <c r="F3" t="s">
        <v>149</v>
      </c>
      <c r="G3">
        <v>1</v>
      </c>
      <c r="H3" t="s">
        <v>157</v>
      </c>
      <c r="I3" t="s">
        <v>24</v>
      </c>
      <c r="J3">
        <v>1</v>
      </c>
    </row>
    <row r="4" spans="1:10" x14ac:dyDescent="0.3">
      <c r="A4" t="s">
        <v>105</v>
      </c>
      <c r="B4" t="s">
        <v>138</v>
      </c>
      <c r="C4">
        <v>1</v>
      </c>
      <c r="D4" t="s">
        <v>106</v>
      </c>
      <c r="E4">
        <v>1</v>
      </c>
      <c r="F4" t="s">
        <v>11</v>
      </c>
      <c r="G4">
        <v>3</v>
      </c>
    </row>
    <row r="5" spans="1:10" x14ac:dyDescent="0.3">
      <c r="A5" t="s">
        <v>105</v>
      </c>
      <c r="B5" t="s">
        <v>138</v>
      </c>
      <c r="C5">
        <v>2</v>
      </c>
      <c r="D5" t="s">
        <v>111</v>
      </c>
      <c r="E5">
        <v>1</v>
      </c>
      <c r="F5" t="s">
        <v>114</v>
      </c>
      <c r="G5">
        <v>7</v>
      </c>
    </row>
    <row r="6" spans="1:10" x14ac:dyDescent="0.3">
      <c r="A6" t="s">
        <v>105</v>
      </c>
      <c r="B6" t="s">
        <v>138</v>
      </c>
      <c r="C6">
        <v>3</v>
      </c>
      <c r="D6" t="s">
        <v>3</v>
      </c>
      <c r="E6">
        <v>1</v>
      </c>
      <c r="F6" t="s">
        <v>113</v>
      </c>
      <c r="G6">
        <v>2</v>
      </c>
    </row>
    <row r="7" spans="1:10" x14ac:dyDescent="0.3">
      <c r="A7" t="s">
        <v>105</v>
      </c>
      <c r="B7" t="s">
        <v>138</v>
      </c>
      <c r="C7">
        <v>4</v>
      </c>
      <c r="D7" t="s">
        <v>2</v>
      </c>
      <c r="E7">
        <v>1</v>
      </c>
      <c r="F7" t="s">
        <v>10</v>
      </c>
      <c r="G7">
        <v>1</v>
      </c>
    </row>
    <row r="8" spans="1:10" x14ac:dyDescent="0.3">
      <c r="A8" t="s">
        <v>105</v>
      </c>
      <c r="B8" t="s">
        <v>138</v>
      </c>
      <c r="C8">
        <v>5</v>
      </c>
      <c r="D8" t="s">
        <v>110</v>
      </c>
      <c r="E8">
        <v>1</v>
      </c>
      <c r="F8" t="s">
        <v>115</v>
      </c>
      <c r="G8">
        <v>6</v>
      </c>
      <c r="H8" t="s">
        <v>153</v>
      </c>
      <c r="I8" t="s">
        <v>107</v>
      </c>
      <c r="J8">
        <v>1</v>
      </c>
    </row>
    <row r="9" spans="1:10" x14ac:dyDescent="0.3">
      <c r="A9" t="s">
        <v>105</v>
      </c>
      <c r="B9" t="s">
        <v>138</v>
      </c>
      <c r="C9">
        <v>6</v>
      </c>
      <c r="D9" t="s">
        <v>147</v>
      </c>
      <c r="E9">
        <v>1</v>
      </c>
      <c r="F9" t="s">
        <v>112</v>
      </c>
      <c r="G9">
        <v>4</v>
      </c>
    </row>
    <row r="10" spans="1:10" x14ac:dyDescent="0.3">
      <c r="A10" t="s">
        <v>105</v>
      </c>
      <c r="B10" t="s">
        <v>138</v>
      </c>
      <c r="C10">
        <v>7</v>
      </c>
      <c r="D10" t="s">
        <v>109</v>
      </c>
      <c r="E10">
        <v>1</v>
      </c>
      <c r="F10" t="s">
        <v>148</v>
      </c>
      <c r="G10">
        <v>5</v>
      </c>
    </row>
    <row r="11" spans="1:10" x14ac:dyDescent="0.3">
      <c r="A11" t="s">
        <v>117</v>
      </c>
      <c r="B11" t="s">
        <v>139</v>
      </c>
      <c r="C11">
        <v>1</v>
      </c>
      <c r="D11" t="s">
        <v>150</v>
      </c>
      <c r="E11">
        <v>1</v>
      </c>
      <c r="F11" t="s">
        <v>151</v>
      </c>
      <c r="G11">
        <v>5</v>
      </c>
      <c r="H11" t="s">
        <v>152</v>
      </c>
      <c r="I11" t="s">
        <v>119</v>
      </c>
      <c r="J11">
        <v>1</v>
      </c>
    </row>
    <row r="12" spans="1:10" x14ac:dyDescent="0.3">
      <c r="A12" t="s">
        <v>120</v>
      </c>
      <c r="B12" t="s">
        <v>140</v>
      </c>
      <c r="C12">
        <v>1</v>
      </c>
      <c r="D12" t="s">
        <v>106</v>
      </c>
      <c r="E12">
        <v>1</v>
      </c>
      <c r="F12" t="s">
        <v>11</v>
      </c>
      <c r="G12">
        <v>3</v>
      </c>
    </row>
    <row r="13" spans="1:10" x14ac:dyDescent="0.3">
      <c r="A13" t="s">
        <v>120</v>
      </c>
      <c r="B13" t="s">
        <v>140</v>
      </c>
      <c r="C13">
        <v>2</v>
      </c>
      <c r="D13" t="s">
        <v>111</v>
      </c>
      <c r="E13">
        <v>1</v>
      </c>
      <c r="F13" t="s">
        <v>114</v>
      </c>
      <c r="G13">
        <v>7</v>
      </c>
    </row>
    <row r="14" spans="1:10" x14ac:dyDescent="0.3">
      <c r="A14" t="s">
        <v>120</v>
      </c>
      <c r="B14" t="s">
        <v>140</v>
      </c>
      <c r="C14">
        <v>3</v>
      </c>
      <c r="D14" t="s">
        <v>3</v>
      </c>
      <c r="E14">
        <v>1</v>
      </c>
      <c r="F14" t="s">
        <v>113</v>
      </c>
      <c r="G14">
        <v>2</v>
      </c>
    </row>
    <row r="15" spans="1:10" x14ac:dyDescent="0.3">
      <c r="A15" t="s">
        <v>120</v>
      </c>
      <c r="B15" t="s">
        <v>140</v>
      </c>
      <c r="C15">
        <v>4</v>
      </c>
      <c r="D15" t="s">
        <v>2</v>
      </c>
      <c r="E15">
        <v>1</v>
      </c>
      <c r="F15" t="s">
        <v>10</v>
      </c>
      <c r="G15">
        <v>1</v>
      </c>
    </row>
    <row r="16" spans="1:10" x14ac:dyDescent="0.3">
      <c r="A16" t="s">
        <v>120</v>
      </c>
      <c r="B16" t="s">
        <v>140</v>
      </c>
      <c r="C16">
        <v>5</v>
      </c>
      <c r="D16" t="s">
        <v>110</v>
      </c>
      <c r="E16">
        <v>1</v>
      </c>
      <c r="F16" t="s">
        <v>115</v>
      </c>
      <c r="G16">
        <v>6</v>
      </c>
      <c r="H16" t="s">
        <v>154</v>
      </c>
      <c r="I16" t="s">
        <v>121</v>
      </c>
      <c r="J16">
        <v>1</v>
      </c>
    </row>
    <row r="17" spans="1:10" x14ac:dyDescent="0.3">
      <c r="A17" t="s">
        <v>120</v>
      </c>
      <c r="B17" t="s">
        <v>140</v>
      </c>
      <c r="C17">
        <v>6</v>
      </c>
      <c r="D17" t="s">
        <v>147</v>
      </c>
      <c r="E17">
        <v>1</v>
      </c>
      <c r="F17" t="s">
        <v>112</v>
      </c>
      <c r="G17">
        <v>4</v>
      </c>
    </row>
    <row r="18" spans="1:10" x14ac:dyDescent="0.3">
      <c r="A18" t="s">
        <v>120</v>
      </c>
      <c r="B18" t="s">
        <v>140</v>
      </c>
      <c r="C18">
        <v>7</v>
      </c>
      <c r="D18" t="s">
        <v>109</v>
      </c>
      <c r="E18">
        <v>1</v>
      </c>
      <c r="F18" t="s">
        <v>148</v>
      </c>
      <c r="G18">
        <v>5</v>
      </c>
    </row>
    <row r="19" spans="1:10" x14ac:dyDescent="0.3">
      <c r="A19" t="s">
        <v>143</v>
      </c>
      <c r="B19" t="s">
        <v>141</v>
      </c>
      <c r="C19">
        <v>1</v>
      </c>
      <c r="D19" t="s">
        <v>106</v>
      </c>
      <c r="E19">
        <v>1</v>
      </c>
      <c r="F19" t="s">
        <v>11</v>
      </c>
      <c r="G19">
        <v>3</v>
      </c>
    </row>
    <row r="20" spans="1:10" x14ac:dyDescent="0.3">
      <c r="A20" t="s">
        <v>143</v>
      </c>
      <c r="B20" t="s">
        <v>141</v>
      </c>
      <c r="C20">
        <v>2</v>
      </c>
      <c r="D20" t="s">
        <v>111</v>
      </c>
      <c r="E20">
        <v>1</v>
      </c>
      <c r="F20" t="s">
        <v>114</v>
      </c>
      <c r="G20">
        <v>7</v>
      </c>
    </row>
    <row r="21" spans="1:10" x14ac:dyDescent="0.3">
      <c r="A21" t="s">
        <v>143</v>
      </c>
      <c r="B21" t="s">
        <v>141</v>
      </c>
      <c r="C21">
        <v>3</v>
      </c>
      <c r="D21" t="s">
        <v>3</v>
      </c>
      <c r="E21">
        <v>1</v>
      </c>
      <c r="F21" t="s">
        <v>113</v>
      </c>
      <c r="G21">
        <v>2</v>
      </c>
    </row>
    <row r="22" spans="1:10" x14ac:dyDescent="0.3">
      <c r="A22" t="s">
        <v>143</v>
      </c>
      <c r="B22" t="s">
        <v>141</v>
      </c>
      <c r="C22">
        <v>4</v>
      </c>
      <c r="D22" t="s">
        <v>2</v>
      </c>
      <c r="E22">
        <v>1</v>
      </c>
      <c r="F22" t="s">
        <v>10</v>
      </c>
      <c r="G22">
        <v>1</v>
      </c>
    </row>
    <row r="23" spans="1:10" x14ac:dyDescent="0.3">
      <c r="A23" t="s">
        <v>143</v>
      </c>
      <c r="B23" t="s">
        <v>141</v>
      </c>
      <c r="C23">
        <v>5</v>
      </c>
      <c r="D23" t="s">
        <v>110</v>
      </c>
      <c r="E23">
        <v>1</v>
      </c>
      <c r="F23" t="s">
        <v>115</v>
      </c>
      <c r="G23">
        <v>6</v>
      </c>
      <c r="H23" t="s">
        <v>155</v>
      </c>
      <c r="I23" t="s">
        <v>158</v>
      </c>
      <c r="J23">
        <v>1</v>
      </c>
    </row>
    <row r="24" spans="1:10" x14ac:dyDescent="0.3">
      <c r="A24" t="s">
        <v>143</v>
      </c>
      <c r="B24" t="s">
        <v>141</v>
      </c>
      <c r="C24">
        <v>6</v>
      </c>
      <c r="D24" t="s">
        <v>147</v>
      </c>
      <c r="E24">
        <v>1</v>
      </c>
      <c r="F24" t="s">
        <v>112</v>
      </c>
      <c r="G24">
        <v>4</v>
      </c>
    </row>
    <row r="25" spans="1:10" x14ac:dyDescent="0.3">
      <c r="A25" t="s">
        <v>143</v>
      </c>
      <c r="B25" t="s">
        <v>141</v>
      </c>
      <c r="C25">
        <v>7</v>
      </c>
      <c r="D25" t="s">
        <v>109</v>
      </c>
      <c r="E25">
        <v>1</v>
      </c>
      <c r="F25" t="s">
        <v>148</v>
      </c>
      <c r="G25">
        <v>5</v>
      </c>
    </row>
    <row r="26" spans="1:10" x14ac:dyDescent="0.3">
      <c r="A26" t="s">
        <v>144</v>
      </c>
      <c r="B26" t="s">
        <v>142</v>
      </c>
      <c r="C26">
        <v>1</v>
      </c>
      <c r="D26" t="s">
        <v>106</v>
      </c>
      <c r="E26">
        <v>1</v>
      </c>
      <c r="F26" t="s">
        <v>11</v>
      </c>
      <c r="G26">
        <v>3</v>
      </c>
    </row>
    <row r="27" spans="1:10" x14ac:dyDescent="0.3">
      <c r="A27" t="s">
        <v>144</v>
      </c>
      <c r="B27" t="s">
        <v>142</v>
      </c>
      <c r="C27">
        <v>2</v>
      </c>
      <c r="D27" t="s">
        <v>111</v>
      </c>
      <c r="E27">
        <v>1</v>
      </c>
      <c r="F27" t="s">
        <v>114</v>
      </c>
      <c r="G27">
        <v>7</v>
      </c>
    </row>
    <row r="28" spans="1:10" x14ac:dyDescent="0.3">
      <c r="A28" t="s">
        <v>144</v>
      </c>
      <c r="B28" t="s">
        <v>142</v>
      </c>
      <c r="C28">
        <v>3</v>
      </c>
      <c r="D28" t="s">
        <v>3</v>
      </c>
      <c r="E28">
        <v>1</v>
      </c>
      <c r="F28" t="s">
        <v>113</v>
      </c>
      <c r="G28">
        <v>2</v>
      </c>
    </row>
    <row r="29" spans="1:10" x14ac:dyDescent="0.3">
      <c r="A29" t="s">
        <v>144</v>
      </c>
      <c r="B29" t="s">
        <v>142</v>
      </c>
      <c r="C29">
        <v>4</v>
      </c>
      <c r="D29" t="s">
        <v>2</v>
      </c>
      <c r="E29">
        <v>1</v>
      </c>
      <c r="F29" t="s">
        <v>10</v>
      </c>
      <c r="G29">
        <v>1</v>
      </c>
    </row>
    <row r="30" spans="1:10" x14ac:dyDescent="0.3">
      <c r="A30" t="s">
        <v>144</v>
      </c>
      <c r="B30" t="s">
        <v>142</v>
      </c>
      <c r="C30">
        <v>5</v>
      </c>
      <c r="D30" t="s">
        <v>110</v>
      </c>
      <c r="E30">
        <v>1</v>
      </c>
      <c r="F30" t="s">
        <v>115</v>
      </c>
      <c r="G30">
        <v>6</v>
      </c>
      <c r="H30" t="s">
        <v>156</v>
      </c>
      <c r="I30" t="s">
        <v>159</v>
      </c>
      <c r="J30">
        <v>1</v>
      </c>
    </row>
    <row r="31" spans="1:10" x14ac:dyDescent="0.3">
      <c r="A31" t="s">
        <v>144</v>
      </c>
      <c r="B31" t="s">
        <v>142</v>
      </c>
      <c r="C31">
        <v>6</v>
      </c>
      <c r="D31" t="s">
        <v>147</v>
      </c>
      <c r="E31">
        <v>1</v>
      </c>
      <c r="F31" t="s">
        <v>112</v>
      </c>
      <c r="G31">
        <v>4</v>
      </c>
    </row>
    <row r="32" spans="1:10" x14ac:dyDescent="0.3">
      <c r="A32" t="s">
        <v>144</v>
      </c>
      <c r="B32" t="s">
        <v>142</v>
      </c>
      <c r="C32">
        <v>7</v>
      </c>
      <c r="D32" t="s">
        <v>109</v>
      </c>
      <c r="E32">
        <v>1</v>
      </c>
      <c r="F32" t="s">
        <v>148</v>
      </c>
      <c r="G32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26.77734375" bestFit="1" customWidth="1"/>
    <col min="3" max="3" width="11.88671875" bestFit="1" customWidth="1"/>
    <col min="4" max="4" width="31.44140625" bestFit="1" customWidth="1"/>
    <col min="5" max="5" width="8.44140625" bestFit="1" customWidth="1"/>
    <col min="6" max="6" width="26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25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24</v>
      </c>
      <c r="B2" t="s">
        <v>157</v>
      </c>
      <c r="C2" t="s">
        <v>146</v>
      </c>
      <c r="D2" t="s">
        <v>172</v>
      </c>
      <c r="E2" t="s">
        <v>123</v>
      </c>
      <c r="F2" t="s">
        <v>157</v>
      </c>
      <c r="H2" t="s">
        <v>27</v>
      </c>
      <c r="I2" t="s">
        <v>104</v>
      </c>
    </row>
    <row r="3" spans="1:9" x14ac:dyDescent="0.3">
      <c r="A3" t="s">
        <v>107</v>
      </c>
      <c r="B3" t="s">
        <v>153</v>
      </c>
      <c r="C3" t="s">
        <v>110</v>
      </c>
      <c r="D3" t="s">
        <v>160</v>
      </c>
      <c r="E3" t="s">
        <v>124</v>
      </c>
      <c r="F3" t="s">
        <v>153</v>
      </c>
      <c r="H3" t="s">
        <v>105</v>
      </c>
      <c r="I3" t="s">
        <v>104</v>
      </c>
    </row>
    <row r="4" spans="1:9" x14ac:dyDescent="0.3">
      <c r="A4" t="s">
        <v>107</v>
      </c>
      <c r="B4" t="s">
        <v>153</v>
      </c>
      <c r="C4" t="s">
        <v>110</v>
      </c>
      <c r="D4" t="s">
        <v>161</v>
      </c>
      <c r="E4" t="s">
        <v>162</v>
      </c>
      <c r="F4" t="s">
        <v>153</v>
      </c>
      <c r="H4" t="s">
        <v>105</v>
      </c>
      <c r="I4" t="s">
        <v>104</v>
      </c>
    </row>
    <row r="5" spans="1:9" x14ac:dyDescent="0.3">
      <c r="A5" t="s">
        <v>107</v>
      </c>
      <c r="B5" t="s">
        <v>153</v>
      </c>
      <c r="C5" t="s">
        <v>110</v>
      </c>
      <c r="D5" t="s">
        <v>163</v>
      </c>
      <c r="E5" t="s">
        <v>131</v>
      </c>
      <c r="F5" t="s">
        <v>153</v>
      </c>
      <c r="H5" t="s">
        <v>105</v>
      </c>
      <c r="I5" t="s">
        <v>104</v>
      </c>
    </row>
    <row r="6" spans="1:9" x14ac:dyDescent="0.3">
      <c r="A6" t="s">
        <v>107</v>
      </c>
      <c r="B6" t="s">
        <v>153</v>
      </c>
      <c r="C6" t="s">
        <v>110</v>
      </c>
      <c r="D6" t="s">
        <v>132</v>
      </c>
      <c r="E6" t="s">
        <v>135</v>
      </c>
      <c r="F6" t="s">
        <v>153</v>
      </c>
      <c r="H6" t="s">
        <v>105</v>
      </c>
      <c r="I6" t="s">
        <v>104</v>
      </c>
    </row>
    <row r="7" spans="1:9" x14ac:dyDescent="0.3">
      <c r="A7" t="s">
        <v>107</v>
      </c>
      <c r="B7" t="s">
        <v>153</v>
      </c>
      <c r="C7" t="s">
        <v>110</v>
      </c>
      <c r="D7" t="s">
        <v>125</v>
      </c>
      <c r="E7" t="s">
        <v>126</v>
      </c>
      <c r="F7" t="s">
        <v>153</v>
      </c>
      <c r="H7" t="s">
        <v>105</v>
      </c>
      <c r="I7" t="s">
        <v>104</v>
      </c>
    </row>
    <row r="8" spans="1:9" x14ac:dyDescent="0.3">
      <c r="A8" t="s">
        <v>107</v>
      </c>
      <c r="B8" t="s">
        <v>153</v>
      </c>
      <c r="C8" t="s">
        <v>110</v>
      </c>
      <c r="D8" t="s">
        <v>164</v>
      </c>
      <c r="E8" t="s">
        <v>134</v>
      </c>
      <c r="F8" t="s">
        <v>153</v>
      </c>
      <c r="H8" t="s">
        <v>105</v>
      </c>
      <c r="I8" t="s">
        <v>104</v>
      </c>
    </row>
    <row r="9" spans="1:9" x14ac:dyDescent="0.3">
      <c r="A9" t="s">
        <v>107</v>
      </c>
      <c r="B9" t="s">
        <v>153</v>
      </c>
      <c r="C9" t="s">
        <v>110</v>
      </c>
      <c r="D9" t="s">
        <v>165</v>
      </c>
      <c r="E9" t="s">
        <v>116</v>
      </c>
      <c r="F9" t="s">
        <v>153</v>
      </c>
      <c r="H9" t="s">
        <v>105</v>
      </c>
      <c r="I9" t="s">
        <v>104</v>
      </c>
    </row>
    <row r="10" spans="1:9" x14ac:dyDescent="0.3">
      <c r="A10" t="s">
        <v>107</v>
      </c>
      <c r="B10" t="s">
        <v>153</v>
      </c>
      <c r="C10" t="s">
        <v>110</v>
      </c>
      <c r="D10" t="s">
        <v>166</v>
      </c>
      <c r="E10" t="s">
        <v>129</v>
      </c>
      <c r="F10" t="s">
        <v>153</v>
      </c>
      <c r="H10" t="s">
        <v>105</v>
      </c>
      <c r="I10" t="s">
        <v>104</v>
      </c>
    </row>
    <row r="11" spans="1:9" x14ac:dyDescent="0.3">
      <c r="A11" t="s">
        <v>107</v>
      </c>
      <c r="B11" t="s">
        <v>153</v>
      </c>
      <c r="C11" t="s">
        <v>110</v>
      </c>
      <c r="D11" t="s">
        <v>130</v>
      </c>
      <c r="E11" t="s">
        <v>122</v>
      </c>
      <c r="F11" t="s">
        <v>153</v>
      </c>
      <c r="H11" t="s">
        <v>105</v>
      </c>
      <c r="I11" t="s">
        <v>104</v>
      </c>
    </row>
    <row r="12" spans="1:9" x14ac:dyDescent="0.3">
      <c r="A12" t="s">
        <v>107</v>
      </c>
      <c r="B12" t="s">
        <v>153</v>
      </c>
      <c r="C12" t="s">
        <v>110</v>
      </c>
      <c r="D12" t="s">
        <v>167</v>
      </c>
      <c r="E12" t="s">
        <v>127</v>
      </c>
      <c r="F12" t="s">
        <v>153</v>
      </c>
      <c r="H12" t="s">
        <v>105</v>
      </c>
      <c r="I12" t="s">
        <v>104</v>
      </c>
    </row>
    <row r="13" spans="1:9" x14ac:dyDescent="0.3">
      <c r="A13" t="s">
        <v>107</v>
      </c>
      <c r="B13" t="s">
        <v>153</v>
      </c>
      <c r="C13" t="s">
        <v>110</v>
      </c>
      <c r="D13" t="s">
        <v>168</v>
      </c>
      <c r="E13" t="s">
        <v>162</v>
      </c>
      <c r="F13" t="s">
        <v>153</v>
      </c>
      <c r="H13" t="s">
        <v>105</v>
      </c>
      <c r="I13" t="s">
        <v>104</v>
      </c>
    </row>
    <row r="14" spans="1:9" x14ac:dyDescent="0.3">
      <c r="A14" t="s">
        <v>107</v>
      </c>
      <c r="B14" t="s">
        <v>153</v>
      </c>
      <c r="C14" t="s">
        <v>110</v>
      </c>
      <c r="D14" t="s">
        <v>169</v>
      </c>
      <c r="E14" t="s">
        <v>170</v>
      </c>
      <c r="F14" t="s">
        <v>153</v>
      </c>
      <c r="H14" t="s">
        <v>105</v>
      </c>
      <c r="I14" t="s">
        <v>104</v>
      </c>
    </row>
    <row r="15" spans="1:9" x14ac:dyDescent="0.3">
      <c r="A15" t="s">
        <v>107</v>
      </c>
      <c r="B15" t="s">
        <v>153</v>
      </c>
      <c r="C15" t="s">
        <v>110</v>
      </c>
      <c r="D15" t="s">
        <v>171</v>
      </c>
      <c r="E15" t="s">
        <v>128</v>
      </c>
      <c r="F15" t="s">
        <v>153</v>
      </c>
      <c r="H15" t="s">
        <v>105</v>
      </c>
      <c r="I15" t="s">
        <v>104</v>
      </c>
    </row>
    <row r="16" spans="1:9" x14ac:dyDescent="0.3">
      <c r="A16" t="s">
        <v>107</v>
      </c>
      <c r="B16" t="s">
        <v>153</v>
      </c>
      <c r="C16" t="s">
        <v>110</v>
      </c>
      <c r="D16" t="s">
        <v>133</v>
      </c>
      <c r="E16" t="s">
        <v>136</v>
      </c>
      <c r="F16" t="s">
        <v>153</v>
      </c>
      <c r="H16" t="s">
        <v>105</v>
      </c>
      <c r="I16" t="s">
        <v>104</v>
      </c>
    </row>
    <row r="17" spans="1:9" x14ac:dyDescent="0.3">
      <c r="A17" t="s">
        <v>119</v>
      </c>
      <c r="B17" t="s">
        <v>152</v>
      </c>
      <c r="C17" t="s">
        <v>150</v>
      </c>
      <c r="D17" t="s">
        <v>108</v>
      </c>
      <c r="E17" t="s">
        <v>118</v>
      </c>
      <c r="F17" t="s">
        <v>152</v>
      </c>
      <c r="H17" t="s">
        <v>117</v>
      </c>
      <c r="I17" t="s">
        <v>104</v>
      </c>
    </row>
    <row r="18" spans="1:9" x14ac:dyDescent="0.3">
      <c r="A18" t="s">
        <v>121</v>
      </c>
      <c r="B18" t="s">
        <v>154</v>
      </c>
      <c r="C18" t="s">
        <v>110</v>
      </c>
      <c r="D18" t="s">
        <v>160</v>
      </c>
      <c r="E18" t="s">
        <v>124</v>
      </c>
      <c r="F18" t="s">
        <v>154</v>
      </c>
      <c r="H18" t="s">
        <v>120</v>
      </c>
      <c r="I18" t="s">
        <v>104</v>
      </c>
    </row>
    <row r="19" spans="1:9" x14ac:dyDescent="0.3">
      <c r="A19" t="s">
        <v>121</v>
      </c>
      <c r="B19" t="s">
        <v>154</v>
      </c>
      <c r="C19" t="s">
        <v>110</v>
      </c>
      <c r="D19" t="s">
        <v>161</v>
      </c>
      <c r="E19" t="s">
        <v>162</v>
      </c>
      <c r="F19" t="s">
        <v>154</v>
      </c>
      <c r="H19" t="s">
        <v>120</v>
      </c>
      <c r="I19" t="s">
        <v>104</v>
      </c>
    </row>
    <row r="20" spans="1:9" x14ac:dyDescent="0.3">
      <c r="A20" t="s">
        <v>121</v>
      </c>
      <c r="B20" t="s">
        <v>154</v>
      </c>
      <c r="C20" t="s">
        <v>110</v>
      </c>
      <c r="D20" t="s">
        <v>163</v>
      </c>
      <c r="E20" t="s">
        <v>131</v>
      </c>
      <c r="F20" t="s">
        <v>154</v>
      </c>
      <c r="H20" t="s">
        <v>120</v>
      </c>
      <c r="I20" t="s">
        <v>104</v>
      </c>
    </row>
    <row r="21" spans="1:9" x14ac:dyDescent="0.3">
      <c r="A21" t="s">
        <v>121</v>
      </c>
      <c r="B21" t="s">
        <v>154</v>
      </c>
      <c r="C21" t="s">
        <v>110</v>
      </c>
      <c r="D21" t="s">
        <v>132</v>
      </c>
      <c r="E21" t="s">
        <v>135</v>
      </c>
      <c r="F21" t="s">
        <v>154</v>
      </c>
      <c r="H21" t="s">
        <v>120</v>
      </c>
      <c r="I21" t="s">
        <v>104</v>
      </c>
    </row>
    <row r="22" spans="1:9" x14ac:dyDescent="0.3">
      <c r="A22" t="s">
        <v>121</v>
      </c>
      <c r="B22" t="s">
        <v>154</v>
      </c>
      <c r="C22" t="s">
        <v>110</v>
      </c>
      <c r="D22" t="s">
        <v>125</v>
      </c>
      <c r="E22" t="s">
        <v>126</v>
      </c>
      <c r="F22" t="s">
        <v>154</v>
      </c>
      <c r="H22" t="s">
        <v>120</v>
      </c>
      <c r="I22" t="s">
        <v>104</v>
      </c>
    </row>
    <row r="23" spans="1:9" x14ac:dyDescent="0.3">
      <c r="A23" t="s">
        <v>121</v>
      </c>
      <c r="B23" t="s">
        <v>154</v>
      </c>
      <c r="C23" t="s">
        <v>110</v>
      </c>
      <c r="D23" t="s">
        <v>164</v>
      </c>
      <c r="E23" t="s">
        <v>134</v>
      </c>
      <c r="F23" t="s">
        <v>154</v>
      </c>
      <c r="H23" t="s">
        <v>120</v>
      </c>
      <c r="I23" t="s">
        <v>104</v>
      </c>
    </row>
    <row r="24" spans="1:9" x14ac:dyDescent="0.3">
      <c r="A24" t="s">
        <v>121</v>
      </c>
      <c r="B24" t="s">
        <v>154</v>
      </c>
      <c r="C24" t="s">
        <v>110</v>
      </c>
      <c r="D24" t="s">
        <v>165</v>
      </c>
      <c r="E24" t="s">
        <v>116</v>
      </c>
      <c r="F24" t="s">
        <v>154</v>
      </c>
      <c r="H24" t="s">
        <v>120</v>
      </c>
      <c r="I24" t="s">
        <v>104</v>
      </c>
    </row>
    <row r="25" spans="1:9" x14ac:dyDescent="0.3">
      <c r="A25" t="s">
        <v>121</v>
      </c>
      <c r="B25" t="s">
        <v>154</v>
      </c>
      <c r="C25" t="s">
        <v>110</v>
      </c>
      <c r="D25" t="s">
        <v>166</v>
      </c>
      <c r="E25" t="s">
        <v>129</v>
      </c>
      <c r="F25" t="s">
        <v>154</v>
      </c>
      <c r="H25" t="s">
        <v>120</v>
      </c>
      <c r="I25" t="s">
        <v>104</v>
      </c>
    </row>
    <row r="26" spans="1:9" x14ac:dyDescent="0.3">
      <c r="A26" t="s">
        <v>121</v>
      </c>
      <c r="B26" t="s">
        <v>154</v>
      </c>
      <c r="C26" t="s">
        <v>110</v>
      </c>
      <c r="D26" t="s">
        <v>130</v>
      </c>
      <c r="E26" t="s">
        <v>122</v>
      </c>
      <c r="F26" t="s">
        <v>154</v>
      </c>
      <c r="H26" t="s">
        <v>120</v>
      </c>
      <c r="I26" t="s">
        <v>104</v>
      </c>
    </row>
    <row r="27" spans="1:9" x14ac:dyDescent="0.3">
      <c r="A27" t="s">
        <v>121</v>
      </c>
      <c r="B27" t="s">
        <v>154</v>
      </c>
      <c r="C27" t="s">
        <v>110</v>
      </c>
      <c r="D27" t="s">
        <v>167</v>
      </c>
      <c r="E27" t="s">
        <v>127</v>
      </c>
      <c r="F27" t="s">
        <v>154</v>
      </c>
      <c r="H27" t="s">
        <v>120</v>
      </c>
      <c r="I27" t="s">
        <v>104</v>
      </c>
    </row>
    <row r="28" spans="1:9" x14ac:dyDescent="0.3">
      <c r="A28" t="s">
        <v>121</v>
      </c>
      <c r="B28" t="s">
        <v>154</v>
      </c>
      <c r="C28" t="s">
        <v>110</v>
      </c>
      <c r="D28" t="s">
        <v>168</v>
      </c>
      <c r="E28" t="s">
        <v>162</v>
      </c>
      <c r="F28" t="s">
        <v>154</v>
      </c>
      <c r="H28" t="s">
        <v>120</v>
      </c>
      <c r="I28" t="s">
        <v>104</v>
      </c>
    </row>
    <row r="29" spans="1:9" x14ac:dyDescent="0.3">
      <c r="A29" t="s">
        <v>121</v>
      </c>
      <c r="B29" t="s">
        <v>154</v>
      </c>
      <c r="C29" t="s">
        <v>110</v>
      </c>
      <c r="D29" t="s">
        <v>169</v>
      </c>
      <c r="E29" t="s">
        <v>170</v>
      </c>
      <c r="F29" t="s">
        <v>154</v>
      </c>
      <c r="H29" t="s">
        <v>120</v>
      </c>
      <c r="I29" t="s">
        <v>104</v>
      </c>
    </row>
    <row r="30" spans="1:9" x14ac:dyDescent="0.3">
      <c r="A30" t="s">
        <v>121</v>
      </c>
      <c r="B30" t="s">
        <v>154</v>
      </c>
      <c r="C30" t="s">
        <v>110</v>
      </c>
      <c r="D30" t="s">
        <v>171</v>
      </c>
      <c r="E30" t="s">
        <v>128</v>
      </c>
      <c r="F30" t="s">
        <v>154</v>
      </c>
      <c r="H30" t="s">
        <v>120</v>
      </c>
      <c r="I30" t="s">
        <v>104</v>
      </c>
    </row>
    <row r="31" spans="1:9" x14ac:dyDescent="0.3">
      <c r="A31" t="s">
        <v>121</v>
      </c>
      <c r="B31" t="s">
        <v>154</v>
      </c>
      <c r="C31" t="s">
        <v>110</v>
      </c>
      <c r="D31" t="s">
        <v>133</v>
      </c>
      <c r="E31" t="s">
        <v>136</v>
      </c>
      <c r="F31" t="s">
        <v>154</v>
      </c>
      <c r="H31" t="s">
        <v>120</v>
      </c>
      <c r="I31" t="s">
        <v>104</v>
      </c>
    </row>
    <row r="32" spans="1:9" x14ac:dyDescent="0.3">
      <c r="A32" t="s">
        <v>158</v>
      </c>
      <c r="B32" t="s">
        <v>155</v>
      </c>
      <c r="C32" t="s">
        <v>110</v>
      </c>
      <c r="D32" t="s">
        <v>160</v>
      </c>
      <c r="E32" t="s">
        <v>124</v>
      </c>
      <c r="F32" t="s">
        <v>155</v>
      </c>
      <c r="H32" t="s">
        <v>143</v>
      </c>
      <c r="I32" t="s">
        <v>104</v>
      </c>
    </row>
    <row r="33" spans="1:9" x14ac:dyDescent="0.3">
      <c r="A33" t="s">
        <v>158</v>
      </c>
      <c r="B33" t="s">
        <v>155</v>
      </c>
      <c r="C33" t="s">
        <v>110</v>
      </c>
      <c r="D33" t="s">
        <v>161</v>
      </c>
      <c r="E33" t="s">
        <v>162</v>
      </c>
      <c r="F33" t="s">
        <v>155</v>
      </c>
      <c r="H33" t="s">
        <v>143</v>
      </c>
      <c r="I33" t="s">
        <v>104</v>
      </c>
    </row>
    <row r="34" spans="1:9" x14ac:dyDescent="0.3">
      <c r="A34" t="s">
        <v>158</v>
      </c>
      <c r="B34" t="s">
        <v>155</v>
      </c>
      <c r="C34" t="s">
        <v>110</v>
      </c>
      <c r="D34" t="s">
        <v>163</v>
      </c>
      <c r="E34" t="s">
        <v>131</v>
      </c>
      <c r="F34" t="s">
        <v>155</v>
      </c>
      <c r="H34" t="s">
        <v>143</v>
      </c>
      <c r="I34" t="s">
        <v>104</v>
      </c>
    </row>
    <row r="35" spans="1:9" x14ac:dyDescent="0.3">
      <c r="A35" t="s">
        <v>158</v>
      </c>
      <c r="B35" t="s">
        <v>155</v>
      </c>
      <c r="C35" t="s">
        <v>110</v>
      </c>
      <c r="D35" t="s">
        <v>132</v>
      </c>
      <c r="E35" t="s">
        <v>135</v>
      </c>
      <c r="F35" t="s">
        <v>155</v>
      </c>
      <c r="H35" t="s">
        <v>143</v>
      </c>
      <c r="I35" t="s">
        <v>104</v>
      </c>
    </row>
    <row r="36" spans="1:9" x14ac:dyDescent="0.3">
      <c r="A36" t="s">
        <v>158</v>
      </c>
      <c r="B36" t="s">
        <v>155</v>
      </c>
      <c r="C36" t="s">
        <v>110</v>
      </c>
      <c r="D36" t="s">
        <v>125</v>
      </c>
      <c r="E36" t="s">
        <v>126</v>
      </c>
      <c r="F36" t="s">
        <v>155</v>
      </c>
      <c r="H36" t="s">
        <v>143</v>
      </c>
      <c r="I36" t="s">
        <v>104</v>
      </c>
    </row>
    <row r="37" spans="1:9" x14ac:dyDescent="0.3">
      <c r="A37" t="s">
        <v>158</v>
      </c>
      <c r="B37" t="s">
        <v>155</v>
      </c>
      <c r="C37" t="s">
        <v>110</v>
      </c>
      <c r="D37" t="s">
        <v>164</v>
      </c>
      <c r="E37" t="s">
        <v>134</v>
      </c>
      <c r="F37" t="s">
        <v>155</v>
      </c>
      <c r="H37" t="s">
        <v>143</v>
      </c>
      <c r="I37" t="s">
        <v>104</v>
      </c>
    </row>
    <row r="38" spans="1:9" x14ac:dyDescent="0.3">
      <c r="A38" t="s">
        <v>158</v>
      </c>
      <c r="B38" t="s">
        <v>155</v>
      </c>
      <c r="C38" t="s">
        <v>110</v>
      </c>
      <c r="D38" t="s">
        <v>165</v>
      </c>
      <c r="E38" t="s">
        <v>116</v>
      </c>
      <c r="F38" t="s">
        <v>155</v>
      </c>
      <c r="H38" t="s">
        <v>143</v>
      </c>
      <c r="I38" t="s">
        <v>104</v>
      </c>
    </row>
    <row r="39" spans="1:9" x14ac:dyDescent="0.3">
      <c r="A39" t="s">
        <v>158</v>
      </c>
      <c r="B39" t="s">
        <v>155</v>
      </c>
      <c r="C39" t="s">
        <v>110</v>
      </c>
      <c r="D39" t="s">
        <v>166</v>
      </c>
      <c r="E39" t="s">
        <v>129</v>
      </c>
      <c r="F39" t="s">
        <v>155</v>
      </c>
      <c r="H39" t="s">
        <v>143</v>
      </c>
      <c r="I39" t="s">
        <v>104</v>
      </c>
    </row>
    <row r="40" spans="1:9" x14ac:dyDescent="0.3">
      <c r="A40" t="s">
        <v>158</v>
      </c>
      <c r="B40" t="s">
        <v>155</v>
      </c>
      <c r="C40" t="s">
        <v>110</v>
      </c>
      <c r="D40" t="s">
        <v>130</v>
      </c>
      <c r="E40" t="s">
        <v>122</v>
      </c>
      <c r="F40" t="s">
        <v>155</v>
      </c>
      <c r="H40" t="s">
        <v>143</v>
      </c>
      <c r="I40" t="s">
        <v>104</v>
      </c>
    </row>
    <row r="41" spans="1:9" x14ac:dyDescent="0.3">
      <c r="A41" t="s">
        <v>158</v>
      </c>
      <c r="B41" t="s">
        <v>155</v>
      </c>
      <c r="C41" t="s">
        <v>110</v>
      </c>
      <c r="D41" t="s">
        <v>167</v>
      </c>
      <c r="E41" t="s">
        <v>127</v>
      </c>
      <c r="F41" t="s">
        <v>155</v>
      </c>
      <c r="H41" t="s">
        <v>143</v>
      </c>
      <c r="I41" t="s">
        <v>104</v>
      </c>
    </row>
    <row r="42" spans="1:9" x14ac:dyDescent="0.3">
      <c r="A42" t="s">
        <v>158</v>
      </c>
      <c r="B42" t="s">
        <v>155</v>
      </c>
      <c r="C42" t="s">
        <v>110</v>
      </c>
      <c r="D42" t="s">
        <v>168</v>
      </c>
      <c r="E42" t="s">
        <v>162</v>
      </c>
      <c r="F42" t="s">
        <v>155</v>
      </c>
      <c r="H42" t="s">
        <v>143</v>
      </c>
      <c r="I42" t="s">
        <v>104</v>
      </c>
    </row>
    <row r="43" spans="1:9" x14ac:dyDescent="0.3">
      <c r="A43" t="s">
        <v>158</v>
      </c>
      <c r="B43" t="s">
        <v>155</v>
      </c>
      <c r="C43" t="s">
        <v>110</v>
      </c>
      <c r="D43" t="s">
        <v>169</v>
      </c>
      <c r="E43" t="s">
        <v>170</v>
      </c>
      <c r="F43" t="s">
        <v>155</v>
      </c>
      <c r="H43" t="s">
        <v>143</v>
      </c>
      <c r="I43" t="s">
        <v>104</v>
      </c>
    </row>
    <row r="44" spans="1:9" x14ac:dyDescent="0.3">
      <c r="A44" t="s">
        <v>158</v>
      </c>
      <c r="B44" t="s">
        <v>155</v>
      </c>
      <c r="C44" t="s">
        <v>110</v>
      </c>
      <c r="D44" t="s">
        <v>171</v>
      </c>
      <c r="E44" t="s">
        <v>128</v>
      </c>
      <c r="F44" t="s">
        <v>155</v>
      </c>
      <c r="H44" t="s">
        <v>143</v>
      </c>
      <c r="I44" t="s">
        <v>104</v>
      </c>
    </row>
    <row r="45" spans="1:9" x14ac:dyDescent="0.3">
      <c r="A45" t="s">
        <v>158</v>
      </c>
      <c r="B45" t="s">
        <v>155</v>
      </c>
      <c r="C45" t="s">
        <v>110</v>
      </c>
      <c r="D45" t="s">
        <v>133</v>
      </c>
      <c r="E45" t="s">
        <v>136</v>
      </c>
      <c r="F45" t="s">
        <v>155</v>
      </c>
      <c r="H45" t="s">
        <v>143</v>
      </c>
      <c r="I45" t="s">
        <v>104</v>
      </c>
    </row>
    <row r="46" spans="1:9" x14ac:dyDescent="0.3">
      <c r="A46" t="s">
        <v>159</v>
      </c>
      <c r="B46" t="s">
        <v>156</v>
      </c>
      <c r="C46" t="s">
        <v>110</v>
      </c>
      <c r="D46" t="s">
        <v>160</v>
      </c>
      <c r="E46" t="s">
        <v>124</v>
      </c>
      <c r="F46" t="s">
        <v>156</v>
      </c>
      <c r="H46" t="s">
        <v>144</v>
      </c>
      <c r="I46" t="s">
        <v>104</v>
      </c>
    </row>
    <row r="47" spans="1:9" x14ac:dyDescent="0.3">
      <c r="A47" t="s">
        <v>159</v>
      </c>
      <c r="B47" t="s">
        <v>156</v>
      </c>
      <c r="C47" t="s">
        <v>110</v>
      </c>
      <c r="D47" t="s">
        <v>161</v>
      </c>
      <c r="E47" t="s">
        <v>162</v>
      </c>
      <c r="F47" t="s">
        <v>156</v>
      </c>
      <c r="H47" t="s">
        <v>144</v>
      </c>
      <c r="I47" t="s">
        <v>104</v>
      </c>
    </row>
    <row r="48" spans="1:9" x14ac:dyDescent="0.3">
      <c r="A48" t="s">
        <v>159</v>
      </c>
      <c r="B48" t="s">
        <v>156</v>
      </c>
      <c r="C48" t="s">
        <v>110</v>
      </c>
      <c r="D48" t="s">
        <v>163</v>
      </c>
      <c r="E48" t="s">
        <v>131</v>
      </c>
      <c r="F48" t="s">
        <v>156</v>
      </c>
      <c r="H48" t="s">
        <v>144</v>
      </c>
      <c r="I48" t="s">
        <v>104</v>
      </c>
    </row>
    <row r="49" spans="1:9" x14ac:dyDescent="0.3">
      <c r="A49" t="s">
        <v>159</v>
      </c>
      <c r="B49" t="s">
        <v>156</v>
      </c>
      <c r="C49" t="s">
        <v>110</v>
      </c>
      <c r="D49" t="s">
        <v>132</v>
      </c>
      <c r="E49" t="s">
        <v>135</v>
      </c>
      <c r="F49" t="s">
        <v>156</v>
      </c>
      <c r="H49" t="s">
        <v>144</v>
      </c>
      <c r="I49" t="s">
        <v>104</v>
      </c>
    </row>
    <row r="50" spans="1:9" x14ac:dyDescent="0.3">
      <c r="A50" t="s">
        <v>159</v>
      </c>
      <c r="B50" t="s">
        <v>156</v>
      </c>
      <c r="C50" t="s">
        <v>110</v>
      </c>
      <c r="D50" t="s">
        <v>125</v>
      </c>
      <c r="E50" t="s">
        <v>126</v>
      </c>
      <c r="F50" t="s">
        <v>156</v>
      </c>
      <c r="H50" t="s">
        <v>144</v>
      </c>
      <c r="I50" t="s">
        <v>104</v>
      </c>
    </row>
    <row r="51" spans="1:9" x14ac:dyDescent="0.3">
      <c r="A51" t="s">
        <v>159</v>
      </c>
      <c r="B51" t="s">
        <v>156</v>
      </c>
      <c r="C51" t="s">
        <v>110</v>
      </c>
      <c r="D51" t="s">
        <v>164</v>
      </c>
      <c r="E51" t="s">
        <v>134</v>
      </c>
      <c r="F51" t="s">
        <v>156</v>
      </c>
      <c r="H51" t="s">
        <v>144</v>
      </c>
      <c r="I51" t="s">
        <v>104</v>
      </c>
    </row>
    <row r="52" spans="1:9" x14ac:dyDescent="0.3">
      <c r="A52" t="s">
        <v>159</v>
      </c>
      <c r="B52" t="s">
        <v>156</v>
      </c>
      <c r="C52" t="s">
        <v>110</v>
      </c>
      <c r="D52" t="s">
        <v>165</v>
      </c>
      <c r="E52" t="s">
        <v>116</v>
      </c>
      <c r="F52" t="s">
        <v>156</v>
      </c>
      <c r="H52" t="s">
        <v>144</v>
      </c>
      <c r="I52" t="s">
        <v>104</v>
      </c>
    </row>
    <row r="53" spans="1:9" x14ac:dyDescent="0.3">
      <c r="A53" t="s">
        <v>159</v>
      </c>
      <c r="B53" t="s">
        <v>156</v>
      </c>
      <c r="C53" t="s">
        <v>110</v>
      </c>
      <c r="D53" t="s">
        <v>166</v>
      </c>
      <c r="E53" t="s">
        <v>129</v>
      </c>
      <c r="F53" t="s">
        <v>156</v>
      </c>
      <c r="H53" t="s">
        <v>144</v>
      </c>
      <c r="I53" t="s">
        <v>104</v>
      </c>
    </row>
    <row r="54" spans="1:9" x14ac:dyDescent="0.3">
      <c r="A54" t="s">
        <v>159</v>
      </c>
      <c r="B54" t="s">
        <v>156</v>
      </c>
      <c r="C54" t="s">
        <v>110</v>
      </c>
      <c r="D54" t="s">
        <v>130</v>
      </c>
      <c r="E54" t="s">
        <v>122</v>
      </c>
      <c r="F54" t="s">
        <v>156</v>
      </c>
      <c r="H54" t="s">
        <v>144</v>
      </c>
      <c r="I54" t="s">
        <v>104</v>
      </c>
    </row>
    <row r="55" spans="1:9" x14ac:dyDescent="0.3">
      <c r="A55" t="s">
        <v>159</v>
      </c>
      <c r="B55" t="s">
        <v>156</v>
      </c>
      <c r="C55" t="s">
        <v>110</v>
      </c>
      <c r="D55" t="s">
        <v>167</v>
      </c>
      <c r="E55" t="s">
        <v>127</v>
      </c>
      <c r="F55" t="s">
        <v>156</v>
      </c>
      <c r="H55" t="s">
        <v>144</v>
      </c>
      <c r="I55" t="s">
        <v>104</v>
      </c>
    </row>
    <row r="56" spans="1:9" x14ac:dyDescent="0.3">
      <c r="A56" t="s">
        <v>159</v>
      </c>
      <c r="B56" t="s">
        <v>156</v>
      </c>
      <c r="C56" t="s">
        <v>110</v>
      </c>
      <c r="D56" t="s">
        <v>168</v>
      </c>
      <c r="E56" t="s">
        <v>162</v>
      </c>
      <c r="F56" t="s">
        <v>156</v>
      </c>
      <c r="H56" t="s">
        <v>144</v>
      </c>
      <c r="I56" t="s">
        <v>104</v>
      </c>
    </row>
    <row r="57" spans="1:9" x14ac:dyDescent="0.3">
      <c r="A57" t="s">
        <v>159</v>
      </c>
      <c r="B57" t="s">
        <v>156</v>
      </c>
      <c r="C57" t="s">
        <v>110</v>
      </c>
      <c r="D57" t="s">
        <v>169</v>
      </c>
      <c r="E57" t="s">
        <v>170</v>
      </c>
      <c r="F57" t="s">
        <v>156</v>
      </c>
      <c r="H57" t="s">
        <v>144</v>
      </c>
      <c r="I57" t="s">
        <v>104</v>
      </c>
    </row>
    <row r="58" spans="1:9" x14ac:dyDescent="0.3">
      <c r="A58" t="s">
        <v>159</v>
      </c>
      <c r="B58" t="s">
        <v>156</v>
      </c>
      <c r="C58" t="s">
        <v>110</v>
      </c>
      <c r="D58" t="s">
        <v>171</v>
      </c>
      <c r="E58" t="s">
        <v>128</v>
      </c>
      <c r="F58" t="s">
        <v>156</v>
      </c>
      <c r="H58" t="s">
        <v>144</v>
      </c>
      <c r="I58" t="s">
        <v>104</v>
      </c>
    </row>
    <row r="59" spans="1:9" x14ac:dyDescent="0.3">
      <c r="A59" t="s">
        <v>159</v>
      </c>
      <c r="B59" t="s">
        <v>156</v>
      </c>
      <c r="C59" t="s">
        <v>110</v>
      </c>
      <c r="D59" t="s">
        <v>133</v>
      </c>
      <c r="E59" t="s">
        <v>136</v>
      </c>
      <c r="F59" t="s">
        <v>156</v>
      </c>
      <c r="H59" t="s">
        <v>144</v>
      </c>
      <c r="I59" t="s">
        <v>104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E F A A B Q S w M E F A A C A A g A L Z S K V u M R p i m l A A A A 9 g A A A B I A H A B D b 2 5 m a W c v U G F j a 2 F n Z S 5 4 b W w g o h g A K K A U A A A A A A A A A A A A A A A A A A A A A A A A A A A A h Y + x D o I w G I R f h X S n p d U Y Q n 7 K w A q J i Y l x b U q F R i i G F s u 7 O f h I v o I Y R d 0 c 7 + 6 7 5 O 5 + v U E 2 d W 1 w U Y P V v U k R x R E K l J F 9 p U 2 d o t E d w x h l H L Z C n k S t g h k 2 N p m s T l H j 3 D k h x H u P / Q r 3 Q 0 1 Y F F F y K I u d b F Q n Q m 2 s E 0 Y q 9 G l V / 1 u I w / 4 1 h j N M 6 R r H G 4 Y j I I s J p T Z f g M 1 7 n + m P C f n Y u n F Q X N k w L 4 A s E s j 7 A 3 8 A U E s D B B Q A A g A I A C 2 U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l I p W X 6 c R V R o C A A A r B w A A E w A c A E Z v c m 1 1 b G F z L 1 N l Y 3 R p b 2 4 x L m 0 g o h g A K K A U A A A A A A A A A A A A A A A A A A A A A A A A A A A A t V X b a t t A E H 0 3 + B 8 W 5 c U G V 9 R Q + p K m 0 C h u 6 Y W k 1 C Z 9 M E a s d 8 f N k v X O s r u i N k a f 1 K d + Q n 6 s a y m 6 W X J o T K s X y z M 6 Z 3 b O H I 0 s M C d Q k W n + O z 7 v 9 / o 9 e 0 c N c B J R T S 2 5 I B J c v 0 f 8 d W P E D 1 A + M t k w k G G U G A P K f U d z v 0 S 8 H w x 3 8 2 u 6 h o s g A w a L d B 6 h c v 6 J x S j H n w U z o Z E w u l 4 K y j H w T D O 6 l B D O D F V 2 h W Y d o U z W a r b V Y A d 5 t d F u F w j O P G M w I h + V e / 0 q 3 K f T E d l l d X z U + f / E w c Z l w X 2 J V j A x M n 7 4 x V C V K a q 2 a T r s 9 4 T q P l t d i M u r + G Q t C u z / k K P Z Y 6 c a g m u D W g C n v K 3 f 1 1 q q C d O o E x 2 / j M d t E A f L j N D M u y X 2 j 7 1 I d A f a i i K f p Z + g 6 G y F S W r h C O 3 D 7 x J U o 3 3 G K K / A U S n h 1 G k W 8 H 8 4 0 K i z 3 e P T u a V G 7 H n b F k C J p h V 1 w i U S Y w l b U L w p 9 t / K d h Z c v p t O y A e J S y q D T u X y T q / B O u C f U K h B 4 f z c h t n I / H E 6 Q o / 7 Y k T 2 s M 9 C 8 f A L r N x N 4 s A M S 2 W n Q G C j q e L e A D l J J e 8 k S 2 T 3 u c C F t h V 1 u R f q q y A 9 F q / K + g n b R D r / 7 j P 0 u i j K 6 4 V r 3 X a e s P K y L 1 X z T j a r I t 4 w 1 T N E q M O e k O J I D 6 2 6 T c P V P V b a q u 2 k T D V R i V l S h O P T S K p e 3 w s v E F k J 6 U x T 9 C l I / 7 H 6 h j / t o e j N h o C y O z I v N 9 n C E 4 w J G j I / X D 8 L 8 u Y t U Y m U j Z f h s P 7 5 H 1 B L A Q I t A B Q A A g A I A C 2 U i l b j E a Y p p Q A A A P Y A A A A S A A A A A A A A A A A A A A A A A A A A A A B D b 2 5 m a W c v U G F j a 2 F n Z S 5 4 b W x Q S w E C L Q A U A A I A C A A t l I p W D 8 r p q 6 Q A A A D p A A A A E w A A A A A A A A A A A A A A A A D x A A A A W 0 N v b n R l b n R f V H l w Z X N d L n h t b F B L A Q I t A B Q A A g A I A C 2 U i l Z f p x F V G g I A A C s H A A A T A A A A A A A A A A A A A A A A A O I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z A A A A A A A A 3 z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Y X B h c 1 8 y I i A v P j x F b n R y e S B U e X B l P S J G a W x s Z W R D b 2 1 w b G V 0 Z V J l c 3 V s d F R v V 2 9 y a 3 N o Z W V 0 I i B W Y W x 1 Z T 0 i b D E i I C 8 + P E V u d H J 5 I F R 5 c G U 9 I l F 1 Z X J 5 S U Q i I F Z h b H V l P S J z Y T B i Z m Y z M W E t Z D F m Y i 0 0 M T U 4 L W I 3 Y T k t Y W M x M D U x O G E 5 Y z Q 1 I i A v P j x F b n R y e S B U e X B l P S J G a W x s T G F z d F V w Z G F 0 Z W Q i I F Z h b H V l P S J k M j A y M y 0 w N C 0 x M F Q y M j o z M z o y N i 4 4 M D I 4 N j E 0 W i I g L z 4 8 R W 5 0 c n k g V H l w Z T 0 i R m l s b E V y c m 9 y Q 2 9 1 b n Q i I F Z h b H V l P S J s M C I g L z 4 8 R W 5 0 c n k g V H l w Z T 0 i R m l s b E N v b H V t b l R 5 c G V z I i B W Y W x 1 Z T 0 i c 0 F 3 W U d B Q U E 9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U a X B v I G N h b W J p Y W R v L n t p Z G N h c G E s M H 0 m c X V v d D s s J n F 1 b 3 Q 7 U 2 V j d G l v b j E v Q 2 F w Y X M v V G l w b y B j Y W 1 i a W F k b y 5 7 Q 2 F w Y S w x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2 F w Y X M v T 3 J p Z 2 V u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y 0 w N C 0 x M F Q y M j o z M z o y N y 4 5 M D k 5 N T k z W i I g L z 4 8 R W 5 0 c n k g V H l w Z T 0 i R m l s b E V y c m 9 y Q 2 9 1 b n Q i I F Z h b H V l P S J s M C I g L z 4 8 R W 5 0 c n k g V H l w Z T 0 i R m l s b E N v b H V t b l R 5 c G V z I i B W Y W x 1 Z T 0 i c 0 J n W U R C Z 0 1 H Q X d Z R 0 F 3 P T 0 i I C 8 + P E V u d H J 5 I F R 5 c G U 9 I k Z p b G x F c n J v c k N v Z G U i I F Z h b H V l P S J z V W 5 r b m 9 3 b i I g L z 4 8 R W 5 0 c n k g V H l w Z T 0 i R m l s b E N v d W 5 0 I i B W Y W x 1 Z T 0 i b D M x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Q t M T B U M j I 6 M z M 6 M j c u O D k 1 O T k 3 M F o i I C 8 + P E V u d H J 5 I F R 5 c G U 9 I k Z p b G x F c n J v c k N v d W 5 0 I i B W Y W x 1 Z T 0 i b D A i I C 8 + P E V u d H J 5 I F R 5 c G U 9 I k Z p b G x D b 2 x 1 b W 5 U e X B l c y I g V m F s d W U 9 I n N C Z 0 F H Q m d Z R 0 F B Q U E i I C 8 + P E V u d H J 5 I F R 5 c G U 9 I k Z p b G x F c n J v c k N v Z G U i I F Z h b H V l P S J z V W 5 r b m 9 3 b i I g L z 4 8 R W 5 0 c n k g V H l w Z T 0 i R m l s b E N v d W 5 0 I i B W Y W x 1 Z T 0 i b D U 4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1 R p c G 8 g Y 2 F t Y m l h Z G 8 u e 0 N s Y X N l L D B 9 J n F 1 b 3 Q 7 L C Z x d W 9 0 O 1 N l Y 3 R p b 2 4 x L 0 J E X 0 R l d G F s b G V z L 0 9 y a W d l b i 5 7 R G V z Y 3 J p c G N p w 7 N u I E N h c G E s M X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L C Z x d W 9 0 O 1 N l Y 3 R p b 2 4 x L 0 J E X 0 R l d G F s b G V z L 0 9 y a W d l b i 5 7 a W R j Y X B h L D d 9 J n F 1 b 3 Q 7 L C Z x d W 9 0 O 1 N l Y 3 R p b 2 4 x L 0 J E X 0 R l d G F s b G V z L 0 9 y a W d l b i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y 0 w N C 0 x M F Q y M j o z M z o y N i 4 4 M z k 0 M j Y 1 W i I g L z 4 8 R W 5 0 c n k g V H l w Z T 0 i R m l s b E V y c m 9 y Q 2 9 1 b n Q i I F Z h b H V l P S J s M C I g L z 4 8 R W 5 0 c n k g V H l w Z T 0 i R m l s b E N v b H V t b l R 5 c G V z I i B W Y W x 1 Z T 0 i c 0 J n W U R C Z 0 1 H Q X d Z R 0 F 3 W U F C Z 1 l H Q m d B P S I g L z 4 8 R W 5 0 c n k g V H l w Z T 0 i R m l s b E V y c m 9 y Q 2 9 k Z S I g V m F s d W U 9 I n N V b m t u b 3 d u I i A v P j x F b n R y e S B U e X B l P S J G a W x s Q 2 9 1 b n Q i I F Z h b H V l P S J s O D I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Y e Z n R w l h t E l D k U Z J N i 7 8 s A A A A A A g A A A A A A E G Y A A A A B A A A g A A A A v M V 0 T 4 T Q 8 g Q i F j a 6 I x I b C u + i g P H + f c + P 7 y J d n c Q a 0 R M A A A A A D o A A A A A C A A A g A A A A c A T o p I p l P S 1 n R N n B z b Z u b 8 z x C d r K d j o b 1 x o y k N O o j Z N Q A A A A F U 0 G p z r u K u R m 1 n w G X j G I 9 / n 8 6 x u C P f 6 T l M a 9 b M 0 + i a D h s M c A e O 8 W r q O Q / c U 3 x p d m 6 s M r n S i x O W W f X H 8 M T N w s h S z G T W P W G C G 3 B A s E c i w c 2 o 5 A A A A A V u D i d b 2 f 1 j 9 h X q f a C h J F q o M l E + m j 9 i B M / C + l 4 x t R R p / 4 l 5 E + R u N B G 1 D + b 5 k L 4 0 f Z l V 7 m n B D v z D c m b h 8 s 5 X 8 K E A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2023-04-10T22:33:33Z</dcterms:modified>
</cp:coreProperties>
</file>