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pa Glaciares\"/>
    </mc:Choice>
  </mc:AlternateContent>
  <xr:revisionPtr revIDLastSave="0" documentId="13_ncr:1_{8D2207EF-547C-406B-846C-772608255780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BD_Capas!$A$1:$J$408</definedName>
    <definedName name="DatosExternos_1" localSheetId="8" hidden="1">BD_Detalles!$A$1:$I$129</definedName>
    <definedName name="DatosExternos_1" localSheetId="6" hidden="1">'Capas (2)'!$A$1:$E$5</definedName>
    <definedName name="DatosExternos_2" localSheetId="3" hidden="1">'BASE Global'!$A$1:$Q$204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E4" i="3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E3" i="3"/>
  <c r="E2" i="3"/>
  <c r="B134" i="1"/>
  <c r="B133" i="1"/>
  <c r="B243" i="1"/>
  <c r="B244" i="1"/>
  <c r="F113" i="2"/>
  <c r="F88" i="2"/>
  <c r="B114" i="2"/>
  <c r="C114" i="2"/>
  <c r="F114" i="2"/>
  <c r="H114" i="2"/>
  <c r="I114" i="2" s="1"/>
  <c r="A106" i="2"/>
  <c r="B105" i="2"/>
  <c r="C105" i="2"/>
  <c r="F105" i="2"/>
  <c r="H105" i="2"/>
  <c r="I105" i="2" s="1"/>
  <c r="A97" i="2"/>
  <c r="B96" i="2"/>
  <c r="C96" i="2"/>
  <c r="F96" i="2"/>
  <c r="H96" i="2"/>
  <c r="I96" i="2" s="1"/>
  <c r="A92" i="2"/>
  <c r="B115" i="2" l="1"/>
  <c r="C115" i="2"/>
  <c r="F115" i="2"/>
  <c r="H115" i="2"/>
  <c r="I115" i="2" s="1"/>
  <c r="B106" i="2"/>
  <c r="C106" i="2"/>
  <c r="F106" i="2"/>
  <c r="H106" i="2"/>
  <c r="I106" i="2" s="1"/>
  <c r="A107" i="2"/>
  <c r="A98" i="2"/>
  <c r="B97" i="2"/>
  <c r="C97" i="2"/>
  <c r="F97" i="2"/>
  <c r="H97" i="2"/>
  <c r="I97" i="2" s="1"/>
  <c r="F92" i="2"/>
  <c r="A93" i="2"/>
  <c r="C92" i="2"/>
  <c r="H92" i="2"/>
  <c r="I92" i="2" s="1"/>
  <c r="B92" i="2"/>
  <c r="F91" i="2"/>
  <c r="B91" i="2"/>
  <c r="H91" i="2"/>
  <c r="I91" i="2" s="1"/>
  <c r="C91" i="2"/>
  <c r="B116" i="2" l="1"/>
  <c r="C116" i="2"/>
  <c r="F116" i="2"/>
  <c r="H116" i="2"/>
  <c r="I116" i="2" s="1"/>
  <c r="A117" i="2"/>
  <c r="B107" i="2"/>
  <c r="C107" i="2"/>
  <c r="F107" i="2"/>
  <c r="H107" i="2"/>
  <c r="I107" i="2" s="1"/>
  <c r="A108" i="2"/>
  <c r="A99" i="2"/>
  <c r="B98" i="2"/>
  <c r="C98" i="2"/>
  <c r="F98" i="2"/>
  <c r="H98" i="2"/>
  <c r="I98" i="2" s="1"/>
  <c r="F93" i="2"/>
  <c r="A94" i="2"/>
  <c r="H93" i="2"/>
  <c r="I93" i="2" s="1"/>
  <c r="C93" i="2"/>
  <c r="B93" i="2"/>
  <c r="B90" i="2"/>
  <c r="C90" i="2"/>
  <c r="F90" i="2"/>
  <c r="H90" i="2"/>
  <c r="I90" i="2" s="1"/>
  <c r="B89" i="2"/>
  <c r="C89" i="2"/>
  <c r="F89" i="2"/>
  <c r="H89" i="2"/>
  <c r="I89" i="2" s="1"/>
  <c r="C332" i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A332" i="1"/>
  <c r="A333" i="1" s="1"/>
  <c r="B331" i="1"/>
  <c r="G5" i="3"/>
  <c r="I245" i="1"/>
  <c r="B117" i="2" l="1"/>
  <c r="C117" i="2"/>
  <c r="F117" i="2"/>
  <c r="H117" i="2"/>
  <c r="I117" i="2" s="1"/>
  <c r="A118" i="2"/>
  <c r="B108" i="2"/>
  <c r="C108" i="2"/>
  <c r="F108" i="2"/>
  <c r="H108" i="2"/>
  <c r="I108" i="2" s="1"/>
  <c r="A109" i="2"/>
  <c r="A100" i="2"/>
  <c r="B99" i="2"/>
  <c r="C99" i="2"/>
  <c r="F99" i="2"/>
  <c r="H99" i="2"/>
  <c r="I99" i="2" s="1"/>
  <c r="B94" i="2"/>
  <c r="F94" i="2"/>
  <c r="A95" i="2"/>
  <c r="C94" i="2"/>
  <c r="H94" i="2"/>
  <c r="I94" i="2" s="1"/>
  <c r="I332" i="1"/>
  <c r="A334" i="1"/>
  <c r="B333" i="1"/>
  <c r="B332" i="1"/>
  <c r="B118" i="2" l="1"/>
  <c r="C118" i="2"/>
  <c r="F118" i="2"/>
  <c r="H118" i="2"/>
  <c r="I118" i="2" s="1"/>
  <c r="A119" i="2"/>
  <c r="B109" i="2"/>
  <c r="C109" i="2"/>
  <c r="F109" i="2"/>
  <c r="H109" i="2"/>
  <c r="I109" i="2" s="1"/>
  <c r="A110" i="2"/>
  <c r="H100" i="2"/>
  <c r="I100" i="2" s="1"/>
  <c r="A101" i="2"/>
  <c r="B100" i="2"/>
  <c r="F100" i="2"/>
  <c r="C100" i="2"/>
  <c r="H95" i="2"/>
  <c r="I95" i="2" s="1"/>
  <c r="B95" i="2"/>
  <c r="F95" i="2"/>
  <c r="C95" i="2"/>
  <c r="A335" i="1"/>
  <c r="I335" i="1" s="1"/>
  <c r="B334" i="1"/>
  <c r="A86" i="2"/>
  <c r="A67" i="2"/>
  <c r="B66" i="2"/>
  <c r="C66" i="2"/>
  <c r="F66" i="2"/>
  <c r="H66" i="2"/>
  <c r="I66" i="2" s="1"/>
  <c r="A57" i="2"/>
  <c r="B56" i="2"/>
  <c r="C56" i="2"/>
  <c r="F56" i="2"/>
  <c r="H56" i="2"/>
  <c r="I56" i="2" s="1"/>
  <c r="I150" i="1"/>
  <c r="I148" i="1"/>
  <c r="A52" i="2"/>
  <c r="A53" i="2" s="1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I57" i="1"/>
  <c r="A40" i="2"/>
  <c r="A41" i="2" s="1"/>
  <c r="B39" i="2"/>
  <c r="C39" i="2"/>
  <c r="F39" i="2"/>
  <c r="H39" i="2"/>
  <c r="I39" i="2" s="1"/>
  <c r="I23" i="1"/>
  <c r="A34" i="2"/>
  <c r="B33" i="2"/>
  <c r="C33" i="2"/>
  <c r="F33" i="2"/>
  <c r="H33" i="2"/>
  <c r="I33" i="2" s="1"/>
  <c r="I21" i="1"/>
  <c r="A26" i="2"/>
  <c r="B25" i="2"/>
  <c r="C25" i="2"/>
  <c r="F25" i="2"/>
  <c r="H25" i="2"/>
  <c r="I25" i="2" s="1"/>
  <c r="B11" i="2"/>
  <c r="H11" i="2"/>
  <c r="I11" i="2" s="1"/>
  <c r="C10" i="2"/>
  <c r="F10" i="2"/>
  <c r="B10" i="2"/>
  <c r="F17" i="2"/>
  <c r="F12" i="2"/>
  <c r="I161" i="1"/>
  <c r="I139" i="1"/>
  <c r="I238" i="1"/>
  <c r="I135" i="1"/>
  <c r="I55" i="1"/>
  <c r="I14" i="1"/>
  <c r="I10" i="1"/>
  <c r="I127" i="1"/>
  <c r="B119" i="2" l="1"/>
  <c r="C119" i="2"/>
  <c r="F119" i="2"/>
  <c r="H119" i="2"/>
  <c r="I119" i="2" s="1"/>
  <c r="A120" i="2"/>
  <c r="B110" i="2"/>
  <c r="C110" i="2"/>
  <c r="F110" i="2"/>
  <c r="H110" i="2"/>
  <c r="I110" i="2" s="1"/>
  <c r="A111" i="2"/>
  <c r="F101" i="2"/>
  <c r="H101" i="2"/>
  <c r="I101" i="2" s="1"/>
  <c r="A102" i="2"/>
  <c r="B101" i="2"/>
  <c r="C101" i="2"/>
  <c r="A336" i="1"/>
  <c r="B335" i="1"/>
  <c r="A87" i="2"/>
  <c r="F86" i="2"/>
  <c r="B86" i="2"/>
  <c r="H86" i="2"/>
  <c r="I86" i="2" s="1"/>
  <c r="C86" i="2"/>
  <c r="C85" i="2"/>
  <c r="H85" i="2"/>
  <c r="I85" i="2" s="1"/>
  <c r="B85" i="2"/>
  <c r="F85" i="2"/>
  <c r="A68" i="2"/>
  <c r="F67" i="2"/>
  <c r="B67" i="2"/>
  <c r="H67" i="2"/>
  <c r="I67" i="2" s="1"/>
  <c r="C67" i="2"/>
  <c r="H57" i="2"/>
  <c r="I57" i="2" s="1"/>
  <c r="A58" i="2"/>
  <c r="F57" i="2"/>
  <c r="B57" i="2"/>
  <c r="C57" i="2"/>
  <c r="H40" i="2"/>
  <c r="I40" i="2" s="1"/>
  <c r="F40" i="2"/>
  <c r="H52" i="2"/>
  <c r="I52" i="2" s="1"/>
  <c r="C52" i="2"/>
  <c r="C53" i="2"/>
  <c r="H53" i="2"/>
  <c r="I53" i="2" s="1"/>
  <c r="A54" i="2"/>
  <c r="B53" i="2"/>
  <c r="F53" i="2"/>
  <c r="F52" i="2"/>
  <c r="B52" i="2"/>
  <c r="F41" i="2"/>
  <c r="H41" i="2"/>
  <c r="I41" i="2" s="1"/>
  <c r="A42" i="2"/>
  <c r="B41" i="2"/>
  <c r="C41" i="2"/>
  <c r="C40" i="2"/>
  <c r="B40" i="2"/>
  <c r="F34" i="2"/>
  <c r="A35" i="2"/>
  <c r="C34" i="2"/>
  <c r="H34" i="2"/>
  <c r="I34" i="2" s="1"/>
  <c r="B34" i="2"/>
  <c r="B26" i="2"/>
  <c r="C26" i="2"/>
  <c r="F26" i="2"/>
  <c r="H26" i="2"/>
  <c r="I26" i="2" s="1"/>
  <c r="A27" i="2"/>
  <c r="F11" i="2"/>
  <c r="C11" i="2"/>
  <c r="H10" i="2"/>
  <c r="I10" i="2" s="1"/>
  <c r="B88" i="2" l="1"/>
  <c r="C88" i="2"/>
  <c r="H88" i="2"/>
  <c r="I88" i="2" s="1"/>
  <c r="B120" i="2"/>
  <c r="C120" i="2"/>
  <c r="F120" i="2"/>
  <c r="H120" i="2"/>
  <c r="I120" i="2" s="1"/>
  <c r="A112" i="2"/>
  <c r="B111" i="2"/>
  <c r="C111" i="2"/>
  <c r="F111" i="2"/>
  <c r="H111" i="2"/>
  <c r="I111" i="2" s="1"/>
  <c r="C102" i="2"/>
  <c r="F102" i="2"/>
  <c r="H102" i="2"/>
  <c r="I102" i="2" s="1"/>
  <c r="B102" i="2"/>
  <c r="A103" i="2"/>
  <c r="B336" i="1"/>
  <c r="A337" i="1"/>
  <c r="C87" i="2"/>
  <c r="F87" i="2"/>
  <c r="B87" i="2"/>
  <c r="H87" i="2"/>
  <c r="I87" i="2" s="1"/>
  <c r="C68" i="2"/>
  <c r="H68" i="2"/>
  <c r="I68" i="2" s="1"/>
  <c r="A69" i="2"/>
  <c r="F68" i="2"/>
  <c r="B68" i="2"/>
  <c r="F58" i="2"/>
  <c r="H58" i="2"/>
  <c r="I58" i="2" s="1"/>
  <c r="A59" i="2"/>
  <c r="B58" i="2"/>
  <c r="C58" i="2"/>
  <c r="C54" i="2"/>
  <c r="H54" i="2"/>
  <c r="I54" i="2" s="1"/>
  <c r="A55" i="2"/>
  <c r="B54" i="2"/>
  <c r="F54" i="2"/>
  <c r="F42" i="2"/>
  <c r="H42" i="2"/>
  <c r="I42" i="2" s="1"/>
  <c r="A43" i="2"/>
  <c r="C42" i="2"/>
  <c r="B42" i="2"/>
  <c r="F35" i="2"/>
  <c r="A36" i="2"/>
  <c r="C35" i="2"/>
  <c r="H35" i="2"/>
  <c r="I35" i="2" s="1"/>
  <c r="B35" i="2"/>
  <c r="B27" i="2"/>
  <c r="C27" i="2"/>
  <c r="F27" i="2"/>
  <c r="H27" i="2"/>
  <c r="I27" i="2" s="1"/>
  <c r="A28" i="2"/>
  <c r="B113" i="2" l="1"/>
  <c r="C113" i="2"/>
  <c r="H113" i="2"/>
  <c r="I113" i="2" s="1"/>
  <c r="A122" i="2"/>
  <c r="B121" i="2"/>
  <c r="C121" i="2"/>
  <c r="F121" i="2"/>
  <c r="H121" i="2"/>
  <c r="I121" i="2" s="1"/>
  <c r="H112" i="2"/>
  <c r="I112" i="2" s="1"/>
  <c r="F112" i="2"/>
  <c r="C112" i="2"/>
  <c r="B112" i="2"/>
  <c r="A104" i="2"/>
  <c r="B103" i="2"/>
  <c r="F103" i="2"/>
  <c r="C103" i="2"/>
  <c r="H103" i="2"/>
  <c r="I103" i="2" s="1"/>
  <c r="A338" i="1"/>
  <c r="B337" i="1"/>
  <c r="C69" i="2"/>
  <c r="A70" i="2"/>
  <c r="F69" i="2"/>
  <c r="B69" i="2"/>
  <c r="H69" i="2"/>
  <c r="I69" i="2" s="1"/>
  <c r="F59" i="2"/>
  <c r="C59" i="2"/>
  <c r="H59" i="2"/>
  <c r="I59" i="2" s="1"/>
  <c r="A60" i="2"/>
  <c r="B59" i="2"/>
  <c r="C55" i="2"/>
  <c r="H55" i="2"/>
  <c r="I55" i="2" s="1"/>
  <c r="F55" i="2"/>
  <c r="B55" i="2"/>
  <c r="C43" i="2"/>
  <c r="F43" i="2"/>
  <c r="H43" i="2"/>
  <c r="I43" i="2" s="1"/>
  <c r="A44" i="2"/>
  <c r="B43" i="2"/>
  <c r="B36" i="2"/>
  <c r="F36" i="2"/>
  <c r="A37" i="2"/>
  <c r="A38" i="2" s="1"/>
  <c r="H36" i="2"/>
  <c r="I36" i="2" s="1"/>
  <c r="C36" i="2"/>
  <c r="A29" i="2"/>
  <c r="B28" i="2"/>
  <c r="C28" i="2"/>
  <c r="F28" i="2"/>
  <c r="H28" i="2"/>
  <c r="I28" i="2" s="1"/>
  <c r="B122" i="2" l="1"/>
  <c r="C122" i="2"/>
  <c r="F122" i="2"/>
  <c r="H122" i="2"/>
  <c r="I122" i="2" s="1"/>
  <c r="A123" i="2"/>
  <c r="B104" i="2"/>
  <c r="C104" i="2"/>
  <c r="F104" i="2"/>
  <c r="H104" i="2"/>
  <c r="I104" i="2" s="1"/>
  <c r="A339" i="1"/>
  <c r="B338" i="1"/>
  <c r="H70" i="2"/>
  <c r="I70" i="2" s="1"/>
  <c r="C70" i="2"/>
  <c r="A71" i="2"/>
  <c r="F70" i="2"/>
  <c r="B70" i="2"/>
  <c r="C60" i="2"/>
  <c r="F60" i="2"/>
  <c r="B60" i="2"/>
  <c r="H60" i="2"/>
  <c r="I60" i="2" s="1"/>
  <c r="A61" i="2"/>
  <c r="H38" i="2"/>
  <c r="I38" i="2" s="1"/>
  <c r="C38" i="2"/>
  <c r="B38" i="2"/>
  <c r="F38" i="2"/>
  <c r="C44" i="2"/>
  <c r="F44" i="2"/>
  <c r="H44" i="2"/>
  <c r="I44" i="2" s="1"/>
  <c r="B44" i="2"/>
  <c r="A45" i="2"/>
  <c r="H37" i="2"/>
  <c r="I37" i="2" s="1"/>
  <c r="B37" i="2"/>
  <c r="F37" i="2"/>
  <c r="C37" i="2"/>
  <c r="F29" i="2"/>
  <c r="H29" i="2"/>
  <c r="I29" i="2" s="1"/>
  <c r="C29" i="2"/>
  <c r="B29" i="2"/>
  <c r="A30" i="2"/>
  <c r="B123" i="2" l="1"/>
  <c r="C123" i="2"/>
  <c r="F123" i="2"/>
  <c r="H123" i="2"/>
  <c r="I123" i="2" s="1"/>
  <c r="A124" i="2"/>
  <c r="B339" i="1"/>
  <c r="A340" i="1"/>
  <c r="B71" i="2"/>
  <c r="H71" i="2"/>
  <c r="I71" i="2" s="1"/>
  <c r="F71" i="2"/>
  <c r="C71" i="2"/>
  <c r="A72" i="2"/>
  <c r="C61" i="2"/>
  <c r="B61" i="2"/>
  <c r="F61" i="2"/>
  <c r="H61" i="2"/>
  <c r="I61" i="2" s="1"/>
  <c r="A62" i="2"/>
  <c r="B45" i="2"/>
  <c r="C45" i="2"/>
  <c r="F45" i="2"/>
  <c r="H45" i="2"/>
  <c r="I45" i="2" s="1"/>
  <c r="A46" i="2"/>
  <c r="B30" i="2"/>
  <c r="C30" i="2"/>
  <c r="F30" i="2"/>
  <c r="H30" i="2"/>
  <c r="I30" i="2" s="1"/>
  <c r="A31" i="2"/>
  <c r="B124" i="2" l="1"/>
  <c r="C124" i="2"/>
  <c r="F124" i="2"/>
  <c r="H124" i="2"/>
  <c r="I124" i="2" s="1"/>
  <c r="A125" i="2"/>
  <c r="A341" i="1"/>
  <c r="B340" i="1"/>
  <c r="B72" i="2"/>
  <c r="H72" i="2"/>
  <c r="I72" i="2" s="1"/>
  <c r="C72" i="2"/>
  <c r="A73" i="2"/>
  <c r="F72" i="2"/>
  <c r="B62" i="2"/>
  <c r="C62" i="2"/>
  <c r="A63" i="2"/>
  <c r="H62" i="2"/>
  <c r="I62" i="2" s="1"/>
  <c r="F62" i="2"/>
  <c r="A47" i="2"/>
  <c r="B46" i="2"/>
  <c r="C46" i="2"/>
  <c r="F46" i="2"/>
  <c r="H46" i="2"/>
  <c r="I46" i="2" s="1"/>
  <c r="B31" i="2"/>
  <c r="C31" i="2"/>
  <c r="F31" i="2"/>
  <c r="H31" i="2"/>
  <c r="I31" i="2" s="1"/>
  <c r="A32" i="2"/>
  <c r="B125" i="2" l="1"/>
  <c r="C125" i="2"/>
  <c r="F125" i="2"/>
  <c r="H125" i="2"/>
  <c r="I125" i="2" s="1"/>
  <c r="A126" i="2"/>
  <c r="A342" i="1"/>
  <c r="B341" i="1"/>
  <c r="A74" i="2"/>
  <c r="F73" i="2"/>
  <c r="B73" i="2"/>
  <c r="H73" i="2"/>
  <c r="I73" i="2" s="1"/>
  <c r="C73" i="2"/>
  <c r="A64" i="2"/>
  <c r="B63" i="2"/>
  <c r="H63" i="2"/>
  <c r="I63" i="2" s="1"/>
  <c r="C63" i="2"/>
  <c r="F63" i="2"/>
  <c r="H47" i="2"/>
  <c r="I47" i="2" s="1"/>
  <c r="A48" i="2"/>
  <c r="B47" i="2"/>
  <c r="C47" i="2"/>
  <c r="F47" i="2"/>
  <c r="B32" i="2"/>
  <c r="C32" i="2"/>
  <c r="F32" i="2"/>
  <c r="H32" i="2"/>
  <c r="I32" i="2" s="1"/>
  <c r="B126" i="2" l="1"/>
  <c r="C126" i="2"/>
  <c r="F126" i="2"/>
  <c r="H126" i="2"/>
  <c r="I126" i="2" s="1"/>
  <c r="A127" i="2"/>
  <c r="A343" i="1"/>
  <c r="B342" i="1"/>
  <c r="C74" i="2"/>
  <c r="A75" i="2"/>
  <c r="F74" i="2"/>
  <c r="B74" i="2"/>
  <c r="H74" i="2"/>
  <c r="I74" i="2" s="1"/>
  <c r="H64" i="2"/>
  <c r="I64" i="2" s="1"/>
  <c r="F64" i="2"/>
  <c r="A65" i="2"/>
  <c r="B64" i="2"/>
  <c r="C64" i="2"/>
  <c r="H48" i="2"/>
  <c r="I48" i="2" s="1"/>
  <c r="B48" i="2"/>
  <c r="F48" i="2"/>
  <c r="C48" i="2"/>
  <c r="B127" i="2" l="1"/>
  <c r="C127" i="2"/>
  <c r="F127" i="2"/>
  <c r="H127" i="2"/>
  <c r="I127" i="2" s="1"/>
  <c r="A128" i="2"/>
  <c r="A344" i="1"/>
  <c r="B343" i="1"/>
  <c r="A76" i="2"/>
  <c r="F75" i="2"/>
  <c r="B75" i="2"/>
  <c r="H75" i="2"/>
  <c r="I75" i="2" s="1"/>
  <c r="C75" i="2"/>
  <c r="H65" i="2"/>
  <c r="I65" i="2" s="1"/>
  <c r="B65" i="2"/>
  <c r="C65" i="2"/>
  <c r="F65" i="2"/>
  <c r="B17" i="2"/>
  <c r="A129" i="2" l="1"/>
  <c r="B128" i="2"/>
  <c r="C128" i="2"/>
  <c r="F128" i="2"/>
  <c r="H128" i="2"/>
  <c r="I128" i="2" s="1"/>
  <c r="B344" i="1"/>
  <c r="A345" i="1"/>
  <c r="C76" i="2"/>
  <c r="A77" i="2"/>
  <c r="F76" i="2"/>
  <c r="H76" i="2"/>
  <c r="I76" i="2" s="1"/>
  <c r="B76" i="2"/>
  <c r="A18" i="2"/>
  <c r="F18" i="2" s="1"/>
  <c r="H17" i="2"/>
  <c r="I17" i="2" s="1"/>
  <c r="C17" i="2"/>
  <c r="A13" i="2"/>
  <c r="B13" i="2" s="1"/>
  <c r="B129" i="2" l="1"/>
  <c r="C129" i="2"/>
  <c r="F129" i="2"/>
  <c r="H129" i="2"/>
  <c r="I129" i="2" s="1"/>
  <c r="A346" i="1"/>
  <c r="B345" i="1"/>
  <c r="C77" i="2"/>
  <c r="A78" i="2"/>
  <c r="F77" i="2"/>
  <c r="B77" i="2"/>
  <c r="H77" i="2"/>
  <c r="I77" i="2" s="1"/>
  <c r="H13" i="2"/>
  <c r="I13" i="2" s="1"/>
  <c r="C13" i="2"/>
  <c r="A14" i="2"/>
  <c r="F14" i="2" s="1"/>
  <c r="F13" i="2"/>
  <c r="B18" i="2"/>
  <c r="C18" i="2"/>
  <c r="H18" i="2"/>
  <c r="I18" i="2" s="1"/>
  <c r="A19" i="2"/>
  <c r="F19" i="2" s="1"/>
  <c r="H14" i="2" l="1"/>
  <c r="I14" i="2" s="1"/>
  <c r="B14" i="2"/>
  <c r="A15" i="2"/>
  <c r="F15" i="2" s="1"/>
  <c r="B130" i="2"/>
  <c r="C130" i="2"/>
  <c r="F130" i="2"/>
  <c r="H130" i="2"/>
  <c r="I130" i="2" s="1"/>
  <c r="A131" i="2"/>
  <c r="A347" i="1"/>
  <c r="B346" i="1"/>
  <c r="H78" i="2"/>
  <c r="I78" i="2" s="1"/>
  <c r="C78" i="2"/>
  <c r="A79" i="2"/>
  <c r="F78" i="2"/>
  <c r="B78" i="2"/>
  <c r="C14" i="2"/>
  <c r="B19" i="2"/>
  <c r="C19" i="2"/>
  <c r="H19" i="2"/>
  <c r="I19" i="2" s="1"/>
  <c r="A20" i="2"/>
  <c r="F20" i="2" s="1"/>
  <c r="C15" i="2"/>
  <c r="A16" i="2"/>
  <c r="F16" i="2" s="1"/>
  <c r="B15" i="2"/>
  <c r="A246" i="1"/>
  <c r="C246" i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B245" i="1"/>
  <c r="G4" i="3"/>
  <c r="H15" i="2" l="1"/>
  <c r="I15" i="2" s="1"/>
  <c r="B131" i="2"/>
  <c r="C131" i="2"/>
  <c r="F131" i="2"/>
  <c r="H131" i="2"/>
  <c r="I131" i="2" s="1"/>
  <c r="A132" i="2"/>
  <c r="B347" i="1"/>
  <c r="A348" i="1"/>
  <c r="B246" i="1"/>
  <c r="A247" i="1"/>
  <c r="B79" i="2"/>
  <c r="H79" i="2"/>
  <c r="I79" i="2" s="1"/>
  <c r="C79" i="2"/>
  <c r="A80" i="2"/>
  <c r="F79" i="2"/>
  <c r="A21" i="2"/>
  <c r="F21" i="2" s="1"/>
  <c r="B20" i="2"/>
  <c r="C20" i="2"/>
  <c r="H20" i="2"/>
  <c r="I20" i="2" s="1"/>
  <c r="B16" i="2"/>
  <c r="C16" i="2"/>
  <c r="H16" i="2"/>
  <c r="I16" i="2" s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B132" i="2" l="1"/>
  <c r="C132" i="2"/>
  <c r="F132" i="2"/>
  <c r="H132" i="2"/>
  <c r="I132" i="2" s="1"/>
  <c r="A133" i="2"/>
  <c r="A349" i="1"/>
  <c r="B348" i="1"/>
  <c r="A248" i="1"/>
  <c r="B247" i="1"/>
  <c r="B80" i="2"/>
  <c r="H80" i="2"/>
  <c r="I80" i="2" s="1"/>
  <c r="C80" i="2"/>
  <c r="A81" i="2"/>
  <c r="F80" i="2"/>
  <c r="A22" i="2"/>
  <c r="F22" i="2" s="1"/>
  <c r="B21" i="2"/>
  <c r="C21" i="2"/>
  <c r="H21" i="2"/>
  <c r="I21" i="2" s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G2" i="3"/>
  <c r="C136" i="1" l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B133" i="2"/>
  <c r="C133" i="2"/>
  <c r="F133" i="2"/>
  <c r="H133" i="2"/>
  <c r="I133" i="2" s="1"/>
  <c r="A134" i="2"/>
  <c r="A350" i="1"/>
  <c r="B349" i="1"/>
  <c r="B248" i="1"/>
  <c r="A249" i="1"/>
  <c r="I249" i="1" s="1"/>
  <c r="A82" i="2"/>
  <c r="F81" i="2"/>
  <c r="B81" i="2"/>
  <c r="H81" i="2"/>
  <c r="I81" i="2" s="1"/>
  <c r="C81" i="2"/>
  <c r="B22" i="2"/>
  <c r="C22" i="2"/>
  <c r="H22" i="2"/>
  <c r="I22" i="2" s="1"/>
  <c r="A23" i="2"/>
  <c r="F23" i="2" s="1"/>
  <c r="B134" i="2" l="1"/>
  <c r="C134" i="2"/>
  <c r="F134" i="2"/>
  <c r="H134" i="2"/>
  <c r="I134" i="2" s="1"/>
  <c r="A135" i="2"/>
  <c r="A351" i="1"/>
  <c r="B350" i="1"/>
  <c r="B249" i="1"/>
  <c r="A250" i="1"/>
  <c r="A83" i="2"/>
  <c r="F82" i="2"/>
  <c r="B82" i="2"/>
  <c r="H82" i="2"/>
  <c r="I82" i="2" s="1"/>
  <c r="C82" i="2"/>
  <c r="B23" i="2"/>
  <c r="C23" i="2"/>
  <c r="H23" i="2"/>
  <c r="I23" i="2" s="1"/>
  <c r="A24" i="2"/>
  <c r="F24" i="2" s="1"/>
  <c r="B135" i="2" l="1"/>
  <c r="C135" i="2"/>
  <c r="F135" i="2"/>
  <c r="H135" i="2"/>
  <c r="I135" i="2" s="1"/>
  <c r="A136" i="2"/>
  <c r="A352" i="1"/>
  <c r="B351" i="1"/>
  <c r="B250" i="1"/>
  <c r="A251" i="1"/>
  <c r="A84" i="2"/>
  <c r="F83" i="2"/>
  <c r="B83" i="2"/>
  <c r="H83" i="2"/>
  <c r="I83" i="2" s="1"/>
  <c r="C83" i="2"/>
  <c r="C24" i="2"/>
  <c r="B24" i="2"/>
  <c r="H24" i="2"/>
  <c r="I24" i="2" s="1"/>
  <c r="A137" i="2" l="1"/>
  <c r="B136" i="2"/>
  <c r="C136" i="2"/>
  <c r="F136" i="2"/>
  <c r="H136" i="2"/>
  <c r="I136" i="2" s="1"/>
  <c r="B352" i="1"/>
  <c r="A353" i="1"/>
  <c r="B251" i="1"/>
  <c r="A252" i="1"/>
  <c r="C84" i="2"/>
  <c r="F84" i="2"/>
  <c r="B84" i="2"/>
  <c r="H84" i="2"/>
  <c r="I84" i="2" s="1"/>
  <c r="B137" i="2" l="1"/>
  <c r="F137" i="2"/>
  <c r="H137" i="2"/>
  <c r="I137" i="2" s="1"/>
  <c r="C137" i="2"/>
  <c r="A354" i="1"/>
  <c r="B353" i="1"/>
  <c r="B252" i="1"/>
  <c r="A253" i="1"/>
  <c r="A355" i="1" l="1"/>
  <c r="B354" i="1"/>
  <c r="A254" i="1"/>
  <c r="B253" i="1"/>
  <c r="B355" i="1" l="1"/>
  <c r="A356" i="1"/>
  <c r="A255" i="1"/>
  <c r="B254" i="1"/>
  <c r="A357" i="1" l="1"/>
  <c r="B356" i="1"/>
  <c r="A256" i="1"/>
  <c r="B255" i="1"/>
  <c r="A358" i="1" l="1"/>
  <c r="B357" i="1"/>
  <c r="B256" i="1"/>
  <c r="A257" i="1"/>
  <c r="A359" i="1" l="1"/>
  <c r="B358" i="1"/>
  <c r="B257" i="1"/>
  <c r="A258" i="1"/>
  <c r="A360" i="1" l="1"/>
  <c r="B359" i="1"/>
  <c r="B258" i="1"/>
  <c r="A259" i="1"/>
  <c r="B360" i="1" l="1"/>
  <c r="A361" i="1"/>
  <c r="B259" i="1"/>
  <c r="A260" i="1"/>
  <c r="A362" i="1" l="1"/>
  <c r="B361" i="1"/>
  <c r="B260" i="1"/>
  <c r="A261" i="1"/>
  <c r="A363" i="1" l="1"/>
  <c r="B362" i="1"/>
  <c r="B261" i="1"/>
  <c r="A262" i="1"/>
  <c r="B363" i="1" l="1"/>
  <c r="A364" i="1"/>
  <c r="A263" i="1"/>
  <c r="B262" i="1"/>
  <c r="A365" i="1" l="1"/>
  <c r="B364" i="1"/>
  <c r="B263" i="1"/>
  <c r="A264" i="1"/>
  <c r="A366" i="1" l="1"/>
  <c r="B365" i="1"/>
  <c r="B264" i="1"/>
  <c r="A265" i="1"/>
  <c r="A367" i="1" l="1"/>
  <c r="B366" i="1"/>
  <c r="A266" i="1"/>
  <c r="B265" i="1"/>
  <c r="A368" i="1" l="1"/>
  <c r="B367" i="1"/>
  <c r="B266" i="1"/>
  <c r="A267" i="1"/>
  <c r="B368" i="1" l="1"/>
  <c r="A369" i="1"/>
  <c r="A268" i="1"/>
  <c r="B267" i="1"/>
  <c r="A370" i="1" l="1"/>
  <c r="B369" i="1"/>
  <c r="B268" i="1"/>
  <c r="A269" i="1"/>
  <c r="A371" i="1" l="1"/>
  <c r="B370" i="1"/>
  <c r="B269" i="1"/>
  <c r="A270" i="1"/>
  <c r="B371" i="1" l="1"/>
  <c r="A372" i="1"/>
  <c r="A271" i="1"/>
  <c r="B270" i="1"/>
  <c r="A373" i="1" l="1"/>
  <c r="B372" i="1"/>
  <c r="A272" i="1"/>
  <c r="B271" i="1"/>
  <c r="A374" i="1" l="1"/>
  <c r="B373" i="1"/>
  <c r="A273" i="1"/>
  <c r="B272" i="1"/>
  <c r="A375" i="1" l="1"/>
  <c r="B374" i="1"/>
  <c r="A274" i="1"/>
  <c r="B273" i="1"/>
  <c r="A376" i="1" l="1"/>
  <c r="B375" i="1"/>
  <c r="B274" i="1"/>
  <c r="A275" i="1"/>
  <c r="B376" i="1" l="1"/>
  <c r="A377" i="1"/>
  <c r="B275" i="1"/>
  <c r="A276" i="1"/>
  <c r="A378" i="1" l="1"/>
  <c r="B377" i="1"/>
  <c r="B276" i="1"/>
  <c r="A277" i="1"/>
  <c r="A379" i="1" l="1"/>
  <c r="B378" i="1"/>
  <c r="B277" i="1"/>
  <c r="A278" i="1"/>
  <c r="B379" i="1" l="1"/>
  <c r="A380" i="1"/>
  <c r="A279" i="1"/>
  <c r="B278" i="1"/>
  <c r="A381" i="1" l="1"/>
  <c r="B380" i="1"/>
  <c r="B279" i="1"/>
  <c r="A280" i="1"/>
  <c r="A382" i="1" l="1"/>
  <c r="B381" i="1"/>
  <c r="A281" i="1"/>
  <c r="B280" i="1"/>
  <c r="A383" i="1" l="1"/>
  <c r="B382" i="1"/>
  <c r="A282" i="1"/>
  <c r="B281" i="1"/>
  <c r="A384" i="1" l="1"/>
  <c r="B383" i="1"/>
  <c r="B282" i="1"/>
  <c r="A283" i="1"/>
  <c r="B384" i="1" l="1"/>
  <c r="A385" i="1"/>
  <c r="B283" i="1"/>
  <c r="A284" i="1"/>
  <c r="A386" i="1" l="1"/>
  <c r="B385" i="1"/>
  <c r="A285" i="1"/>
  <c r="B284" i="1"/>
  <c r="A387" i="1" l="1"/>
  <c r="I386" i="1"/>
  <c r="B386" i="1"/>
  <c r="B285" i="1"/>
  <c r="A286" i="1"/>
  <c r="A388" i="1" l="1"/>
  <c r="I387" i="1"/>
  <c r="B387" i="1"/>
  <c r="A287" i="1"/>
  <c r="B286" i="1"/>
  <c r="A389" i="1" l="1"/>
  <c r="B388" i="1"/>
  <c r="A288" i="1"/>
  <c r="B287" i="1"/>
  <c r="B389" i="1" l="1"/>
  <c r="A390" i="1"/>
  <c r="A289" i="1"/>
  <c r="B288" i="1"/>
  <c r="A391" i="1" l="1"/>
  <c r="B390" i="1"/>
  <c r="B289" i="1"/>
  <c r="A290" i="1"/>
  <c r="I391" i="1" l="1"/>
  <c r="B391" i="1"/>
  <c r="A392" i="1"/>
  <c r="B290" i="1"/>
  <c r="A291" i="1"/>
  <c r="A393" i="1" l="1"/>
  <c r="B392" i="1"/>
  <c r="B291" i="1"/>
  <c r="A292" i="1"/>
  <c r="A394" i="1" l="1"/>
  <c r="I393" i="1"/>
  <c r="B393" i="1"/>
  <c r="B292" i="1"/>
  <c r="A293" i="1"/>
  <c r="A395" i="1" l="1"/>
  <c r="B394" i="1"/>
  <c r="A294" i="1"/>
  <c r="B293" i="1"/>
  <c r="A396" i="1" l="1"/>
  <c r="B395" i="1"/>
  <c r="B294" i="1"/>
  <c r="A295" i="1"/>
  <c r="B396" i="1" l="1"/>
  <c r="A397" i="1"/>
  <c r="A296" i="1"/>
  <c r="B295" i="1"/>
  <c r="A398" i="1" l="1"/>
  <c r="B397" i="1"/>
  <c r="A297" i="1"/>
  <c r="B296" i="1"/>
  <c r="A399" i="1" l="1"/>
  <c r="B398" i="1"/>
  <c r="A298" i="1"/>
  <c r="B297" i="1"/>
  <c r="B399" i="1" l="1"/>
  <c r="A400" i="1"/>
  <c r="B298" i="1"/>
  <c r="A299" i="1"/>
  <c r="A401" i="1" l="1"/>
  <c r="B400" i="1"/>
  <c r="B299" i="1"/>
  <c r="A300" i="1"/>
  <c r="I300" i="1" s="1"/>
  <c r="A402" i="1" l="1"/>
  <c r="B401" i="1"/>
  <c r="A301" i="1"/>
  <c r="I301" i="1" s="1"/>
  <c r="B300" i="1"/>
  <c r="A403" i="1" l="1"/>
  <c r="B402" i="1"/>
  <c r="B301" i="1"/>
  <c r="A302" i="1"/>
  <c r="A404" i="1" l="1"/>
  <c r="B403" i="1"/>
  <c r="A303" i="1"/>
  <c r="B302" i="1"/>
  <c r="B404" i="1" l="1"/>
  <c r="A405" i="1"/>
  <c r="A304" i="1"/>
  <c r="B303" i="1"/>
  <c r="A406" i="1" l="1"/>
  <c r="B405" i="1"/>
  <c r="A305" i="1"/>
  <c r="I305" i="1" s="1"/>
  <c r="B304" i="1"/>
  <c r="A407" i="1" l="1"/>
  <c r="B406" i="1"/>
  <c r="B305" i="1"/>
  <c r="A306" i="1"/>
  <c r="B407" i="1" l="1"/>
  <c r="A408" i="1"/>
  <c r="B306" i="1"/>
  <c r="A307" i="1"/>
  <c r="I307" i="1" s="1"/>
  <c r="A409" i="1" l="1"/>
  <c r="B408" i="1"/>
  <c r="B307" i="1"/>
  <c r="A308" i="1"/>
  <c r="A410" i="1" l="1"/>
  <c r="B409" i="1"/>
  <c r="B308" i="1"/>
  <c r="A309" i="1"/>
  <c r="A411" i="1" l="1"/>
  <c r="B410" i="1"/>
  <c r="B309" i="1"/>
  <c r="A310" i="1"/>
  <c r="A412" i="1" l="1"/>
  <c r="B411" i="1"/>
  <c r="A311" i="1"/>
  <c r="B310" i="1"/>
  <c r="B412" i="1" l="1"/>
  <c r="A413" i="1"/>
  <c r="B311" i="1"/>
  <c r="A312" i="1"/>
  <c r="B413" i="1" l="1"/>
  <c r="A414" i="1"/>
  <c r="A313" i="1"/>
  <c r="B312" i="1"/>
  <c r="B414" i="1" l="1"/>
  <c r="A415" i="1"/>
  <c r="A314" i="1"/>
  <c r="B313" i="1"/>
  <c r="A416" i="1" l="1"/>
  <c r="B416" i="1" s="1"/>
  <c r="B415" i="1"/>
  <c r="B314" i="1"/>
  <c r="A315" i="1"/>
  <c r="A316" i="1" l="1"/>
  <c r="B315" i="1"/>
  <c r="A317" i="1" l="1"/>
  <c r="B316" i="1"/>
  <c r="A318" i="1" l="1"/>
  <c r="B317" i="1"/>
  <c r="A319" i="1" l="1"/>
  <c r="B318" i="1"/>
  <c r="B319" i="1" l="1"/>
  <c r="A320" i="1"/>
  <c r="A321" i="1" l="1"/>
  <c r="B320" i="1"/>
  <c r="B321" i="1" l="1"/>
  <c r="A322" i="1"/>
  <c r="A323" i="1" l="1"/>
  <c r="B322" i="1"/>
  <c r="A324" i="1" l="1"/>
  <c r="B323" i="1"/>
  <c r="A325" i="1" l="1"/>
  <c r="B324" i="1"/>
  <c r="A326" i="1" l="1"/>
  <c r="B325" i="1"/>
  <c r="B326" i="1" l="1"/>
  <c r="A327" i="1"/>
  <c r="A328" i="1" l="1"/>
  <c r="B327" i="1"/>
  <c r="A329" i="1" l="1"/>
  <c r="B328" i="1"/>
  <c r="A330" i="1" l="1"/>
  <c r="B330" i="1" s="1"/>
  <c r="B3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<sst xmlns="http://schemas.openxmlformats.org/spreadsheetml/2006/main" count="5403" uniqueCount="481">
  <si>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</si>
  <si>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</si>
  <si>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</si>
  <si>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</si>
  <si>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</si>
  <si>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</si>
  <si>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</si>
  <si>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</si>
  <si>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</si>
  <si>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</si>
  <si>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</si>
  <si>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</si>
  <si>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</si>
  <si>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</si>
  <si>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</si>
  <si>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</si>
  <si>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</si>
  <si>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</si>
  <si>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</si>
  <si>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</si>
  <si>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</si>
  <si>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</si>
  <si>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</si>
  <si>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</si>
  <si>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</si>
  <si>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</si>
  <si>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</si>
  <si>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</si>
  <si>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</si>
  <si>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</si>
  <si>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</si>
  <si>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</si>
  <si>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</si>
  <si>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</si>
  <si>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</si>
  <si>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</si>
  <si>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</si>
  <si>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</si>
  <si>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</si>
  <si>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</si>
  <si>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</si>
  <si>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</si>
  <si>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</si>
  <si>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</si>
  <si>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</si>
  <si>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</si>
  <si>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</si>
  <si>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</si>
  <si>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</si>
  <si>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</si>
  <si>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</si>
  <si>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</si>
  <si>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</si>
  <si>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</si>
  <si>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</si>
  <si>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</si>
  <si>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</si>
  <si>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</si>
  <si>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</si>
  <si>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</si>
  <si>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</si>
  <si>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</si>
  <si>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</si>
  <si>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</si>
  <si>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</si>
  <si>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</si>
  <si>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</si>
  <si>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</si>
  <si>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</si>
  <si>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</si>
  <si>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</si>
  <si>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</si>
  <si>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</si>
  <si>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</si>
  <si>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</si>
  <si>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</si>
  <si>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</si>
  <si>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</si>
  <si>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</si>
  <si>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</si>
  <si>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</si>
  <si>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</si>
  <si>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</si>
  <si>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</si>
  <si>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</si>
  <si>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</si>
  <si>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</si>
  <si>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</si>
  <si>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</si>
  <si>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</si>
  <si>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</si>
  <si>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</si>
  <si>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</si>
  <si>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</si>
  <si>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</si>
  <si>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</si>
  <si>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</si>
  <si>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</si>
  <si>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</si>
  <si>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</si>
  <si>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</si>
  <si>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</si>
  <si>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</si>
  <si>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</si>
  <si>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</si>
  <si>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</si>
  <si>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</si>
  <si>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COD_REGION</t>
  </si>
  <si>
    <t>01-3</t>
  </si>
  <si>
    <t>01-4</t>
  </si>
  <si>
    <t>Polígono</t>
  </si>
  <si>
    <t>02</t>
  </si>
  <si>
    <t>OBJECTID</t>
  </si>
  <si>
    <t>Id</t>
  </si>
  <si>
    <t>COD_GLA</t>
  </si>
  <si>
    <t>NOMBRE</t>
  </si>
  <si>
    <t>CLASIFICA</t>
  </si>
  <si>
    <t>COMUNA</t>
  </si>
  <si>
    <t>DATUM</t>
  </si>
  <si>
    <t>HUSO</t>
  </si>
  <si>
    <t>ESTE</t>
  </si>
  <si>
    <t>NORTE</t>
  </si>
  <si>
    <t>FUENTE_DIG</t>
  </si>
  <si>
    <t>FUENTE_FEC</t>
  </si>
  <si>
    <t>INVENT_FEC</t>
  </si>
  <si>
    <t>COD_BNA</t>
  </si>
  <si>
    <t>AREA_Km2</t>
  </si>
  <si>
    <t>COD_CUEN</t>
  </si>
  <si>
    <t>NOMB_CUEN</t>
  </si>
  <si>
    <t>COD_SCUEN</t>
  </si>
  <si>
    <t>COD_SSCUEN</t>
  </si>
  <si>
    <t>N_CUENDRE</t>
  </si>
  <si>
    <t>PRECM</t>
  </si>
  <si>
    <t>LARGO_PROM</t>
  </si>
  <si>
    <t>LMAXTOTAL</t>
  </si>
  <si>
    <t>L_MAX_ACUM</t>
  </si>
  <si>
    <t>L_MAX_EXP</t>
  </si>
  <si>
    <t>LMAXABLAC</t>
  </si>
  <si>
    <t>ANCHO_PROM</t>
  </si>
  <si>
    <t>ESP_MED</t>
  </si>
  <si>
    <t>FUENTE_ESP</t>
  </si>
  <si>
    <t>AREA_EXP</t>
  </si>
  <si>
    <t>AREA_CUB</t>
  </si>
  <si>
    <t>AREA_ABLAC</t>
  </si>
  <si>
    <t>AREA_ACUM</t>
  </si>
  <si>
    <t>VOL_M3</t>
  </si>
  <si>
    <t>HMAX</t>
  </si>
  <si>
    <t>HMEDIA</t>
  </si>
  <si>
    <t>HMINTOTAL</t>
  </si>
  <si>
    <t>HMEDABLAC</t>
  </si>
  <si>
    <t>HMINEXP</t>
  </si>
  <si>
    <t>LATITUD</t>
  </si>
  <si>
    <t>LONGITUD</t>
  </si>
  <si>
    <t>ORIENACUM</t>
  </si>
  <si>
    <t>ORIENABLAC</t>
  </si>
  <si>
    <t>ORIENTA</t>
  </si>
  <si>
    <t>CLAS_WGI</t>
  </si>
  <si>
    <t>CLAS_2_CUB</t>
  </si>
  <si>
    <t>ZONA_GLACI</t>
  </si>
  <si>
    <t>HMEDIANA</t>
  </si>
  <si>
    <t>PENDIENTE</t>
  </si>
  <si>
    <t>ERROR_KM2</t>
  </si>
  <si>
    <t>ERROR_PORC</t>
  </si>
  <si>
    <t>Vol_k3</t>
  </si>
  <si>
    <t>Eq_AguaKm3</t>
  </si>
  <si>
    <t>AREA_KM2</t>
  </si>
  <si>
    <t>REGIÓN</t>
  </si>
  <si>
    <t>FUEN_FECHA</t>
  </si>
  <si>
    <t>INVE_FECHA</t>
  </si>
  <si>
    <t>NOM_CUEN</t>
  </si>
  <si>
    <t>MZON_GLAC</t>
  </si>
  <si>
    <t>CH_CASQ</t>
  </si>
  <si>
    <t>CUBIERTO</t>
  </si>
  <si>
    <t>PERÍMETRO</t>
  </si>
  <si>
    <t>HMIN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</si>
  <si>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</si>
  <si>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</si>
  <si>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</si>
  <si>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</si>
  <si>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</si>
  <si>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</si>
  <si>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</si>
  <si>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</si>
  <si>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</si>
  <si>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Código Glaciar</t>
  </si>
  <si>
    <t>Nombre Glaciar</t>
  </si>
  <si>
    <t>Clasificación</t>
  </si>
  <si>
    <t>Fuente Digital</t>
  </si>
  <si>
    <t>Fecha Fuente</t>
  </si>
  <si>
    <t>Fecha Inventario</t>
  </si>
  <si>
    <t>Cuenca</t>
  </si>
  <si>
    <t>Orientación</t>
  </si>
  <si>
    <t>Altitud Media</t>
  </si>
  <si>
    <t>Altitud Máxima</t>
  </si>
  <si>
    <t>Altitud Mínima</t>
  </si>
  <si>
    <t>Pendiente</t>
  </si>
  <si>
    <t>Espesor Medio</t>
  </si>
  <si>
    <t>Volumen (km3)</t>
  </si>
  <si>
    <t>Agua (km3)</t>
  </si>
  <si>
    <t>Fuente Espesor</t>
  </si>
  <si>
    <t>Error (%)</t>
  </si>
  <si>
    <t>Superficie (km2)</t>
  </si>
  <si>
    <t>Resolución Imagen</t>
  </si>
  <si>
    <t>01-0</t>
  </si>
  <si>
    <t>Glaciares Inventario 2014</t>
  </si>
  <si>
    <t>Glaciares Inventario 2022</t>
  </si>
  <si>
    <t>02-0</t>
  </si>
  <si>
    <t>Glaciares 2014 : Clasificación</t>
  </si>
  <si>
    <t>Glaciares 2014: Orientación</t>
  </si>
  <si>
    <t>Glaciares 2014 : Nombre</t>
  </si>
  <si>
    <t>03</t>
  </si>
  <si>
    <t>Glaciares 2022 : Nombre</t>
  </si>
  <si>
    <t>Glaciares 2022 : Clasificación</t>
  </si>
  <si>
    <t>Glaciares 2022: Orientación</t>
  </si>
  <si>
    <t>COD_GLA-17</t>
  </si>
  <si>
    <t>COD_GLA-22</t>
  </si>
  <si>
    <t>Adicion-2022</t>
  </si>
  <si>
    <t>LIMPIO 2022</t>
  </si>
  <si>
    <t>NOMBRE Origen</t>
  </si>
  <si>
    <t>Fuente Digital-2017</t>
  </si>
  <si>
    <t>Fecha Fuente-2017</t>
  </si>
  <si>
    <t>Fecha Inventario-2017</t>
  </si>
  <si>
    <t>Área (km2)-2017</t>
  </si>
  <si>
    <t>CodCuenca</t>
  </si>
  <si>
    <t>CodSubCuenca</t>
  </si>
  <si>
    <t>CodSubsubCuenca</t>
  </si>
  <si>
    <t>Nombre Cuenca</t>
  </si>
  <si>
    <t>Espesor Medio-2017</t>
  </si>
  <si>
    <t>Fuente Espesor-2017</t>
  </si>
  <si>
    <t>Volumen (m3)-2017</t>
  </si>
  <si>
    <t>Altura Máxima-2017</t>
  </si>
  <si>
    <t>Altura Media-2017</t>
  </si>
  <si>
    <t>Altura Mínima-2017</t>
  </si>
  <si>
    <t>Latitud-2017</t>
  </si>
  <si>
    <t>Longitud-2017</t>
  </si>
  <si>
    <t>Orientación Origen</t>
  </si>
  <si>
    <t>WGI_1-2017</t>
  </si>
  <si>
    <t>WGI_2-2017</t>
  </si>
  <si>
    <t>Pendiente-2017</t>
  </si>
  <si>
    <t>Error (%)-2017</t>
  </si>
  <si>
    <t>Error (km2)-2017</t>
  </si>
  <si>
    <t>Volumen (km3)-2017</t>
  </si>
  <si>
    <t>Agua (km3)-2017</t>
  </si>
  <si>
    <t>X-2017</t>
  </si>
  <si>
    <t>Y-2017</t>
  </si>
  <si>
    <t>Área (km2)-2022</t>
  </si>
  <si>
    <t>Fuente Digital-2022</t>
  </si>
  <si>
    <t>Fecha Fuente-2022</t>
  </si>
  <si>
    <t>Fecha Inventario-2022</t>
  </si>
  <si>
    <t>Altura Media-2022</t>
  </si>
  <si>
    <t>Altura Máxima-2022</t>
  </si>
  <si>
    <t>Altura Mínima-2022</t>
  </si>
  <si>
    <t>Pendiente-2022</t>
  </si>
  <si>
    <t>Espesor Medio-2022</t>
  </si>
  <si>
    <t>Fuente Espesor-2022</t>
  </si>
  <si>
    <t>Volumen (km3)-2022</t>
  </si>
  <si>
    <t>Agua (km3)-2022</t>
  </si>
  <si>
    <t>WGI_1-2022</t>
  </si>
  <si>
    <t>WGI_2-2022</t>
  </si>
  <si>
    <t>WGI_3-2022</t>
  </si>
  <si>
    <t>Frente TER</t>
  </si>
  <si>
    <t>Error-2022</t>
  </si>
  <si>
    <t>X-2022</t>
  </si>
  <si>
    <t>Y-2022</t>
  </si>
  <si>
    <t>Codreg</t>
  </si>
  <si>
    <t>Clasificación 1</t>
  </si>
  <si>
    <t>Clasificación 2</t>
  </si>
  <si>
    <t>Latitud-2022</t>
  </si>
  <si>
    <t>Longitud-2022</t>
  </si>
  <si>
    <t>Nombre Homologado</t>
  </si>
  <si>
    <t>Nombre Único</t>
  </si>
  <si>
    <t>Link Base</t>
  </si>
  <si>
    <t>idTerritorio</t>
  </si>
  <si>
    <t>Suma Parte 2022</t>
  </si>
  <si>
    <t>Codcom</t>
  </si>
  <si>
    <t>GLACIAR DE MONTAÑA</t>
  </si>
  <si>
    <t>GLACIAR DE VALLE</t>
  </si>
  <si>
    <t>GLACIAR ROCOSO</t>
  </si>
  <si>
    <t>GLACIARES EFLUENTES</t>
  </si>
  <si>
    <t>GLACIARETE</t>
  </si>
  <si>
    <t>E</t>
  </si>
  <si>
    <t>N</t>
  </si>
  <si>
    <t>NE</t>
  </si>
  <si>
    <t>NW</t>
  </si>
  <si>
    <t>S</t>
  </si>
  <si>
    <t>SE</t>
  </si>
  <si>
    <t>SW</t>
  </si>
  <si>
    <t>W</t>
  </si>
  <si>
    <t>02-1</t>
  </si>
  <si>
    <t>02-2</t>
  </si>
  <si>
    <t>02-3</t>
  </si>
  <si>
    <t>02-4</t>
  </si>
  <si>
    <t>default</t>
  </si>
  <si>
    <t>random</t>
  </si>
  <si>
    <t>ASTER</t>
  </si>
  <si>
    <t>GOOGLE EARTH</t>
  </si>
  <si>
    <t>LANDSAT ETM+</t>
  </si>
  <si>
    <t>LANDSAT TM</t>
  </si>
  <si>
    <t>RapidEye</t>
  </si>
  <si>
    <t>SAF GEOTEC 1:50.000</t>
  </si>
  <si>
    <t>SPOT-5 GOOGLE EARTH</t>
  </si>
  <si>
    <t>VUELO HYCON</t>
  </si>
  <si>
    <t>Glaciares 2014: Fuente Digital</t>
  </si>
  <si>
    <t>2006</t>
  </si>
  <si>
    <t>2008</t>
  </si>
  <si>
    <t>2009</t>
  </si>
  <si>
    <t>2010</t>
  </si>
  <si>
    <t>2011</t>
  </si>
  <si>
    <t>01-5</t>
  </si>
  <si>
    <t>Glaciares 2014: Año Inventario</t>
  </si>
  <si>
    <t>CAMPO DE HIELO</t>
  </si>
  <si>
    <t>CAMPO DE HIELO CUBIERTO</t>
  </si>
  <si>
    <t>GLACIAR DE MONTAÑA CUBIERTO</t>
  </si>
  <si>
    <t>GLACIAR DE VALLE CUBIERTO</t>
  </si>
  <si>
    <t>GLACIARETE CUBIERTO</t>
  </si>
  <si>
    <t>Glaciares 2014 : Clasificación 2</t>
  </si>
  <si>
    <t>01-6</t>
  </si>
  <si>
    <t>GLACIAR EFLUENTE</t>
  </si>
  <si>
    <t>Glaciares 2022: Fuente Digital</t>
  </si>
  <si>
    <t xml:space="preserve"> S</t>
  </si>
  <si>
    <t xml:space="preserve"> SE</t>
  </si>
  <si>
    <t>EIA ANDINA 244 IMG:RAPIDEYE</t>
  </si>
  <si>
    <t>FOTOGRAMETRÍA</t>
  </si>
  <si>
    <t>GE01</t>
  </si>
  <si>
    <t>LANDSAT OLI</t>
  </si>
  <si>
    <t>LIDAR ALTO MAIPO</t>
  </si>
  <si>
    <t>LiDAR ANDINA</t>
  </si>
  <si>
    <t>LIDAR Y GPR</t>
  </si>
  <si>
    <t>PLANETSCOPE</t>
  </si>
  <si>
    <t>PLEIADES BARRICK</t>
  </si>
  <si>
    <t>RAPIDEYE</t>
  </si>
  <si>
    <t>SENTINEL 2</t>
  </si>
  <si>
    <t>SPOT 6</t>
  </si>
  <si>
    <t>WV02</t>
  </si>
  <si>
    <t>WV03</t>
  </si>
  <si>
    <t>WV04</t>
  </si>
  <si>
    <t>02-5</t>
  </si>
  <si>
    <t>Glaciares 2022: Año Inventario</t>
  </si>
  <si>
    <t>2019</t>
  </si>
  <si>
    <t>2020</t>
  </si>
  <si>
    <t>2021</t>
  </si>
  <si>
    <t>Fuente Digital 2022</t>
  </si>
  <si>
    <t>Año Inventario 2022</t>
  </si>
  <si>
    <t>Año Inventario 2014</t>
  </si>
  <si>
    <t>Link</t>
  </si>
  <si>
    <t>Código Glaciar 2014</t>
  </si>
  <si>
    <t>Código Glaciar 2022</t>
  </si>
  <si>
    <t>Agua 2017 (m3)</t>
  </si>
  <si>
    <t>Agua 2022 (m3)</t>
  </si>
  <si>
    <t>Área 2017 (ha)</t>
  </si>
  <si>
    <t>Área 2022 (ha)</t>
  </si>
  <si>
    <t>Volumen 2017 (m3)</t>
  </si>
  <si>
    <t>Volumen 2022 (m3)</t>
  </si>
  <si>
    <t>Variación Área (ha)</t>
  </si>
  <si>
    <t>Variación Área (%)</t>
  </si>
  <si>
    <t>Variación Volumen (m3)</t>
  </si>
  <si>
    <t xml:space="preserve">Variación Volumen (%) </t>
  </si>
  <si>
    <t xml:space="preserve">Variación Agua (m3) </t>
  </si>
  <si>
    <t xml:space="preserve">Variación Agua (%) </t>
  </si>
  <si>
    <t>04</t>
  </si>
  <si>
    <t>03-1</t>
  </si>
  <si>
    <t>Comparativo 2014</t>
  </si>
  <si>
    <t>Comparativo 2014: Código Glaciar</t>
  </si>
  <si>
    <t>Comparativo 2014: Clasificación</t>
  </si>
  <si>
    <t>Comparativo 2014: Clasificación Detalle</t>
  </si>
  <si>
    <t>Comparativo 2014: Orientación</t>
  </si>
  <si>
    <t>Comparativo 2014: Nombre Glaciar</t>
  </si>
  <si>
    <t>03-2</t>
  </si>
  <si>
    <t>03-3</t>
  </si>
  <si>
    <t>03-4</t>
  </si>
  <si>
    <t>03-5</t>
  </si>
  <si>
    <t>04-1</t>
  </si>
  <si>
    <t>04-2</t>
  </si>
  <si>
    <t>04-3</t>
  </si>
  <si>
    <t>04-4</t>
  </si>
  <si>
    <t>04-5</t>
  </si>
  <si>
    <t>Glaciar de Montaña</t>
  </si>
  <si>
    <t>Glaciar de Valle</t>
  </si>
  <si>
    <t>Glaciar Rocoso</t>
  </si>
  <si>
    <t>Glaciares Efluentes</t>
  </si>
  <si>
    <t>Glaciarete</t>
  </si>
  <si>
    <t>Campo de Hielo</t>
  </si>
  <si>
    <t>Campo de Hielo Cubierto</t>
  </si>
  <si>
    <t>Glaciar de Montaña Cubierto</t>
  </si>
  <si>
    <t>Glaciar de Valle Cubierto</t>
  </si>
  <si>
    <t>Glaciarete Cubierto</t>
  </si>
  <si>
    <t>Este</t>
  </si>
  <si>
    <t>Noreste</t>
  </si>
  <si>
    <t>Noroeste</t>
  </si>
  <si>
    <t>Norte</t>
  </si>
  <si>
    <t>Oeste</t>
  </si>
  <si>
    <t>Sur</t>
  </si>
  <si>
    <t>Sureste</t>
  </si>
  <si>
    <t>Suroeste</t>
  </si>
  <si>
    <t>Comparativo 2022: Código Glaciar</t>
  </si>
  <si>
    <t>Comparativo 2022: Clasificación</t>
  </si>
  <si>
    <t>Comparativo 2022: Clasificación Detalle</t>
  </si>
  <si>
    <t>Comparativo 2022: Orientación</t>
  </si>
  <si>
    <t>Comparativo 2022: Nombre Glaciar</t>
  </si>
  <si>
    <t>Nombre Origen</t>
  </si>
  <si>
    <t>Comparativo 2022</t>
  </si>
  <si>
    <t>03-0</t>
  </si>
  <si>
    <t>04-0</t>
  </si>
  <si>
    <t>#4F2270</t>
  </si>
  <si>
    <t>#174345</t>
  </si>
  <si>
    <t>#009999</t>
  </si>
  <si>
    <t>#3333CC</t>
  </si>
  <si>
    <t>#002060</t>
  </si>
  <si>
    <t>#A469D1</t>
  </si>
  <si>
    <t>#009B00</t>
  </si>
  <si>
    <t>#B86C4F</t>
  </si>
  <si>
    <t>#EBE600</t>
  </si>
  <si>
    <t>#C65911</t>
  </si>
  <si>
    <t>#1F5C5F</t>
  </si>
  <si>
    <t>#00B050</t>
  </si>
  <si>
    <t>#006900</t>
  </si>
  <si>
    <t>#35A0A5</t>
  </si>
  <si>
    <t>#313165</t>
  </si>
  <si>
    <t>#3333FF</t>
  </si>
  <si>
    <t>#00FFCC</t>
  </si>
  <si>
    <t>#CFAFE7</t>
  </si>
  <si>
    <t>#7B0B1D</t>
  </si>
  <si>
    <t>#FF788D</t>
  </si>
  <si>
    <t>#A03B14</t>
  </si>
  <si>
    <t>#FF6019</t>
  </si>
  <si>
    <t>#ED3552</t>
  </si>
  <si>
    <t>#9292D2</t>
  </si>
  <si>
    <t>#E7FF85</t>
  </si>
  <si>
    <t>#833C0C</t>
  </si>
  <si>
    <t>#0062AC</t>
  </si>
  <si>
    <t>#D9D9D9</t>
  </si>
  <si>
    <t>#3DA8AA</t>
  </si>
  <si>
    <t>#003DB8</t>
  </si>
  <si>
    <t>#66FFFF</t>
  </si>
  <si>
    <t>#A397C9</t>
  </si>
  <si>
    <t>#F4B084</t>
  </si>
  <si>
    <t>#00FF00</t>
  </si>
  <si>
    <t>#337932</t>
  </si>
  <si>
    <t>#044E31</t>
  </si>
  <si>
    <t>#A9A700</t>
  </si>
  <si>
    <t>#A547FD</t>
  </si>
  <si>
    <t>#FF7D41</t>
  </si>
  <si>
    <t>#FFAA43</t>
  </si>
  <si>
    <t>#FCE4D6</t>
  </si>
  <si>
    <t>#C10825</t>
  </si>
  <si>
    <t>#7C36B0</t>
  </si>
  <si>
    <t>#E7EFFF</t>
  </si>
  <si>
    <t>#AC5E00</t>
  </si>
  <si>
    <t>#FDCF61</t>
  </si>
  <si>
    <t>#A5CD00</t>
  </si>
  <si>
    <t>#00A5AE</t>
  </si>
  <si>
    <t>#375623</t>
  </si>
  <si>
    <t>#E8CD90</t>
  </si>
  <si>
    <t>#1E8DC2</t>
  </si>
  <si>
    <t>#F60000</t>
  </si>
  <si>
    <t>#FCF600</t>
  </si>
  <si>
    <t>#DE52A7</t>
  </si>
  <si>
    <t>#FED976</t>
  </si>
  <si>
    <t>#133961</t>
  </si>
  <si>
    <t>#FF920D</t>
  </si>
  <si>
    <t>#40BCC2</t>
  </si>
  <si>
    <t>#FD8D3C</t>
  </si>
  <si>
    <t>#297B7F</t>
  </si>
  <si>
    <t>#C5F664</t>
  </si>
  <si>
    <t>#407DD6</t>
  </si>
  <si>
    <t>#547B92</t>
  </si>
  <si>
    <t>#7DA6E3</t>
  </si>
  <si>
    <t>#254057</t>
  </si>
  <si>
    <t>#B3CCFF</t>
  </si>
  <si>
    <t>#8976FF</t>
  </si>
  <si>
    <t>#00CD00</t>
  </si>
  <si>
    <t>#92D050</t>
  </si>
  <si>
    <t>#003700</t>
  </si>
  <si>
    <t>glaciares_2014</t>
  </si>
  <si>
    <t>glaciares_2022</t>
  </si>
  <si>
    <t>https://github.com/Sud-Austral/mapa_insumos/tree/main/glaciar/glaciares_2014/?Codcom=00000.json</t>
  </si>
  <si>
    <t>https://github.com/Sud-Austral/mapa_insumos/tree/main/glaciar/glaciares_2022/?Codcom=00000.json</t>
  </si>
  <si>
    <t>FID_1</t>
  </si>
  <si>
    <t>COD_GLA_Re</t>
  </si>
  <si>
    <t>https://github.com/Sud-Austral/mapa_insumos/tree/main/glaciar_comparativo/glaciares_2014/?Codcom=00000.json</t>
  </si>
  <si>
    <t>https://github.com/Sud-Austral/mapa_insumos/tree/main/glaciar_comparativo/glaciares_2022/?Codcom=00000.json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</si>
</sst>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407DD6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4F2270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37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  <xf numFmtId="0" fontId="16" fillId="6" borderId="3" applyNumberFormat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18" fillId="6" borderId="3" xfId="3" applyFont="1" applyAlignment="1">
      <alignment horizontal="center" vertical="top"/>
    </xf>
    <xf numFmtId="0" fontId="18" fillId="6" borderId="3" xfId="3" applyFont="1" applyAlignment="1">
      <alignment horizontal="left" vertical="top"/>
    </xf>
    <xf numFmtId="0" fontId="19" fillId="5" borderId="3" xfId="2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7" fillId="0" borderId="0" xfId="0" applyFont="1" applyFill="1" applyAlignment="1">
      <alignment vertical="center"/>
    </xf>
    <xf numFmtId="16" fontId="2" fillId="3" borderId="0" xfId="0" quotePrefix="1" applyNumberFormat="1" applyFont="1" applyFill="1" applyAlignment="1">
      <alignment horizontal="center"/>
    </xf>
    <xf numFmtId="0" fontId="2" fillId="3" borderId="0" xfId="0" quotePrefix="1" applyNumberFormat="1" applyFont="1" applyFill="1" applyAlignment="1">
      <alignment horizontal="center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14" fillId="7" borderId="0" xfId="0" applyFont="1" applyFill="1" applyAlignment="1">
      <alignment horizontal="center"/>
    </xf>
    <xf numFmtId="0" fontId="14" fillId="8" borderId="0" xfId="0" applyFont="1" applyFill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27" fillId="14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/>
    </xf>
    <xf numFmtId="0" fontId="14" fillId="16" borderId="0" xfId="0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14" fillId="19" borderId="0" xfId="0" applyFont="1" applyFill="1" applyAlignment="1">
      <alignment horizontal="center"/>
    </xf>
    <xf numFmtId="0" fontId="14" fillId="20" borderId="0" xfId="0" applyFont="1" applyFill="1" applyAlignment="1">
      <alignment horizontal="center" vertical="center"/>
    </xf>
    <xf numFmtId="0" fontId="27" fillId="21" borderId="0" xfId="0" applyFont="1" applyFill="1" applyAlignment="1">
      <alignment horizontal="center" vertical="center"/>
    </xf>
    <xf numFmtId="0" fontId="27" fillId="22" borderId="0" xfId="0" applyFont="1" applyFill="1" applyAlignment="1">
      <alignment horizontal="center" vertical="center"/>
    </xf>
    <xf numFmtId="0" fontId="2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14" fillId="25" borderId="0" xfId="0" applyFont="1" applyFill="1" applyAlignment="1">
      <alignment horizontal="center"/>
    </xf>
    <xf numFmtId="0" fontId="27" fillId="26" borderId="0" xfId="0" applyFont="1" applyFill="1" applyAlignment="1">
      <alignment horizontal="center" vertical="center"/>
    </xf>
    <xf numFmtId="0" fontId="27" fillId="27" borderId="0" xfId="0" applyFont="1" applyFill="1" applyAlignment="1">
      <alignment horizontal="center" vertical="center"/>
    </xf>
    <xf numFmtId="0" fontId="27" fillId="28" borderId="0" xfId="0" applyFont="1" applyFill="1" applyAlignment="1">
      <alignment horizontal="center" vertical="center"/>
    </xf>
    <xf numFmtId="0" fontId="14" fillId="29" borderId="0" xfId="0" applyFont="1" applyFill="1" applyAlignment="1">
      <alignment horizontal="center"/>
    </xf>
    <xf numFmtId="0" fontId="27" fillId="30" borderId="0" xfId="0" applyFont="1" applyFill="1" applyAlignment="1">
      <alignment horizontal="center" vertical="center"/>
    </xf>
    <xf numFmtId="0" fontId="8" fillId="31" borderId="0" xfId="0" applyFont="1" applyFill="1" applyAlignment="1">
      <alignment horizontal="center"/>
    </xf>
    <xf numFmtId="0" fontId="14" fillId="32" borderId="0" xfId="0" applyFont="1" applyFill="1" applyAlignment="1">
      <alignment horizontal="center" vertical="center"/>
    </xf>
    <xf numFmtId="0" fontId="27" fillId="33" borderId="0" xfId="0" applyFont="1" applyFill="1" applyAlignment="1">
      <alignment horizontal="center" vertical="center"/>
    </xf>
    <xf numFmtId="0" fontId="8" fillId="34" borderId="0" xfId="0" applyFont="1" applyFill="1" applyAlignment="1">
      <alignment horizontal="center"/>
    </xf>
    <xf numFmtId="0" fontId="27" fillId="35" borderId="0" xfId="0" applyFont="1" applyFill="1" applyAlignment="1">
      <alignment horizontal="center" vertical="center"/>
    </xf>
    <xf numFmtId="0" fontId="14" fillId="36" borderId="0" xfId="0" applyFont="1" applyFill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27" fillId="38" borderId="0" xfId="0" applyFont="1" applyFill="1" applyAlignment="1">
      <alignment horizontal="center" vertical="center"/>
    </xf>
    <xf numFmtId="0" fontId="8" fillId="39" borderId="0" xfId="0" applyFont="1" applyFill="1" applyAlignment="1">
      <alignment horizontal="center" vertical="center"/>
    </xf>
    <xf numFmtId="0" fontId="8" fillId="40" borderId="0" xfId="0" applyFont="1" applyFill="1" applyAlignment="1">
      <alignment horizontal="center"/>
    </xf>
    <xf numFmtId="0" fontId="27" fillId="41" borderId="0" xfId="0" applyFont="1" applyFill="1" applyAlignment="1">
      <alignment horizontal="center" vertical="center"/>
    </xf>
    <xf numFmtId="0" fontId="27" fillId="42" borderId="0" xfId="0" applyFont="1" applyFill="1" applyAlignment="1">
      <alignment horizontal="center" vertical="center"/>
    </xf>
    <xf numFmtId="0" fontId="27" fillId="43" borderId="0" xfId="0" applyFont="1" applyFill="1" applyAlignment="1">
      <alignment horizontal="center" vertical="center"/>
    </xf>
    <xf numFmtId="0" fontId="27" fillId="44" borderId="0" xfId="0" applyFont="1" applyFill="1" applyAlignment="1">
      <alignment horizontal="center" vertical="center"/>
    </xf>
    <xf numFmtId="0" fontId="27" fillId="45" borderId="0" xfId="0" applyFont="1" applyFill="1" applyAlignment="1">
      <alignment horizontal="center" vertical="center"/>
    </xf>
    <xf numFmtId="0" fontId="27" fillId="46" borderId="0" xfId="0" applyFont="1" applyFill="1" applyAlignment="1">
      <alignment horizontal="center" vertical="center"/>
    </xf>
    <xf numFmtId="0" fontId="14" fillId="47" borderId="0" xfId="0" applyFont="1" applyFill="1" applyAlignment="1">
      <alignment horizontal="center"/>
    </xf>
    <xf numFmtId="0" fontId="8" fillId="48" borderId="0" xfId="0" applyFont="1" applyFill="1" applyAlignment="1">
      <alignment horizontal="center" vertical="center"/>
    </xf>
    <xf numFmtId="0" fontId="14" fillId="49" borderId="0" xfId="0" applyFont="1" applyFill="1" applyAlignment="1">
      <alignment horizontal="center"/>
    </xf>
    <xf numFmtId="0" fontId="14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 vertical="center"/>
    </xf>
    <xf numFmtId="0" fontId="14" fillId="52" borderId="0" xfId="0" applyFont="1" applyFill="1" applyAlignment="1">
      <alignment horizontal="center"/>
    </xf>
    <xf numFmtId="0" fontId="27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/>
    </xf>
    <xf numFmtId="0" fontId="27" fillId="55" borderId="0" xfId="0" applyFont="1" applyFill="1" applyAlignment="1">
      <alignment horizontal="center" vertical="center"/>
    </xf>
    <xf numFmtId="0" fontId="27" fillId="56" borderId="0" xfId="0" applyFont="1" applyFill="1" applyAlignment="1">
      <alignment horizontal="center" vertical="center"/>
    </xf>
    <xf numFmtId="0" fontId="27" fillId="57" borderId="0" xfId="0" applyFont="1" applyFill="1" applyAlignment="1">
      <alignment horizontal="center" vertical="center"/>
    </xf>
    <xf numFmtId="0" fontId="14" fillId="58" borderId="0" xfId="0" applyFont="1" applyFill="1" applyAlignment="1">
      <alignment horizontal="center"/>
    </xf>
    <xf numFmtId="0" fontId="14" fillId="59" borderId="0" xfId="0" applyFont="1" applyFill="1" applyAlignment="1">
      <alignment horizontal="center" vertical="center"/>
    </xf>
    <xf numFmtId="0" fontId="27" fillId="60" borderId="0" xfId="0" applyFont="1" applyFill="1" applyAlignment="1">
      <alignment horizontal="center" vertical="center"/>
    </xf>
    <xf numFmtId="0" fontId="27" fillId="61" borderId="0" xfId="0" applyFont="1" applyFill="1" applyAlignment="1">
      <alignment horizontal="center" vertical="center"/>
    </xf>
    <xf numFmtId="0" fontId="8" fillId="62" borderId="0" xfId="0" applyFont="1" applyFill="1" applyAlignment="1">
      <alignment horizontal="center"/>
    </xf>
    <xf numFmtId="0" fontId="27" fillId="63" borderId="0" xfId="0" applyFont="1" applyFill="1" applyAlignment="1">
      <alignment horizontal="center" vertical="center"/>
    </xf>
    <xf numFmtId="0" fontId="14" fillId="64" borderId="0" xfId="0" applyFont="1" applyFill="1" applyAlignment="1">
      <alignment horizontal="center"/>
    </xf>
    <xf numFmtId="0" fontId="27" fillId="65" borderId="0" xfId="0" applyFont="1" applyFill="1" applyAlignment="1">
      <alignment horizontal="center" vertical="center"/>
    </xf>
    <xf numFmtId="0" fontId="14" fillId="66" borderId="0" xfId="0" applyFont="1" applyFill="1" applyAlignment="1">
      <alignment horizontal="center"/>
    </xf>
    <xf numFmtId="0" fontId="14" fillId="67" borderId="0" xfId="0" applyFont="1" applyFill="1" applyAlignment="1">
      <alignment horizontal="center" vertical="center"/>
    </xf>
    <xf numFmtId="0" fontId="27" fillId="68" borderId="0" xfId="0" applyFont="1" applyFill="1" applyAlignment="1">
      <alignment horizontal="center" vertical="center"/>
    </xf>
    <xf numFmtId="0" fontId="27" fillId="69" borderId="0" xfId="0" applyFont="1" applyFill="1" applyAlignment="1">
      <alignment horizontal="center" vertical="center"/>
    </xf>
    <xf numFmtId="0" fontId="14" fillId="70" borderId="0" xfId="0" applyFont="1" applyFill="1" applyAlignment="1">
      <alignment horizontal="center"/>
    </xf>
    <xf numFmtId="0" fontId="27" fillId="71" borderId="0" xfId="0" applyFont="1" applyFill="1" applyAlignment="1">
      <alignment horizontal="center" vertical="center"/>
    </xf>
    <xf numFmtId="0" fontId="14" fillId="72" borderId="0" xfId="0" applyFont="1" applyFill="1" applyAlignment="1">
      <alignment horizontal="center"/>
    </xf>
    <xf numFmtId="0" fontId="8" fillId="73" borderId="0" xfId="0" applyFont="1" applyFill="1" applyAlignment="1">
      <alignment horizontal="center" vertical="center"/>
    </xf>
    <xf numFmtId="0" fontId="27" fillId="74" borderId="0" xfId="0" applyFont="1" applyFill="1" applyAlignment="1">
      <alignment horizontal="center" vertical="center"/>
    </xf>
    <xf numFmtId="0" fontId="14" fillId="75" borderId="0" xfId="0" applyFont="1" applyFill="1" applyAlignment="1">
      <alignment horizontal="center"/>
    </xf>
    <xf numFmtId="0" fontId="27" fillId="76" borderId="0" xfId="0" applyFont="1" applyFill="1" applyAlignment="1">
      <alignment horizontal="center" vertical="center"/>
    </xf>
    <xf numFmtId="0" fontId="14" fillId="77" borderId="0" xfId="0" applyFont="1" applyFill="1" applyAlignment="1">
      <alignment horizontal="center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640080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312420</xdr:colOff>
      <xdr:row>0</xdr:row>
      <xdr:rowOff>30481</xdr:rowOff>
    </xdr:from>
    <xdr:to>
      <xdr:col>7</xdr:col>
      <xdr:colOff>1287780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0.816721180556" createdVersion="8" refreshedVersion="8" minRefreshableVersion="3" recordCount="4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125"/>
    </cacheField>
    <cacheField name="Propiedad" numFmtId="0">
      <sharedItems count="659">
        <s v="OBJECTID"/>
        <s v="Id"/>
        <s v="COD_GLA"/>
        <s v="NOMBRE"/>
        <s v="CLASIFICA"/>
        <s v="REGION"/>
        <s v="COMUNA"/>
        <s v="DATUM"/>
        <s v="HUSO"/>
        <s v="ESTE"/>
        <s v="NORTE"/>
        <s v="FUENTE_DIG"/>
        <s v="FUENTE_FEC"/>
        <s v="INVENT_FEC"/>
        <s v="COD_BNA"/>
        <s v="AREA_Km2"/>
        <s v="COD_CUEN"/>
        <s v="NOMB_CUEN"/>
        <s v="COD_REGION"/>
        <s v="COD_SCUEN"/>
        <s v="COD_SSCUEN"/>
        <s v="N_CUENDRE"/>
        <s v="PRECM"/>
        <s v="LARGO_PROM"/>
        <s v="LMAXTOTAL"/>
        <s v="L_MAX_ACUM"/>
        <s v="L_MAX_EXP"/>
        <s v="LMAXABLAC"/>
        <s v="ANCHO_PROM"/>
        <s v="ESP_MED"/>
        <s v="FUENTE_ESP"/>
        <s v="AREA_EXP"/>
        <s v="AREA_CUB"/>
        <s v="AREA_ABLAC"/>
        <s v="AREA_ACUM"/>
        <s v="VOL_M3"/>
        <s v="HMAX"/>
        <s v="HMEDIA"/>
        <s v="HMINTOTAL"/>
        <s v="HMEDABLAC"/>
        <s v="HMINEXP"/>
        <s v="LATITUD"/>
        <s v="LONGITUD"/>
        <s v="ORIENACUM"/>
        <s v="ORIENABLAC"/>
        <s v="ORIENTA"/>
        <s v="CLAS_WGI"/>
        <s v="CLAS_2_CUB"/>
        <s v="ZONA_GLACI"/>
        <s v="HMEDIANA"/>
        <s v="PENDIENTE"/>
        <s v="ERROR_KM2"/>
        <s v="ERROR_PORC"/>
        <s v="Vol_k3"/>
        <s v="Eq_AguaKm3"/>
        <s v="FID_1"/>
        <s v="COD_GLA-17"/>
        <s v="COD_GLA-22"/>
        <s v="Adicion-2022"/>
        <s v="LIMPIO 2022"/>
        <s v="NOMBRE Origen"/>
        <s v="Clasificación"/>
        <s v="Fuente Digital-2017"/>
        <s v="Fecha Fuente-2017"/>
        <s v="Fecha Inventario-2017"/>
        <s v="Área (km2)-2017"/>
        <s v="CodCuenca"/>
        <s v="CodSubCuenca"/>
        <s v="CodSubsubCuenca"/>
        <s v="Nombre Cuenca"/>
        <s v="Espesor Medio-2017"/>
        <s v="Fuente Espesor-2017"/>
        <s v="Volumen (m3)-2017"/>
        <s v="Altura Máxima-2017"/>
        <s v="Altura Media-2017"/>
        <s v="Altura Mínima-2017"/>
        <s v="Latitud-2017"/>
        <s v="Longitud-2017"/>
        <s v="Orientación Origen"/>
        <s v="WGI_1-2017"/>
        <s v="WGI_2-2017"/>
        <s v="Pendiente-2017"/>
        <s v="Error (%)-2017"/>
        <s v="Error (km2)-2017"/>
        <s v="Volumen (km3)-2017"/>
        <s v="Agua (km3)-2017"/>
        <s v="X-2017"/>
        <s v="Y-2017"/>
        <s v="Área (km2)-2022"/>
        <s v="Fuente Digital-2022"/>
        <s v="Fecha Fuente-2022"/>
        <s v="Fecha Inventario-2022"/>
        <s v="CH_CASQ"/>
        <s v="Altura Media-2022"/>
        <s v="Altura Máxima-2022"/>
        <s v="Altura Mínima-2022"/>
        <s v="Pendiente-2022"/>
        <s v="Espesor Medio-2022"/>
        <s v="Fuente Espesor-2022"/>
        <s v="Volumen (km3)-2022"/>
        <s v="Agua (km3)-2022"/>
        <s v="WGI_1-2022"/>
        <s v="WGI_2-2022"/>
        <s v="WGI_3-2022"/>
        <s v="Frente TER"/>
        <s v="Resolución Imagen"/>
        <s v="Error-2022"/>
        <s v="X-2022"/>
        <s v="Y-2022"/>
        <s v="Codreg"/>
        <s v="Clasificación 1"/>
        <s v="Clasificación 2"/>
        <s v="Latitud-2022"/>
        <s v="Longitud-2022"/>
        <s v="Cuenca"/>
        <s v="Orientación"/>
        <s v="Nombre Homologado"/>
        <s v="Nombre Único"/>
        <s v="Link Base"/>
        <s v="idTerritorio"/>
        <s v="Suma Parte 2022"/>
        <s v="Codcom"/>
        <s v="Región"/>
        <s v="PROVINCIA"/>
        <s v="FUEN_FECHA"/>
        <s v="INVE_FECHA"/>
        <s v="NOM_CUEN"/>
        <s v="MZON_GLAC"/>
        <s v="CUBIERTO"/>
        <s v="PERÍMETRO"/>
        <s v="HMIN"/>
        <s v="F_ESP_MED"/>
        <s v="VOL_km3"/>
        <s v="WGI_1"/>
        <s v="WGI_2"/>
        <s v="WGI_3"/>
        <s v="FRENTE_TER"/>
        <s v="RESOL_IMG"/>
        <s v="ERROR"/>
        <s v="COD_GLA_Re"/>
        <s v="Agua 2017 (m3)"/>
        <s v="Agua 2022 (m3)"/>
        <s v="Área 2017 (ha)"/>
        <s v="Área 2022 (ha)"/>
        <s v="Volumen 2017 (m3)"/>
        <s v="Volumen 2022 (m3)"/>
        <s v="Variación Área (ha)"/>
        <s v="Variación Área (%)"/>
        <s v="Variación Volumen (m3)"/>
        <s v="Variación Volumen (%) "/>
        <s v="Variación Agua (m3) "/>
        <s v="Variación Agua (%) "/>
        <s v="librovisit" u="1"/>
        <s v="formacion" u="1"/>
        <s v="SC_MAY_M" u="1"/>
        <s v="CUT" u="1"/>
        <s v="URGENCIA" u="1"/>
        <s v="NOMBRE_COM" u="1"/>
        <s v="TOTAL_VIV_" u="1"/>
        <s v="Productos" u="1"/>
        <s v="UNIDAD" u="1"/>
        <s v="Pp_mm" u="1"/>
        <s v="CATEGORIA" u="1"/>
        <s v="DIAM_GRIFO" u="1"/>
        <s v="NOMBRE_DE" u="1"/>
        <s v="ORIGEN" u="1"/>
        <s v="CONCESIONA" u="1"/>
        <s v="rangos_v2_1_MIN_MIN" u="1"/>
        <s v="INSPECTOR_" u="1"/>
        <s v="rangos_v2_2_MIN_MIN" u="1"/>
        <s v="Alt_min" u="1"/>
        <s v="NOX_2016" u="1"/>
        <s v="1_STD" u="1"/>
        <s v="rangos_v2_3_MIN_MIN" u="1"/>
        <s v="COD_PRO_ES" u="1"/>
        <s v="TOTAL_VI_1" u="1"/>
        <s v="rangos_v2_4_MIN_MIN" u="1"/>
        <s v="COD_SSUBC" u="1"/>
        <s v="rangos_v2_BSI_MAX" u="1"/>
        <s v="rangos_v2_5_MIN_MIN" u="1"/>
        <s v="FID_SA_tx" u="1"/>
        <s v="Cod_Zona" u="1"/>
        <s v="AGNO" u="1"/>
        <s v="rangos_v2_6_MIN_MIN" u="1"/>
        <s v="VIV_AGUA_1" u="1"/>
        <s v="3_STD" u="1"/>
        <s v="rangos_v2_7_MIN_MIN" u="1"/>
        <s v="Especies" u="1"/>
        <s v="OTROS_EQUI" u="1"/>
        <s v="rangos_v2_8_MIN_MIN" u="1"/>
        <s v="DESTACAMEN" u="1"/>
        <s v="CUT_COM" u="1"/>
        <s v="5_STD" u="1"/>
        <s v="PERSONAS_E" u="1"/>
        <s v="COSTO_INGR" u="1"/>
        <s v="historia" u="1"/>
        <s v="Departamen" u="1"/>
        <s v="mat_didact" u="1"/>
        <s v="MODALIDAD" u="1"/>
        <s v="COD_ZonLoc" u="1"/>
        <s v="ANIO_DOC" u="1"/>
        <s v="7_STD" u="1"/>
        <s v="CUT_Cia" u="1"/>
        <s v="ENROLADO" u="1"/>
        <s v="ID_COM" u="1"/>
        <s v="UBICACION" u="1"/>
        <s v="ALIAS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PERENEC" u="1"/>
        <s v="CARPETA" u="1"/>
        <s v="ID_MzEnt" u="1"/>
        <s v="ROL" u="1"/>
        <s v="C_COM" u="1"/>
        <s v="MP2_5_2016" u="1"/>
        <s v="aire_2016" u="1"/>
        <s v="Capa" u="1"/>
        <s v="koppen_fin" u="1"/>
        <s v="2_RANGE" u="1"/>
        <s v="TIPO_DEPEN" u="1"/>
        <s v="CANCHA_FUT" u="1"/>
        <s v="tienda" u="1"/>
        <s v="NOM_COM" u="1"/>
        <s v="piso" u="1"/>
        <s v="2_COUNT" u="1"/>
        <s v="Id_WDPA" u="1"/>
        <s v="rango" u="1"/>
        <s v="4_RANGE" u="1"/>
        <s v="CODIGO_DIS" u="1"/>
        <s v="Nombre_AP" u="1"/>
        <s v="4_COUNT" u="1"/>
        <s v="ADMINISTRA" u="1"/>
        <s v="6_RANGE" u="1"/>
        <s v="CR" u="1"/>
        <s v="USO_EMBAL" u="1"/>
        <s v="NOMBRE_UNI" u="1"/>
        <s v="y" u="1"/>
        <s v="Tipo" u="1"/>
        <s v="6_COUNT" u="1"/>
        <s v="rangos_v2_SAVI_MIN" u="1"/>
        <s v="CUT_PROV" u="1"/>
        <s v="8_RANGE" u="1"/>
        <s v="VIV_TIPO_1" u="1"/>
        <s v="web" u="1"/>
        <s v="1_SUM" u="1"/>
        <s v="8_COUNT" u="1"/>
        <s v="DISTCC" u="1"/>
        <s v="C_ANT" u="1"/>
        <s v="CODCONTRAT" u="1"/>
        <s v="rangos_v2_SAVI_MAX" u="1"/>
        <s v="TISO_DESCR" u="1"/>
        <s v="MAT_ESP" u="1"/>
        <s v="3_SUM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MP10_2016" u="1"/>
        <s v="RUTA_ACCES" u="1"/>
        <s v="ZONA" u="1"/>
        <s v="SUMINISTRO" u="1"/>
        <s v="movreducid" u="1"/>
        <s v="MXLOCATION" u="1"/>
        <s v="6_MAX" u="1"/>
        <s v="C_DEPEND" u="1"/>
        <s v="Residuos" u="1"/>
        <s v="usos" u="1"/>
        <s v="Celcius" u="1"/>
        <s v="8_MAX" u="1"/>
        <s v="DIRECCION" u="1"/>
        <s v="FUENTE_INF" u="1"/>
        <s v="COD_COMUNA" u="1"/>
        <s v="COUNT" u="1"/>
        <s v="t_año_201" u="1"/>
        <s v="MAT_SI_TO" u="1"/>
        <s v="FID_Sename" u="1"/>
        <s v="AreaProteg" u="1"/>
        <s v="Denominaci" u="1"/>
        <s v="PERSONAS_6" u="1"/>
        <s v="ADMIN" u="1"/>
        <s v="altitud" u="1"/>
        <s v="LOC_URBANA" u="1"/>
        <s v="NOM_ESTAB" u="1"/>
        <s v="MAT_MHC_RE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Movilidad" u="1"/>
        <s v="TIPO_SOSTE" u="1"/>
        <s v="COD_CONTRA" u="1"/>
        <s v="4_MIN" u="1"/>
        <s v="CUT_REG" u="1"/>
        <s v="ELM_CODIGO" u="1"/>
        <s v="COD_COM_ES" u="1"/>
        <s v="DEPENDENCI" u="1"/>
        <s v="CUT_Cuerpo" u="1"/>
        <s v="v_Celsius" u="1"/>
        <s v="CUA_TIPO" u="1"/>
        <s v="TOTAL_VIVI" u="1"/>
        <s v="estacionam" u="1"/>
        <s v="6_MIN" u="1"/>
        <s v="MONTO_CONT" u="1"/>
        <s v="2_MEAN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CodProyect" u="1"/>
        <s v="CO2_2016" u="1"/>
        <s v="PERSONAS_0" u="1"/>
        <s v="NUEVO_X" u="1"/>
        <s v="PRESTADOR" u="1"/>
        <s v="NUEVO_Y" u="1"/>
        <s v="Rubro" u="1"/>
        <s v="8_MEAN" u="1"/>
        <s v="arq_antro" u="1"/>
        <s v="NT1_H" u="1"/>
        <s v="NT2_H" u="1"/>
        <s v="rangos_v2_EVI_MAX" u="1"/>
        <s v="arte" u="1"/>
        <s v="Name_AP" u="1"/>
        <s v="UNI_COD" u="1"/>
        <s v="2_AREA" u="1"/>
        <s v="rangos_v2_CEL_MAX" u="1"/>
        <s v="biblioteca" u="1"/>
        <s v="proteccion" u="1"/>
        <s v="4_AREA" u="1"/>
        <s v="AMBITO" u="1"/>
        <s v="Clase" u="1"/>
        <s v="SERV_NOMBR" u="1"/>
        <s v="6_AREA" u="1"/>
        <s v="Designa" u="1"/>
        <s v="MAT_NAC" u="1"/>
        <s v="baños" u="1"/>
        <s v="v_NDVI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CANTIDAD_H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rangos_v2_3_MAX_MAX" u="1"/>
        <s v="SO2_2016" u="1"/>
        <s v="VIV_MATE_1" u="1"/>
        <s v="rangos_v2_4_MAX_MAX" u="1"/>
        <s v="ID_ZonLoc" u="1"/>
        <s v="rangos_v2_5_MAX_MAX" u="1"/>
        <s v="VIV_AGUA_P" u="1"/>
        <s v="2_STD" u="1"/>
        <s v="rangos_v2_6_MAX_MAX" u="1"/>
        <s v="CUA_CODIGO" u="1"/>
        <s v="VIV_PARE_3" u="1"/>
        <s v="rangos_v2_7_MAX_MAX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VIV_PARE_2" u="1"/>
        <s v="Clave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BAÑO_DISC" u="1"/>
        <s v="8_STD" u="1"/>
        <s v="COTA" u="1"/>
        <s v="TIPO_DE_UN" u="1"/>
        <s v="TECNOLOGIA" u="1"/>
        <s v="Razón" u="1"/>
        <s v="ELM_NOMBRE" u="1"/>
        <s v="MANZENT" u="1"/>
        <s v="INVERSION_" u="1"/>
        <s v="VIV_PISO_R" u="1"/>
        <s v="DETALLE_US" u="1"/>
        <s v="MAT_HOM_TO" u="1"/>
        <s v="INSTRUMENT" u="1"/>
        <s v="ANHO_CREAC" u="1"/>
        <s v="MUJERES" u="1"/>
        <s v="PROPIET" u="1"/>
        <s v="SHAPE_AREA" u="1"/>
        <s v="VIV_TIPO_T" u="1"/>
        <s v="estacion" u="1"/>
        <s v="MAT_MUJ_TO" u="1"/>
        <s v="PAGADO" u="1"/>
        <s v="NOM_SSUBC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SSUBCU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VIV_TIPO_P" u="1"/>
        <s v="7_COUNT" u="1"/>
        <s v="VIV_TECH_5" u="1"/>
        <s v="COD_PROV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UA_DESCRI" u="1"/>
        <s v="NDVI" u="1"/>
        <s v="4_SUM" u="1"/>
        <s v="FRECUENCIA" u="1"/>
        <s v="VIV_TECH_3" u="1"/>
        <s v="1_MAX" u="1"/>
        <s v="VIV_MATERI" u="1"/>
        <s v="6_SUM" u="1"/>
        <s v="VIV_TIPO_M" u="1"/>
        <s v="visit_guia" u="1"/>
        <s v="MAT_BAS_RE" u="1"/>
        <s v="3_MAX" u="1"/>
        <s v="MAT_MTP_AD" u="1"/>
        <s v="VIV_TECH_2" u="1"/>
        <s v="VIV_AGUA_C" u="1"/>
        <s v="8_SUM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7_MAX" u="1"/>
        <s v="Nombre_del" u="1"/>
        <s v="C_OBRA" u="1"/>
        <s v="POINT_X" u="1"/>
        <s v="POINT_Y" u="1"/>
        <s v="ESTADO_1" u="1"/>
        <s v="NOMBRE_DIS" u="1"/>
        <s v="CUR_COMB_T" u="1"/>
        <s v="DOC_NUMERO" u="1"/>
        <s v="MODELO" u="1"/>
        <s v="institucio" u="1"/>
        <s v="MED_MEN_SI" u="1"/>
        <s v="TOTAL_MUJE" u="1"/>
        <s v="PROPIEDAD" u="1"/>
        <s v="Tmed" u="1"/>
        <s v="Clave_Zona" u="1"/>
        <s v="DEPEN_A" u="1"/>
        <s v="FUENTE_FIN" u="1"/>
        <s v="TOTAL_PERS" u="1"/>
        <s v="MED_MEN_M" u="1"/>
        <s v="clave_nom" u="1"/>
        <s v="MAT_MHC_AD" u="1"/>
        <s v="MXSITEID" u="1"/>
        <s v="FECHA_INIC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cod_AP" u="1"/>
        <s v="c_VIG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SAPU" u="1"/>
        <s v="CUA_FTERMI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NOM_CONTRA" u="1"/>
        <s v="NOM_COM_ES" u="1"/>
        <s v="3_AREA" u="1"/>
        <s v="ESTADO_EDI" u="1"/>
        <s v="ALT_MURO" u="1"/>
        <s v="guard_ropa" u="1"/>
        <s v="DEPEN" u="1"/>
        <s v="N_TOTAL" u="1"/>
        <s v="5_AREA" u="1"/>
        <s v="UNI_CODIGO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C_LOC" u="1"/>
        <s v="COD_SUBC" u="1"/>
        <s v="BSI" u="1"/>
        <s v="VIV_PARED_" u="1"/>
        <s v="MAT_PARV" u="1"/>
        <s v="NIVEL" u="1"/>
        <s v="CODIGOBIP" u="1"/>
      </sharedItems>
    </cacheField>
    <cacheField name="popup_0_1" numFmtId="0">
      <sharedItems containsString="0" containsBlank="1" containsNumber="1" containsInteger="1" minValue="1" maxValue="2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281">
        <s v="Glaciares Inventario 2014"/>
        <m/>
        <s v="Glaciares 2014 : Clasificación"/>
        <s v="Glaciares 2014: Fuente Digital"/>
        <s v="Glaciares 2014: Año Inventario"/>
        <s v="Glaciares 2014: Orientación"/>
        <s v="Glaciares 2014 : Clasificación 2"/>
        <s v="Glaciares 2014 : Nombre"/>
        <s v="Glaciares Inventario 2022"/>
        <s v="Glaciares 2022 : Clasificación"/>
        <s v="Glaciares 2022: Fuente Digital"/>
        <s v="Glaciares 2022: Año Inventario"/>
        <s v="Glaciares 2022: Orientación"/>
        <s v="Glaciares 2022 : Nombre"/>
        <s v="Comparativo 2014: Código Glaciar"/>
        <s v="Comparativo 2014"/>
        <s v="Comparativo 2014: Clasificación"/>
        <s v="Comparativo 2014: Clasificación Detalle"/>
        <s v="Comparativo 2014: Orientación"/>
        <s v="Comparativo 2014: Nombre Glaciar"/>
        <s v="Comparativo 2022: Código Glaciar"/>
        <s v="Comparativo 2022"/>
        <s v="Comparativo 2022: Clasificación"/>
        <s v="Comparativo 2022: Clasificación Detalle"/>
        <s v="Comparativo 2022: Orientación"/>
        <s v="Comparativo 2022: Nombre Glaciar"/>
        <s v="Información de Pozos" u="1"/>
        <s v="Fuentes Fijas: Nombre" u="1"/>
        <s v="Plan Cuadrante: Código" u="1"/>
        <s v="Hidrogeología: Tipo Información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Embalses" u="1"/>
        <s v="Atractivos Turísticos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Zona Homogénea" u="1"/>
        <s v="BH Isoyetas (mm)" u="1"/>
        <s v="Cuerpos de Agua: Nombre" u="1"/>
        <s v="Establecimientos Salud: Complejidad" u="1"/>
        <s v="Establecimientos Párvulos: Dependencia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Atractivos Turísticos: Uso" u="1"/>
        <s v="Derechos de Agua" u="1"/>
        <s v="Proyectos en EIA" u="1"/>
        <s v="Agua Potable Rural" u="1"/>
        <s v="Lago-Embalse: Estado" u="1"/>
        <s v="Establecimiento Escolar: Nombre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Embalses: Uso" u="1"/>
        <s v="Museos: Nombre" u="1"/>
        <s v="Erodabilidad: Rango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198">
        <s v="01-0"/>
        <m/>
        <s v="01-2"/>
        <s v="01-4"/>
        <s v="01-5"/>
        <s v="01-3"/>
        <s v="01-6"/>
        <s v="01-1"/>
        <s v="02-0"/>
        <s v="02-2"/>
        <s v="02-4"/>
        <s v="02-5"/>
        <s v="02-3"/>
        <s v="02-1"/>
        <s v="03-1"/>
        <s v="03-0"/>
        <s v="03-3"/>
        <s v="03-4"/>
        <s v="03-5"/>
        <s v="03-2"/>
        <s v="04-1"/>
        <s v="04-0"/>
        <s v="04-3"/>
        <s v="04-4"/>
        <s v="04-5"/>
        <s v="04-2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19-6" u="1"/>
        <s v="3-1" u="1"/>
        <s v="29-0" u="1"/>
        <s v="07-1" u="1"/>
        <s v="16-0" u="1"/>
        <s v="20-3" u="1"/>
        <s v="3-2" u="1"/>
        <s v="08-6" u="1"/>
        <s v="17-5" u="1"/>
        <s v="26-4" u="1"/>
        <s v="35-3" u="1"/>
        <s v="3-3" u="1"/>
        <s v="35-" u="1"/>
        <s v="09-1" u="1"/>
        <s v="18-0" u="1"/>
        <s v="22-3" u="1"/>
        <s v="31-2" u="1"/>
        <s v="05-0" u="1"/>
        <s v="19-5" u="1"/>
        <s v="8-1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11-2" u="1"/>
        <s v="20-1" u="1"/>
        <s v="8-5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11-1" u="1"/>
        <s v="20-0" u="1"/>
        <s v="08-3" u="1"/>
        <s v="17-2" u="1"/>
        <s v="26-1" u="1"/>
        <s v="35-0" u="1"/>
        <s v="08-" u="1"/>
        <s v="13-1" u="1"/>
        <s v="22-0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19-1" u="1"/>
        <s v="28-0" u="1"/>
        <s v="32-3" u="1"/>
        <s v="06-1" u="1"/>
        <s v="15-0" u="1"/>
        <s v="16-5" u="1"/>
        <s v="34-3" u="1"/>
        <s v="34-" u="1"/>
        <s v="9-1" u="1"/>
        <s v="08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s v="01"/>
    <s v="glaciares_2014"/>
    <n v="1"/>
    <x v="0"/>
    <n v="1"/>
    <s v="Glaciares Inventario 2014"/>
    <n v="50"/>
    <x v="0"/>
    <x v="0"/>
    <n v="0"/>
  </r>
  <r>
    <s v="01"/>
    <s v="glaciares_2014"/>
    <n v="2"/>
    <x v="1"/>
    <m/>
    <m/>
    <m/>
    <x v="1"/>
    <x v="1"/>
    <m/>
  </r>
  <r>
    <s v="01"/>
    <s v="glaciares_2014"/>
    <n v="3"/>
    <x v="2"/>
    <n v="1"/>
    <s v="Código Glaciar"/>
    <n v="1"/>
    <x v="1"/>
    <x v="1"/>
    <m/>
  </r>
  <r>
    <s v="01"/>
    <s v="glaciares_2014"/>
    <n v="4"/>
    <x v="3"/>
    <n v="1"/>
    <s v="Nombre Origen"/>
    <n v="2"/>
    <x v="1"/>
    <x v="1"/>
    <m/>
  </r>
  <r>
    <s v="01"/>
    <s v="glaciares_2014"/>
    <n v="5"/>
    <x v="4"/>
    <n v="1"/>
    <s v="Clasificación"/>
    <n v="3"/>
    <x v="2"/>
    <x v="2"/>
    <n v="2"/>
  </r>
  <r>
    <s v="01"/>
    <s v="glaciares_2014"/>
    <n v="6"/>
    <x v="5"/>
    <m/>
    <m/>
    <m/>
    <x v="1"/>
    <x v="1"/>
    <m/>
  </r>
  <r>
    <s v="01"/>
    <s v="glaciares_2014"/>
    <n v="7"/>
    <x v="6"/>
    <m/>
    <m/>
    <m/>
    <x v="1"/>
    <x v="1"/>
    <m/>
  </r>
  <r>
    <s v="01"/>
    <s v="glaciares_2014"/>
    <n v="8"/>
    <x v="7"/>
    <m/>
    <m/>
    <m/>
    <x v="1"/>
    <x v="1"/>
    <m/>
  </r>
  <r>
    <s v="01"/>
    <s v="glaciares_2014"/>
    <n v="9"/>
    <x v="8"/>
    <m/>
    <m/>
    <m/>
    <x v="1"/>
    <x v="1"/>
    <m/>
  </r>
  <r>
    <s v="01"/>
    <s v="glaciares_2014"/>
    <n v="10"/>
    <x v="9"/>
    <m/>
    <m/>
    <m/>
    <x v="1"/>
    <x v="1"/>
    <m/>
  </r>
  <r>
    <s v="01"/>
    <s v="glaciares_2014"/>
    <n v="11"/>
    <x v="10"/>
    <m/>
    <m/>
    <m/>
    <x v="1"/>
    <x v="1"/>
    <m/>
  </r>
  <r>
    <s v="01"/>
    <s v="glaciares_2014"/>
    <n v="12"/>
    <x v="11"/>
    <n v="1"/>
    <s v="Fuente Digital"/>
    <n v="7"/>
    <x v="3"/>
    <x v="3"/>
    <n v="4"/>
  </r>
  <r>
    <s v="01"/>
    <s v="glaciares_2014"/>
    <n v="13"/>
    <x v="12"/>
    <n v="1"/>
    <s v="Fecha Fuente"/>
    <n v="8"/>
    <x v="1"/>
    <x v="1"/>
    <m/>
  </r>
  <r>
    <s v="01"/>
    <s v="glaciares_2014"/>
    <n v="14"/>
    <x v="13"/>
    <n v="1"/>
    <s v="Fecha Inventario"/>
    <n v="9"/>
    <x v="4"/>
    <x v="4"/>
    <n v="5"/>
  </r>
  <r>
    <s v="01"/>
    <s v="glaciares_2014"/>
    <n v="15"/>
    <x v="14"/>
    <m/>
    <m/>
    <m/>
    <x v="1"/>
    <x v="1"/>
    <m/>
  </r>
  <r>
    <s v="01"/>
    <s v="glaciares_2014"/>
    <n v="16"/>
    <x v="15"/>
    <n v="1"/>
    <s v="Superficie (km2)"/>
    <n v="6"/>
    <x v="1"/>
    <x v="1"/>
    <m/>
  </r>
  <r>
    <s v="01"/>
    <s v="glaciares_2014"/>
    <n v="17"/>
    <x v="16"/>
    <m/>
    <m/>
    <m/>
    <x v="1"/>
    <x v="1"/>
    <m/>
  </r>
  <r>
    <s v="01"/>
    <s v="glaciares_2014"/>
    <n v="18"/>
    <x v="17"/>
    <n v="1"/>
    <s v="Cuenca"/>
    <n v="10"/>
    <x v="1"/>
    <x v="1"/>
    <m/>
  </r>
  <r>
    <s v="01"/>
    <s v="glaciares_2014"/>
    <n v="19"/>
    <x v="18"/>
    <m/>
    <m/>
    <m/>
    <x v="1"/>
    <x v="1"/>
    <m/>
  </r>
  <r>
    <s v="01"/>
    <s v="glaciares_2014"/>
    <n v="20"/>
    <x v="19"/>
    <m/>
    <m/>
    <m/>
    <x v="1"/>
    <x v="1"/>
    <m/>
  </r>
  <r>
    <s v="01"/>
    <s v="glaciares_2014"/>
    <n v="21"/>
    <x v="20"/>
    <m/>
    <m/>
    <m/>
    <x v="1"/>
    <x v="1"/>
    <m/>
  </r>
  <r>
    <s v="01"/>
    <s v="glaciares_2014"/>
    <n v="22"/>
    <x v="21"/>
    <m/>
    <m/>
    <m/>
    <x v="1"/>
    <x v="1"/>
    <m/>
  </r>
  <r>
    <s v="01"/>
    <s v="glaciares_2014"/>
    <n v="23"/>
    <x v="22"/>
    <m/>
    <m/>
    <m/>
    <x v="1"/>
    <x v="1"/>
    <m/>
  </r>
  <r>
    <s v="01"/>
    <s v="glaciares_2014"/>
    <n v="24"/>
    <x v="23"/>
    <m/>
    <m/>
    <m/>
    <x v="1"/>
    <x v="1"/>
    <m/>
  </r>
  <r>
    <s v="01"/>
    <s v="glaciares_2014"/>
    <n v="25"/>
    <x v="24"/>
    <m/>
    <m/>
    <m/>
    <x v="1"/>
    <x v="1"/>
    <m/>
  </r>
  <r>
    <s v="01"/>
    <s v="glaciares_2014"/>
    <n v="26"/>
    <x v="25"/>
    <m/>
    <m/>
    <m/>
    <x v="1"/>
    <x v="1"/>
    <m/>
  </r>
  <r>
    <s v="01"/>
    <s v="glaciares_2014"/>
    <n v="27"/>
    <x v="26"/>
    <m/>
    <m/>
    <m/>
    <x v="1"/>
    <x v="1"/>
    <m/>
  </r>
  <r>
    <s v="01"/>
    <s v="glaciares_2014"/>
    <n v="28"/>
    <x v="27"/>
    <m/>
    <m/>
    <m/>
    <x v="1"/>
    <x v="1"/>
    <m/>
  </r>
  <r>
    <s v="01"/>
    <s v="glaciares_2014"/>
    <n v="29"/>
    <x v="28"/>
    <m/>
    <m/>
    <m/>
    <x v="1"/>
    <x v="1"/>
    <m/>
  </r>
  <r>
    <s v="01"/>
    <s v="glaciares_2014"/>
    <n v="30"/>
    <x v="29"/>
    <n v="1"/>
    <s v="Espesor Medio"/>
    <n v="13"/>
    <x v="1"/>
    <x v="1"/>
    <m/>
  </r>
  <r>
    <s v="01"/>
    <s v="glaciares_2014"/>
    <n v="31"/>
    <x v="30"/>
    <n v="1"/>
    <s v="Fuente Espesor"/>
    <n v="14"/>
    <x v="1"/>
    <x v="1"/>
    <m/>
  </r>
  <r>
    <s v="01"/>
    <s v="glaciares_2014"/>
    <n v="32"/>
    <x v="31"/>
    <m/>
    <m/>
    <m/>
    <x v="1"/>
    <x v="1"/>
    <m/>
  </r>
  <r>
    <s v="01"/>
    <s v="glaciares_2014"/>
    <n v="33"/>
    <x v="32"/>
    <m/>
    <m/>
    <m/>
    <x v="1"/>
    <x v="1"/>
    <m/>
  </r>
  <r>
    <s v="01"/>
    <s v="glaciares_2014"/>
    <n v="34"/>
    <x v="33"/>
    <m/>
    <m/>
    <m/>
    <x v="1"/>
    <x v="1"/>
    <m/>
  </r>
  <r>
    <s v="01"/>
    <s v="glaciares_2014"/>
    <n v="35"/>
    <x v="34"/>
    <m/>
    <m/>
    <m/>
    <x v="1"/>
    <x v="1"/>
    <m/>
  </r>
  <r>
    <s v="01"/>
    <s v="glaciares_2014"/>
    <n v="36"/>
    <x v="35"/>
    <m/>
    <m/>
    <m/>
    <x v="1"/>
    <x v="1"/>
    <m/>
  </r>
  <r>
    <s v="01"/>
    <s v="glaciares_2014"/>
    <n v="37"/>
    <x v="36"/>
    <n v="1"/>
    <s v="Altitud Máxima"/>
    <n v="17"/>
    <x v="1"/>
    <x v="1"/>
    <m/>
  </r>
  <r>
    <s v="01"/>
    <s v="glaciares_2014"/>
    <n v="38"/>
    <x v="37"/>
    <n v="1"/>
    <s v="Altitud Media"/>
    <n v="15"/>
    <x v="1"/>
    <x v="1"/>
    <m/>
  </r>
  <r>
    <s v="01"/>
    <s v="glaciares_2014"/>
    <n v="39"/>
    <x v="38"/>
    <n v="1"/>
    <s v="Altitud Mínima"/>
    <n v="16"/>
    <x v="1"/>
    <x v="1"/>
    <m/>
  </r>
  <r>
    <s v="01"/>
    <s v="glaciares_2014"/>
    <n v="40"/>
    <x v="39"/>
    <m/>
    <m/>
    <m/>
    <x v="1"/>
    <x v="1"/>
    <m/>
  </r>
  <r>
    <s v="01"/>
    <s v="glaciares_2014"/>
    <n v="41"/>
    <x v="40"/>
    <m/>
    <m/>
    <m/>
    <x v="1"/>
    <x v="1"/>
    <m/>
  </r>
  <r>
    <s v="01"/>
    <s v="glaciares_2014"/>
    <n v="42"/>
    <x v="41"/>
    <m/>
    <m/>
    <m/>
    <x v="1"/>
    <x v="1"/>
    <m/>
  </r>
  <r>
    <s v="01"/>
    <s v="glaciares_2014"/>
    <n v="43"/>
    <x v="42"/>
    <m/>
    <m/>
    <m/>
    <x v="1"/>
    <x v="1"/>
    <m/>
  </r>
  <r>
    <s v="01"/>
    <s v="glaciares_2014"/>
    <n v="44"/>
    <x v="43"/>
    <m/>
    <m/>
    <m/>
    <x v="1"/>
    <x v="1"/>
    <m/>
  </r>
  <r>
    <s v="01"/>
    <s v="glaciares_2014"/>
    <n v="45"/>
    <x v="44"/>
    <m/>
    <m/>
    <m/>
    <x v="1"/>
    <x v="1"/>
    <m/>
  </r>
  <r>
    <s v="01"/>
    <s v="glaciares_2014"/>
    <n v="46"/>
    <x v="45"/>
    <n v="1"/>
    <s v="Orientación"/>
    <n v="11"/>
    <x v="5"/>
    <x v="5"/>
    <n v="3"/>
  </r>
  <r>
    <s v="01"/>
    <s v="glaciares_2014"/>
    <n v="47"/>
    <x v="46"/>
    <m/>
    <m/>
    <m/>
    <x v="1"/>
    <x v="1"/>
    <m/>
  </r>
  <r>
    <s v="01"/>
    <s v="glaciares_2014"/>
    <n v="48"/>
    <x v="47"/>
    <n v="1"/>
    <s v="Clasificación 2"/>
    <n v="21"/>
    <x v="6"/>
    <x v="6"/>
    <n v="6"/>
  </r>
  <r>
    <s v="01"/>
    <s v="glaciares_2014"/>
    <n v="49"/>
    <x v="48"/>
    <m/>
    <m/>
    <m/>
    <x v="1"/>
    <x v="1"/>
    <m/>
  </r>
  <r>
    <s v="01"/>
    <s v="glaciares_2014"/>
    <n v="50"/>
    <x v="49"/>
    <m/>
    <m/>
    <m/>
    <x v="1"/>
    <x v="1"/>
    <m/>
  </r>
  <r>
    <s v="01"/>
    <s v="glaciares_2014"/>
    <n v="51"/>
    <x v="50"/>
    <n v="1"/>
    <s v="Pendiente"/>
    <n v="12"/>
    <x v="1"/>
    <x v="1"/>
    <m/>
  </r>
  <r>
    <s v="01"/>
    <s v="glaciares_2014"/>
    <n v="52"/>
    <x v="51"/>
    <m/>
    <m/>
    <m/>
    <x v="1"/>
    <x v="1"/>
    <m/>
  </r>
  <r>
    <s v="01"/>
    <s v="glaciares_2014"/>
    <n v="53"/>
    <x v="52"/>
    <n v="1"/>
    <s v="Error (%)"/>
    <n v="20"/>
    <x v="1"/>
    <x v="1"/>
    <m/>
  </r>
  <r>
    <s v="01"/>
    <s v="glaciares_2014"/>
    <n v="54"/>
    <x v="53"/>
    <n v="1"/>
    <s v="Volumen (km3)"/>
    <n v="18"/>
    <x v="1"/>
    <x v="1"/>
    <m/>
  </r>
  <r>
    <s v="01"/>
    <s v="glaciares_2014"/>
    <n v="55"/>
    <x v="54"/>
    <n v="1"/>
    <s v="Agua (km3)"/>
    <n v="19"/>
    <x v="1"/>
    <x v="1"/>
    <m/>
  </r>
  <r>
    <s v="01"/>
    <s v="glaciares_2014"/>
    <n v="56"/>
    <x v="55"/>
    <m/>
    <m/>
    <m/>
    <x v="1"/>
    <x v="1"/>
    <m/>
  </r>
  <r>
    <s v="01"/>
    <s v="glaciares_2014"/>
    <n v="57"/>
    <x v="56"/>
    <m/>
    <m/>
    <m/>
    <x v="1"/>
    <x v="1"/>
    <m/>
  </r>
  <r>
    <s v="01"/>
    <s v="glaciares_2014"/>
    <n v="58"/>
    <x v="57"/>
    <m/>
    <m/>
    <m/>
    <x v="1"/>
    <x v="1"/>
    <m/>
  </r>
  <r>
    <s v="01"/>
    <s v="glaciares_2014"/>
    <n v="59"/>
    <x v="58"/>
    <m/>
    <m/>
    <m/>
    <x v="1"/>
    <x v="1"/>
    <m/>
  </r>
  <r>
    <s v="01"/>
    <s v="glaciares_2014"/>
    <n v="60"/>
    <x v="59"/>
    <m/>
    <m/>
    <m/>
    <x v="1"/>
    <x v="1"/>
    <m/>
  </r>
  <r>
    <s v="01"/>
    <s v="glaciares_2014"/>
    <n v="61"/>
    <x v="60"/>
    <m/>
    <m/>
    <m/>
    <x v="1"/>
    <x v="1"/>
    <m/>
  </r>
  <r>
    <s v="01"/>
    <s v="glaciares_2014"/>
    <n v="62"/>
    <x v="61"/>
    <m/>
    <m/>
    <m/>
    <x v="1"/>
    <x v="1"/>
    <m/>
  </r>
  <r>
    <s v="01"/>
    <s v="glaciares_2014"/>
    <n v="63"/>
    <x v="62"/>
    <m/>
    <m/>
    <m/>
    <x v="1"/>
    <x v="1"/>
    <m/>
  </r>
  <r>
    <s v="01"/>
    <s v="glaciares_2014"/>
    <n v="64"/>
    <x v="63"/>
    <m/>
    <m/>
    <m/>
    <x v="1"/>
    <x v="1"/>
    <m/>
  </r>
  <r>
    <s v="01"/>
    <s v="glaciares_2014"/>
    <n v="65"/>
    <x v="64"/>
    <m/>
    <m/>
    <m/>
    <x v="1"/>
    <x v="1"/>
    <m/>
  </r>
  <r>
    <s v="01"/>
    <s v="glaciares_2014"/>
    <n v="66"/>
    <x v="65"/>
    <m/>
    <m/>
    <m/>
    <x v="1"/>
    <x v="1"/>
    <m/>
  </r>
  <r>
    <s v="01"/>
    <s v="glaciares_2014"/>
    <n v="67"/>
    <x v="66"/>
    <m/>
    <m/>
    <m/>
    <x v="1"/>
    <x v="1"/>
    <m/>
  </r>
  <r>
    <s v="01"/>
    <s v="glaciares_2014"/>
    <n v="68"/>
    <x v="67"/>
    <m/>
    <m/>
    <m/>
    <x v="1"/>
    <x v="1"/>
    <m/>
  </r>
  <r>
    <s v="01"/>
    <s v="glaciares_2014"/>
    <n v="69"/>
    <x v="68"/>
    <m/>
    <m/>
    <m/>
    <x v="1"/>
    <x v="1"/>
    <m/>
  </r>
  <r>
    <s v="01"/>
    <s v="glaciares_2014"/>
    <n v="70"/>
    <x v="69"/>
    <m/>
    <m/>
    <m/>
    <x v="1"/>
    <x v="1"/>
    <m/>
  </r>
  <r>
    <s v="01"/>
    <s v="glaciares_2014"/>
    <n v="71"/>
    <x v="70"/>
    <m/>
    <m/>
    <m/>
    <x v="1"/>
    <x v="1"/>
    <m/>
  </r>
  <r>
    <s v="01"/>
    <s v="glaciares_2014"/>
    <n v="72"/>
    <x v="71"/>
    <m/>
    <m/>
    <m/>
    <x v="1"/>
    <x v="1"/>
    <m/>
  </r>
  <r>
    <s v="01"/>
    <s v="glaciares_2014"/>
    <n v="73"/>
    <x v="72"/>
    <m/>
    <m/>
    <m/>
    <x v="1"/>
    <x v="1"/>
    <m/>
  </r>
  <r>
    <s v="01"/>
    <s v="glaciares_2014"/>
    <n v="74"/>
    <x v="73"/>
    <m/>
    <m/>
    <m/>
    <x v="1"/>
    <x v="1"/>
    <m/>
  </r>
  <r>
    <s v="01"/>
    <s v="glaciares_2014"/>
    <n v="75"/>
    <x v="74"/>
    <m/>
    <m/>
    <m/>
    <x v="1"/>
    <x v="1"/>
    <m/>
  </r>
  <r>
    <s v="01"/>
    <s v="glaciares_2014"/>
    <n v="76"/>
    <x v="75"/>
    <m/>
    <m/>
    <m/>
    <x v="1"/>
    <x v="1"/>
    <m/>
  </r>
  <r>
    <s v="01"/>
    <s v="glaciares_2014"/>
    <n v="77"/>
    <x v="76"/>
    <m/>
    <m/>
    <m/>
    <x v="1"/>
    <x v="1"/>
    <m/>
  </r>
  <r>
    <s v="01"/>
    <s v="glaciares_2014"/>
    <n v="78"/>
    <x v="77"/>
    <m/>
    <m/>
    <m/>
    <x v="1"/>
    <x v="1"/>
    <m/>
  </r>
  <r>
    <s v="01"/>
    <s v="glaciares_2014"/>
    <n v="79"/>
    <x v="78"/>
    <m/>
    <m/>
    <m/>
    <x v="1"/>
    <x v="1"/>
    <m/>
  </r>
  <r>
    <s v="01"/>
    <s v="glaciares_2014"/>
    <n v="80"/>
    <x v="79"/>
    <m/>
    <m/>
    <m/>
    <x v="1"/>
    <x v="1"/>
    <m/>
  </r>
  <r>
    <s v="01"/>
    <s v="glaciares_2014"/>
    <n v="81"/>
    <x v="80"/>
    <m/>
    <m/>
    <m/>
    <x v="1"/>
    <x v="1"/>
    <m/>
  </r>
  <r>
    <s v="01"/>
    <s v="glaciares_2014"/>
    <n v="82"/>
    <x v="81"/>
    <m/>
    <m/>
    <m/>
    <x v="1"/>
    <x v="1"/>
    <m/>
  </r>
  <r>
    <s v="01"/>
    <s v="glaciares_2014"/>
    <n v="83"/>
    <x v="82"/>
    <m/>
    <m/>
    <m/>
    <x v="1"/>
    <x v="1"/>
    <m/>
  </r>
  <r>
    <s v="01"/>
    <s v="glaciares_2014"/>
    <n v="84"/>
    <x v="83"/>
    <m/>
    <m/>
    <m/>
    <x v="1"/>
    <x v="1"/>
    <m/>
  </r>
  <r>
    <s v="01"/>
    <s v="glaciares_2014"/>
    <n v="85"/>
    <x v="84"/>
    <m/>
    <m/>
    <m/>
    <x v="1"/>
    <x v="1"/>
    <m/>
  </r>
  <r>
    <s v="01"/>
    <s v="glaciares_2014"/>
    <n v="86"/>
    <x v="85"/>
    <m/>
    <m/>
    <m/>
    <x v="1"/>
    <x v="1"/>
    <m/>
  </r>
  <r>
    <s v="01"/>
    <s v="glaciares_2014"/>
    <n v="87"/>
    <x v="86"/>
    <m/>
    <m/>
    <m/>
    <x v="1"/>
    <x v="1"/>
    <m/>
  </r>
  <r>
    <s v="01"/>
    <s v="glaciares_2014"/>
    <n v="88"/>
    <x v="87"/>
    <m/>
    <m/>
    <m/>
    <x v="1"/>
    <x v="1"/>
    <m/>
  </r>
  <r>
    <s v="01"/>
    <s v="glaciares_2014"/>
    <n v="89"/>
    <x v="88"/>
    <m/>
    <m/>
    <m/>
    <x v="1"/>
    <x v="1"/>
    <m/>
  </r>
  <r>
    <s v="01"/>
    <s v="glaciares_2014"/>
    <n v="90"/>
    <x v="89"/>
    <m/>
    <m/>
    <m/>
    <x v="1"/>
    <x v="1"/>
    <m/>
  </r>
  <r>
    <s v="01"/>
    <s v="glaciares_2014"/>
    <n v="91"/>
    <x v="90"/>
    <m/>
    <m/>
    <m/>
    <x v="1"/>
    <x v="1"/>
    <m/>
  </r>
  <r>
    <s v="01"/>
    <s v="glaciares_2014"/>
    <n v="92"/>
    <x v="91"/>
    <m/>
    <m/>
    <m/>
    <x v="1"/>
    <x v="1"/>
    <m/>
  </r>
  <r>
    <s v="01"/>
    <s v="glaciares_2014"/>
    <n v="93"/>
    <x v="92"/>
    <m/>
    <m/>
    <m/>
    <x v="1"/>
    <x v="1"/>
    <m/>
  </r>
  <r>
    <s v="01"/>
    <s v="glaciares_2014"/>
    <n v="94"/>
    <x v="93"/>
    <m/>
    <m/>
    <m/>
    <x v="1"/>
    <x v="1"/>
    <m/>
  </r>
  <r>
    <s v="01"/>
    <s v="glaciares_2014"/>
    <n v="95"/>
    <x v="94"/>
    <m/>
    <m/>
    <m/>
    <x v="1"/>
    <x v="1"/>
    <m/>
  </r>
  <r>
    <s v="01"/>
    <s v="glaciares_2014"/>
    <n v="96"/>
    <x v="95"/>
    <m/>
    <m/>
    <m/>
    <x v="1"/>
    <x v="1"/>
    <m/>
  </r>
  <r>
    <s v="01"/>
    <s v="glaciares_2014"/>
    <n v="97"/>
    <x v="96"/>
    <m/>
    <m/>
    <m/>
    <x v="1"/>
    <x v="1"/>
    <m/>
  </r>
  <r>
    <s v="01"/>
    <s v="glaciares_2014"/>
    <n v="98"/>
    <x v="97"/>
    <m/>
    <m/>
    <m/>
    <x v="1"/>
    <x v="1"/>
    <m/>
  </r>
  <r>
    <s v="01"/>
    <s v="glaciares_2014"/>
    <n v="99"/>
    <x v="98"/>
    <m/>
    <m/>
    <m/>
    <x v="1"/>
    <x v="1"/>
    <m/>
  </r>
  <r>
    <s v="01"/>
    <s v="glaciares_2014"/>
    <n v="100"/>
    <x v="99"/>
    <m/>
    <m/>
    <m/>
    <x v="1"/>
    <x v="1"/>
    <m/>
  </r>
  <r>
    <s v="01"/>
    <s v="glaciares_2014"/>
    <n v="101"/>
    <x v="100"/>
    <m/>
    <m/>
    <m/>
    <x v="1"/>
    <x v="1"/>
    <m/>
  </r>
  <r>
    <s v="01"/>
    <s v="glaciares_2014"/>
    <n v="102"/>
    <x v="101"/>
    <m/>
    <m/>
    <m/>
    <x v="1"/>
    <x v="1"/>
    <m/>
  </r>
  <r>
    <s v="01"/>
    <s v="glaciares_2014"/>
    <n v="103"/>
    <x v="102"/>
    <m/>
    <m/>
    <m/>
    <x v="1"/>
    <x v="1"/>
    <m/>
  </r>
  <r>
    <s v="01"/>
    <s v="glaciares_2014"/>
    <n v="104"/>
    <x v="103"/>
    <m/>
    <m/>
    <m/>
    <x v="1"/>
    <x v="1"/>
    <m/>
  </r>
  <r>
    <s v="01"/>
    <s v="glaciares_2014"/>
    <n v="105"/>
    <x v="104"/>
    <m/>
    <m/>
    <m/>
    <x v="1"/>
    <x v="1"/>
    <m/>
  </r>
  <r>
    <s v="01"/>
    <s v="glaciares_2014"/>
    <n v="106"/>
    <x v="105"/>
    <m/>
    <m/>
    <m/>
    <x v="1"/>
    <x v="1"/>
    <m/>
  </r>
  <r>
    <s v="01"/>
    <s v="glaciares_2014"/>
    <n v="107"/>
    <x v="106"/>
    <m/>
    <m/>
    <m/>
    <x v="1"/>
    <x v="1"/>
    <m/>
  </r>
  <r>
    <s v="01"/>
    <s v="glaciares_2014"/>
    <n v="108"/>
    <x v="107"/>
    <m/>
    <m/>
    <m/>
    <x v="1"/>
    <x v="1"/>
    <m/>
  </r>
  <r>
    <s v="01"/>
    <s v="glaciares_2014"/>
    <n v="109"/>
    <x v="108"/>
    <m/>
    <m/>
    <m/>
    <x v="1"/>
    <x v="1"/>
    <m/>
  </r>
  <r>
    <s v="01"/>
    <s v="glaciares_2014"/>
    <n v="110"/>
    <x v="109"/>
    <m/>
    <m/>
    <m/>
    <x v="1"/>
    <x v="1"/>
    <m/>
  </r>
  <r>
    <s v="01"/>
    <s v="glaciares_2014"/>
    <n v="111"/>
    <x v="110"/>
    <m/>
    <m/>
    <m/>
    <x v="1"/>
    <x v="1"/>
    <m/>
  </r>
  <r>
    <s v="01"/>
    <s v="glaciares_2014"/>
    <n v="112"/>
    <x v="111"/>
    <m/>
    <m/>
    <m/>
    <x v="1"/>
    <x v="1"/>
    <m/>
  </r>
  <r>
    <s v="01"/>
    <s v="glaciares_2014"/>
    <n v="113"/>
    <x v="112"/>
    <m/>
    <m/>
    <m/>
    <x v="1"/>
    <x v="1"/>
    <m/>
  </r>
  <r>
    <s v="01"/>
    <s v="glaciares_2014"/>
    <n v="114"/>
    <x v="113"/>
    <m/>
    <m/>
    <m/>
    <x v="1"/>
    <x v="1"/>
    <m/>
  </r>
  <r>
    <s v="01"/>
    <s v="glaciares_2014"/>
    <n v="115"/>
    <x v="114"/>
    <m/>
    <m/>
    <m/>
    <x v="1"/>
    <x v="1"/>
    <m/>
  </r>
  <r>
    <s v="01"/>
    <s v="glaciares_2014"/>
    <n v="116"/>
    <x v="115"/>
    <m/>
    <m/>
    <m/>
    <x v="1"/>
    <x v="1"/>
    <m/>
  </r>
  <r>
    <s v="01"/>
    <s v="glaciares_2014"/>
    <n v="117"/>
    <x v="3"/>
    <m/>
    <m/>
    <m/>
    <x v="1"/>
    <x v="1"/>
    <m/>
  </r>
  <r>
    <s v="01"/>
    <s v="glaciares_2014"/>
    <n v="118"/>
    <x v="116"/>
    <n v="1"/>
    <s v="Nombre Glaciar"/>
    <n v="21"/>
    <x v="7"/>
    <x v="7"/>
    <n v="1"/>
  </r>
  <r>
    <s v="01"/>
    <s v="glaciares_2014"/>
    <n v="119"/>
    <x v="117"/>
    <m/>
    <m/>
    <m/>
    <x v="1"/>
    <x v="1"/>
    <m/>
  </r>
  <r>
    <s v="01"/>
    <s v="glaciares_2014"/>
    <n v="120"/>
    <x v="118"/>
    <m/>
    <m/>
    <m/>
    <x v="1"/>
    <x v="1"/>
    <m/>
  </r>
  <r>
    <s v="01"/>
    <s v="glaciares_2014"/>
    <n v="121"/>
    <x v="119"/>
    <m/>
    <m/>
    <m/>
    <x v="1"/>
    <x v="1"/>
    <m/>
  </r>
  <r>
    <s v="01"/>
    <s v="glaciares_2014"/>
    <n v="122"/>
    <x v="120"/>
    <m/>
    <m/>
    <m/>
    <x v="1"/>
    <x v="1"/>
    <m/>
  </r>
  <r>
    <s v="01"/>
    <s v="glaciares_2014"/>
    <n v="123"/>
    <x v="121"/>
    <m/>
    <m/>
    <m/>
    <x v="1"/>
    <x v="1"/>
    <m/>
  </r>
  <r>
    <s v="01"/>
    <s v="glaciares_2014"/>
    <n v="124"/>
    <x v="122"/>
    <n v="1"/>
    <s v="Región"/>
    <n v="4"/>
    <x v="1"/>
    <x v="1"/>
    <m/>
  </r>
  <r>
    <s v="01"/>
    <s v="glaciares_2014"/>
    <n v="125"/>
    <x v="6"/>
    <n v="1"/>
    <s v="Comuna"/>
    <n v="5"/>
    <x v="1"/>
    <x v="1"/>
    <m/>
  </r>
  <r>
    <s v="02"/>
    <s v="glaciares_2022"/>
    <n v="1"/>
    <x v="0"/>
    <n v="1"/>
    <s v="Glaciares Inventario 2022"/>
    <n v="50"/>
    <x v="8"/>
    <x v="8"/>
    <n v="0"/>
  </r>
  <r>
    <s v="02"/>
    <s v="glaciares_2022"/>
    <n v="2"/>
    <x v="1"/>
    <m/>
    <m/>
    <m/>
    <x v="1"/>
    <x v="1"/>
    <m/>
  </r>
  <r>
    <s v="02"/>
    <s v="glaciares_2022"/>
    <n v="3"/>
    <x v="2"/>
    <n v="1"/>
    <s v="Código Glaciar"/>
    <n v="1"/>
    <x v="1"/>
    <x v="1"/>
    <m/>
  </r>
  <r>
    <s v="02"/>
    <s v="glaciares_2022"/>
    <n v="4"/>
    <x v="3"/>
    <n v="1"/>
    <s v="Nombre Origen"/>
    <n v="2"/>
    <x v="1"/>
    <x v="1"/>
    <m/>
  </r>
  <r>
    <s v="02"/>
    <s v="glaciares_2022"/>
    <n v="5"/>
    <x v="4"/>
    <n v="1"/>
    <s v="Clasificación"/>
    <n v="3"/>
    <x v="9"/>
    <x v="9"/>
    <n v="2"/>
  </r>
  <r>
    <s v="02"/>
    <s v="glaciares_2022"/>
    <n v="6"/>
    <x v="15"/>
    <n v="1"/>
    <s v="Superficie (km2)"/>
    <n v="6"/>
    <x v="1"/>
    <x v="1"/>
    <m/>
  </r>
  <r>
    <s v="02"/>
    <s v="glaciares_2022"/>
    <n v="7"/>
    <x v="122"/>
    <m/>
    <m/>
    <m/>
    <x v="1"/>
    <x v="1"/>
    <m/>
  </r>
  <r>
    <s v="02"/>
    <s v="glaciares_2022"/>
    <n v="8"/>
    <x v="123"/>
    <m/>
    <m/>
    <m/>
    <x v="1"/>
    <x v="1"/>
    <m/>
  </r>
  <r>
    <s v="02"/>
    <s v="glaciares_2022"/>
    <n v="9"/>
    <x v="6"/>
    <n v="1"/>
    <s v="Comuna"/>
    <n v="5"/>
    <x v="1"/>
    <x v="1"/>
    <m/>
  </r>
  <r>
    <s v="02"/>
    <s v="glaciares_2022"/>
    <n v="10"/>
    <x v="7"/>
    <m/>
    <m/>
    <m/>
    <x v="1"/>
    <x v="1"/>
    <m/>
  </r>
  <r>
    <s v="02"/>
    <s v="glaciares_2022"/>
    <n v="11"/>
    <x v="8"/>
    <m/>
    <m/>
    <m/>
    <x v="1"/>
    <x v="1"/>
    <m/>
  </r>
  <r>
    <s v="02"/>
    <s v="glaciares_2022"/>
    <n v="12"/>
    <x v="10"/>
    <m/>
    <m/>
    <m/>
    <x v="1"/>
    <x v="1"/>
    <m/>
  </r>
  <r>
    <s v="02"/>
    <s v="glaciares_2022"/>
    <n v="13"/>
    <x v="9"/>
    <m/>
    <m/>
    <m/>
    <x v="1"/>
    <x v="1"/>
    <m/>
  </r>
  <r>
    <s v="02"/>
    <s v="glaciares_2022"/>
    <n v="14"/>
    <x v="11"/>
    <n v="1"/>
    <s v="Fuente Digital"/>
    <n v="7"/>
    <x v="10"/>
    <x v="10"/>
    <n v="4"/>
  </r>
  <r>
    <s v="02"/>
    <s v="glaciares_2022"/>
    <n v="15"/>
    <x v="124"/>
    <n v="1"/>
    <s v="Fecha Fuente"/>
    <n v="8"/>
    <x v="1"/>
    <x v="1"/>
    <m/>
  </r>
  <r>
    <s v="02"/>
    <s v="glaciares_2022"/>
    <n v="16"/>
    <x v="125"/>
    <n v="1"/>
    <s v="Fecha Inventario"/>
    <n v="9"/>
    <x v="11"/>
    <x v="11"/>
    <n v="5"/>
  </r>
  <r>
    <s v="02"/>
    <s v="glaciares_2022"/>
    <n v="17"/>
    <x v="126"/>
    <n v="1"/>
    <s v="Cuenca"/>
    <n v="10"/>
    <x v="1"/>
    <x v="1"/>
    <m/>
  </r>
  <r>
    <s v="02"/>
    <s v="glaciares_2022"/>
    <n v="18"/>
    <x v="16"/>
    <m/>
    <m/>
    <m/>
    <x v="1"/>
    <x v="1"/>
    <m/>
  </r>
  <r>
    <s v="02"/>
    <s v="glaciares_2022"/>
    <n v="19"/>
    <x v="19"/>
    <m/>
    <m/>
    <m/>
    <x v="1"/>
    <x v="1"/>
    <m/>
  </r>
  <r>
    <s v="02"/>
    <s v="glaciares_2022"/>
    <n v="20"/>
    <x v="20"/>
    <m/>
    <m/>
    <m/>
    <x v="1"/>
    <x v="1"/>
    <m/>
  </r>
  <r>
    <s v="02"/>
    <s v="glaciares_2022"/>
    <n v="21"/>
    <x v="127"/>
    <m/>
    <m/>
    <m/>
    <x v="1"/>
    <x v="1"/>
    <m/>
  </r>
  <r>
    <s v="02"/>
    <s v="glaciares_2022"/>
    <n v="22"/>
    <x v="92"/>
    <m/>
    <m/>
    <m/>
    <x v="1"/>
    <x v="1"/>
    <m/>
  </r>
  <r>
    <s v="02"/>
    <s v="glaciares_2022"/>
    <n v="23"/>
    <x v="128"/>
    <m/>
    <m/>
    <m/>
    <x v="1"/>
    <x v="1"/>
    <m/>
  </r>
  <r>
    <s v="02"/>
    <s v="glaciares_2022"/>
    <n v="24"/>
    <x v="41"/>
    <m/>
    <m/>
    <m/>
    <x v="1"/>
    <x v="1"/>
    <m/>
  </r>
  <r>
    <s v="02"/>
    <s v="glaciares_2022"/>
    <n v="25"/>
    <x v="42"/>
    <m/>
    <m/>
    <m/>
    <x v="1"/>
    <x v="1"/>
    <m/>
  </r>
  <r>
    <s v="02"/>
    <s v="glaciares_2022"/>
    <n v="26"/>
    <x v="129"/>
    <m/>
    <m/>
    <m/>
    <x v="1"/>
    <x v="1"/>
    <m/>
  </r>
  <r>
    <s v="02"/>
    <s v="glaciares_2022"/>
    <n v="27"/>
    <x v="45"/>
    <n v="1"/>
    <s v="Orientación"/>
    <n v="11"/>
    <x v="12"/>
    <x v="12"/>
    <n v="3"/>
  </r>
  <r>
    <s v="02"/>
    <s v="glaciares_2022"/>
    <n v="28"/>
    <x v="37"/>
    <n v="1"/>
    <s v="Altitud Media"/>
    <n v="15"/>
    <x v="1"/>
    <x v="1"/>
    <m/>
  </r>
  <r>
    <s v="02"/>
    <s v="glaciares_2022"/>
    <n v="29"/>
    <x v="36"/>
    <n v="1"/>
    <s v="Altitud Máxima"/>
    <n v="17"/>
    <x v="1"/>
    <x v="1"/>
    <m/>
  </r>
  <r>
    <s v="02"/>
    <s v="glaciares_2022"/>
    <n v="30"/>
    <x v="130"/>
    <n v="1"/>
    <s v="Altitud Mínima"/>
    <n v="16"/>
    <x v="1"/>
    <x v="1"/>
    <m/>
  </r>
  <r>
    <s v="02"/>
    <s v="glaciares_2022"/>
    <n v="31"/>
    <x v="50"/>
    <n v="1"/>
    <s v="Pendiente"/>
    <n v="12"/>
    <x v="1"/>
    <x v="1"/>
    <m/>
  </r>
  <r>
    <s v="02"/>
    <s v="glaciares_2022"/>
    <n v="32"/>
    <x v="29"/>
    <n v="1"/>
    <s v="Espesor Medio"/>
    <n v="13"/>
    <x v="1"/>
    <x v="1"/>
    <m/>
  </r>
  <r>
    <s v="02"/>
    <s v="glaciares_2022"/>
    <n v="33"/>
    <x v="131"/>
    <n v="1"/>
    <s v="Fuente Espesor"/>
    <n v="14"/>
    <x v="1"/>
    <x v="1"/>
    <m/>
  </r>
  <r>
    <s v="02"/>
    <s v="glaciares_2022"/>
    <n v="34"/>
    <x v="132"/>
    <n v="1"/>
    <s v="Volumen (km3)"/>
    <n v="18"/>
    <x v="1"/>
    <x v="1"/>
    <m/>
  </r>
  <r>
    <s v="02"/>
    <s v="glaciares_2022"/>
    <n v="35"/>
    <x v="54"/>
    <n v="1"/>
    <s v="Agua (km3)"/>
    <n v="19"/>
    <x v="1"/>
    <x v="1"/>
    <m/>
  </r>
  <r>
    <s v="02"/>
    <s v="glaciares_2022"/>
    <n v="36"/>
    <x v="133"/>
    <m/>
    <m/>
    <m/>
    <x v="1"/>
    <x v="1"/>
    <m/>
  </r>
  <r>
    <s v="02"/>
    <s v="glaciares_2022"/>
    <n v="37"/>
    <x v="134"/>
    <m/>
    <m/>
    <m/>
    <x v="1"/>
    <x v="1"/>
    <m/>
  </r>
  <r>
    <s v="02"/>
    <s v="glaciares_2022"/>
    <n v="38"/>
    <x v="135"/>
    <m/>
    <m/>
    <m/>
    <x v="1"/>
    <x v="1"/>
    <m/>
  </r>
  <r>
    <s v="02"/>
    <s v="glaciares_2022"/>
    <n v="39"/>
    <x v="136"/>
    <m/>
    <m/>
    <m/>
    <x v="1"/>
    <x v="1"/>
    <m/>
  </r>
  <r>
    <s v="02"/>
    <s v="glaciares_2022"/>
    <n v="40"/>
    <x v="137"/>
    <m/>
    <m/>
    <m/>
    <x v="1"/>
    <x v="1"/>
    <m/>
  </r>
  <r>
    <s v="02"/>
    <s v="glaciares_2022"/>
    <n v="41"/>
    <x v="138"/>
    <n v="1"/>
    <s v="Error (%)"/>
    <n v="20"/>
    <x v="1"/>
    <x v="1"/>
    <m/>
  </r>
  <r>
    <s v="02"/>
    <s v="glaciares_2022"/>
    <n v="42"/>
    <x v="139"/>
    <m/>
    <m/>
    <m/>
    <x v="1"/>
    <x v="1"/>
    <m/>
  </r>
  <r>
    <s v="02"/>
    <s v="glaciares_2022"/>
    <n v="43"/>
    <x v="56"/>
    <m/>
    <m/>
    <m/>
    <x v="1"/>
    <x v="1"/>
    <m/>
  </r>
  <r>
    <s v="02"/>
    <s v="glaciares_2022"/>
    <n v="44"/>
    <x v="57"/>
    <m/>
    <m/>
    <m/>
    <x v="1"/>
    <x v="1"/>
    <m/>
  </r>
  <r>
    <s v="02"/>
    <s v="glaciares_2022"/>
    <n v="45"/>
    <x v="58"/>
    <m/>
    <m/>
    <m/>
    <x v="1"/>
    <x v="1"/>
    <m/>
  </r>
  <r>
    <s v="02"/>
    <s v="glaciares_2022"/>
    <n v="46"/>
    <x v="59"/>
    <m/>
    <m/>
    <m/>
    <x v="1"/>
    <x v="1"/>
    <m/>
  </r>
  <r>
    <s v="02"/>
    <s v="glaciares_2022"/>
    <n v="47"/>
    <x v="60"/>
    <m/>
    <m/>
    <m/>
    <x v="1"/>
    <x v="1"/>
    <m/>
  </r>
  <r>
    <s v="02"/>
    <s v="glaciares_2022"/>
    <n v="48"/>
    <x v="61"/>
    <m/>
    <m/>
    <m/>
    <x v="1"/>
    <x v="1"/>
    <m/>
  </r>
  <r>
    <s v="02"/>
    <s v="glaciares_2022"/>
    <n v="49"/>
    <x v="62"/>
    <m/>
    <m/>
    <m/>
    <x v="1"/>
    <x v="1"/>
    <m/>
  </r>
  <r>
    <s v="02"/>
    <s v="glaciares_2022"/>
    <n v="50"/>
    <x v="63"/>
    <m/>
    <m/>
    <m/>
    <x v="1"/>
    <x v="1"/>
    <m/>
  </r>
  <r>
    <s v="02"/>
    <s v="glaciares_2022"/>
    <n v="51"/>
    <x v="64"/>
    <m/>
    <m/>
    <m/>
    <x v="1"/>
    <x v="1"/>
    <m/>
  </r>
  <r>
    <s v="02"/>
    <s v="glaciares_2022"/>
    <n v="52"/>
    <x v="65"/>
    <m/>
    <m/>
    <m/>
    <x v="1"/>
    <x v="1"/>
    <m/>
  </r>
  <r>
    <s v="02"/>
    <s v="glaciares_2022"/>
    <n v="53"/>
    <x v="66"/>
    <m/>
    <m/>
    <m/>
    <x v="1"/>
    <x v="1"/>
    <m/>
  </r>
  <r>
    <s v="02"/>
    <s v="glaciares_2022"/>
    <n v="54"/>
    <x v="67"/>
    <m/>
    <m/>
    <m/>
    <x v="1"/>
    <x v="1"/>
    <m/>
  </r>
  <r>
    <s v="02"/>
    <s v="glaciares_2022"/>
    <n v="55"/>
    <x v="68"/>
    <m/>
    <m/>
    <m/>
    <x v="1"/>
    <x v="1"/>
    <m/>
  </r>
  <r>
    <s v="02"/>
    <s v="glaciares_2022"/>
    <n v="56"/>
    <x v="69"/>
    <m/>
    <m/>
    <m/>
    <x v="1"/>
    <x v="1"/>
    <m/>
  </r>
  <r>
    <s v="02"/>
    <s v="glaciares_2022"/>
    <n v="57"/>
    <x v="22"/>
    <m/>
    <m/>
    <m/>
    <x v="1"/>
    <x v="1"/>
    <m/>
  </r>
  <r>
    <s v="02"/>
    <s v="glaciares_2022"/>
    <n v="58"/>
    <x v="70"/>
    <m/>
    <m/>
    <m/>
    <x v="1"/>
    <x v="1"/>
    <m/>
  </r>
  <r>
    <s v="02"/>
    <s v="glaciares_2022"/>
    <n v="59"/>
    <x v="71"/>
    <m/>
    <m/>
    <m/>
    <x v="1"/>
    <x v="1"/>
    <m/>
  </r>
  <r>
    <s v="02"/>
    <s v="glaciares_2022"/>
    <n v="60"/>
    <x v="72"/>
    <m/>
    <m/>
    <m/>
    <x v="1"/>
    <x v="1"/>
    <m/>
  </r>
  <r>
    <s v="02"/>
    <s v="glaciares_2022"/>
    <n v="61"/>
    <x v="73"/>
    <m/>
    <m/>
    <m/>
    <x v="1"/>
    <x v="1"/>
    <m/>
  </r>
  <r>
    <s v="02"/>
    <s v="glaciares_2022"/>
    <n v="62"/>
    <x v="74"/>
    <m/>
    <m/>
    <m/>
    <x v="1"/>
    <x v="1"/>
    <m/>
  </r>
  <r>
    <s v="02"/>
    <s v="glaciares_2022"/>
    <n v="63"/>
    <x v="75"/>
    <m/>
    <m/>
    <m/>
    <x v="1"/>
    <x v="1"/>
    <m/>
  </r>
  <r>
    <s v="02"/>
    <s v="glaciares_2022"/>
    <n v="64"/>
    <x v="76"/>
    <m/>
    <m/>
    <m/>
    <x v="1"/>
    <x v="1"/>
    <m/>
  </r>
  <r>
    <s v="02"/>
    <s v="glaciares_2022"/>
    <n v="65"/>
    <x v="77"/>
    <m/>
    <m/>
    <m/>
    <x v="1"/>
    <x v="1"/>
    <m/>
  </r>
  <r>
    <s v="02"/>
    <s v="glaciares_2022"/>
    <n v="66"/>
    <x v="78"/>
    <m/>
    <m/>
    <m/>
    <x v="1"/>
    <x v="1"/>
    <m/>
  </r>
  <r>
    <s v="02"/>
    <s v="glaciares_2022"/>
    <n v="67"/>
    <x v="79"/>
    <m/>
    <m/>
    <m/>
    <x v="1"/>
    <x v="1"/>
    <m/>
  </r>
  <r>
    <s v="02"/>
    <s v="glaciares_2022"/>
    <n v="68"/>
    <x v="80"/>
    <m/>
    <m/>
    <m/>
    <x v="1"/>
    <x v="1"/>
    <m/>
  </r>
  <r>
    <s v="02"/>
    <s v="glaciares_2022"/>
    <n v="69"/>
    <x v="81"/>
    <m/>
    <m/>
    <m/>
    <x v="1"/>
    <x v="1"/>
    <m/>
  </r>
  <r>
    <s v="02"/>
    <s v="glaciares_2022"/>
    <n v="70"/>
    <x v="82"/>
    <m/>
    <m/>
    <m/>
    <x v="1"/>
    <x v="1"/>
    <m/>
  </r>
  <r>
    <s v="02"/>
    <s v="glaciares_2022"/>
    <n v="71"/>
    <x v="83"/>
    <m/>
    <m/>
    <m/>
    <x v="1"/>
    <x v="1"/>
    <m/>
  </r>
  <r>
    <s v="02"/>
    <s v="glaciares_2022"/>
    <n v="72"/>
    <x v="84"/>
    <m/>
    <m/>
    <m/>
    <x v="1"/>
    <x v="1"/>
    <m/>
  </r>
  <r>
    <s v="02"/>
    <s v="glaciares_2022"/>
    <n v="73"/>
    <x v="85"/>
    <m/>
    <m/>
    <m/>
    <x v="1"/>
    <x v="1"/>
    <m/>
  </r>
  <r>
    <s v="02"/>
    <s v="glaciares_2022"/>
    <n v="74"/>
    <x v="86"/>
    <m/>
    <m/>
    <m/>
    <x v="1"/>
    <x v="1"/>
    <m/>
  </r>
  <r>
    <s v="02"/>
    <s v="glaciares_2022"/>
    <n v="75"/>
    <x v="87"/>
    <m/>
    <m/>
    <m/>
    <x v="1"/>
    <x v="1"/>
    <m/>
  </r>
  <r>
    <s v="02"/>
    <s v="glaciares_2022"/>
    <n v="76"/>
    <x v="88"/>
    <m/>
    <m/>
    <m/>
    <x v="1"/>
    <x v="1"/>
    <m/>
  </r>
  <r>
    <s v="02"/>
    <s v="glaciares_2022"/>
    <n v="77"/>
    <x v="89"/>
    <m/>
    <m/>
    <m/>
    <x v="1"/>
    <x v="1"/>
    <m/>
  </r>
  <r>
    <s v="02"/>
    <s v="glaciares_2022"/>
    <n v="78"/>
    <x v="90"/>
    <m/>
    <m/>
    <m/>
    <x v="1"/>
    <x v="1"/>
    <m/>
  </r>
  <r>
    <s v="02"/>
    <s v="glaciares_2022"/>
    <n v="79"/>
    <x v="91"/>
    <m/>
    <m/>
    <m/>
    <x v="1"/>
    <x v="1"/>
    <m/>
  </r>
  <r>
    <s v="02"/>
    <s v="glaciares_2022"/>
    <n v="80"/>
    <x v="93"/>
    <m/>
    <m/>
    <m/>
    <x v="1"/>
    <x v="1"/>
    <m/>
  </r>
  <r>
    <s v="02"/>
    <s v="glaciares_2022"/>
    <n v="81"/>
    <x v="94"/>
    <m/>
    <m/>
    <m/>
    <x v="1"/>
    <x v="1"/>
    <m/>
  </r>
  <r>
    <s v="02"/>
    <s v="glaciares_2022"/>
    <n v="82"/>
    <x v="95"/>
    <m/>
    <m/>
    <m/>
    <x v="1"/>
    <x v="1"/>
    <m/>
  </r>
  <r>
    <s v="02"/>
    <s v="glaciares_2022"/>
    <n v="83"/>
    <x v="96"/>
    <m/>
    <m/>
    <m/>
    <x v="1"/>
    <x v="1"/>
    <m/>
  </r>
  <r>
    <s v="02"/>
    <s v="glaciares_2022"/>
    <n v="84"/>
    <x v="97"/>
    <m/>
    <m/>
    <m/>
    <x v="1"/>
    <x v="1"/>
    <m/>
  </r>
  <r>
    <s v="02"/>
    <s v="glaciares_2022"/>
    <n v="85"/>
    <x v="98"/>
    <m/>
    <m/>
    <m/>
    <x v="1"/>
    <x v="1"/>
    <m/>
  </r>
  <r>
    <s v="02"/>
    <s v="glaciares_2022"/>
    <n v="86"/>
    <x v="99"/>
    <m/>
    <m/>
    <m/>
    <x v="1"/>
    <x v="1"/>
    <m/>
  </r>
  <r>
    <s v="02"/>
    <s v="glaciares_2022"/>
    <n v="87"/>
    <x v="100"/>
    <m/>
    <m/>
    <m/>
    <x v="1"/>
    <x v="1"/>
    <m/>
  </r>
  <r>
    <s v="02"/>
    <s v="glaciares_2022"/>
    <n v="88"/>
    <x v="101"/>
    <m/>
    <m/>
    <m/>
    <x v="1"/>
    <x v="1"/>
    <m/>
  </r>
  <r>
    <s v="02"/>
    <s v="glaciares_2022"/>
    <n v="89"/>
    <x v="102"/>
    <m/>
    <m/>
    <m/>
    <x v="1"/>
    <x v="1"/>
    <m/>
  </r>
  <r>
    <s v="02"/>
    <s v="glaciares_2022"/>
    <n v="90"/>
    <x v="103"/>
    <m/>
    <m/>
    <m/>
    <x v="1"/>
    <x v="1"/>
    <m/>
  </r>
  <r>
    <s v="02"/>
    <s v="glaciares_2022"/>
    <n v="91"/>
    <x v="104"/>
    <m/>
    <m/>
    <m/>
    <x v="1"/>
    <x v="1"/>
    <m/>
  </r>
  <r>
    <s v="02"/>
    <s v="glaciares_2022"/>
    <n v="92"/>
    <x v="105"/>
    <m/>
    <m/>
    <m/>
    <x v="1"/>
    <x v="1"/>
    <m/>
  </r>
  <r>
    <s v="02"/>
    <s v="glaciares_2022"/>
    <n v="93"/>
    <x v="106"/>
    <m/>
    <m/>
    <m/>
    <x v="1"/>
    <x v="1"/>
    <m/>
  </r>
  <r>
    <s v="02"/>
    <s v="glaciares_2022"/>
    <n v="94"/>
    <x v="107"/>
    <m/>
    <m/>
    <m/>
    <x v="1"/>
    <x v="1"/>
    <m/>
  </r>
  <r>
    <s v="02"/>
    <s v="glaciares_2022"/>
    <n v="95"/>
    <x v="108"/>
    <m/>
    <m/>
    <m/>
    <x v="1"/>
    <x v="1"/>
    <m/>
  </r>
  <r>
    <s v="02"/>
    <s v="glaciares_2022"/>
    <n v="96"/>
    <x v="109"/>
    <m/>
    <m/>
    <m/>
    <x v="1"/>
    <x v="1"/>
    <m/>
  </r>
  <r>
    <s v="02"/>
    <s v="glaciares_2022"/>
    <n v="97"/>
    <x v="110"/>
    <m/>
    <m/>
    <m/>
    <x v="1"/>
    <x v="1"/>
    <m/>
  </r>
  <r>
    <s v="02"/>
    <s v="glaciares_2022"/>
    <n v="98"/>
    <x v="111"/>
    <m/>
    <m/>
    <m/>
    <x v="1"/>
    <x v="1"/>
    <m/>
  </r>
  <r>
    <s v="02"/>
    <s v="glaciares_2022"/>
    <n v="99"/>
    <x v="112"/>
    <m/>
    <m/>
    <m/>
    <x v="1"/>
    <x v="1"/>
    <m/>
  </r>
  <r>
    <s v="02"/>
    <s v="glaciares_2022"/>
    <n v="100"/>
    <x v="113"/>
    <m/>
    <m/>
    <m/>
    <x v="1"/>
    <x v="1"/>
    <m/>
  </r>
  <r>
    <s v="02"/>
    <s v="glaciares_2022"/>
    <n v="101"/>
    <x v="114"/>
    <m/>
    <m/>
    <m/>
    <x v="1"/>
    <x v="1"/>
    <m/>
  </r>
  <r>
    <s v="02"/>
    <s v="glaciares_2022"/>
    <n v="102"/>
    <x v="115"/>
    <m/>
    <m/>
    <m/>
    <x v="1"/>
    <x v="1"/>
    <m/>
  </r>
  <r>
    <s v="02"/>
    <s v="glaciares_2022"/>
    <n v="103"/>
    <x v="3"/>
    <m/>
    <m/>
    <m/>
    <x v="1"/>
    <x v="1"/>
    <m/>
  </r>
  <r>
    <s v="02"/>
    <s v="glaciares_2022"/>
    <n v="104"/>
    <x v="116"/>
    <n v="1"/>
    <s v="Nombre Glaciar"/>
    <n v="21"/>
    <x v="13"/>
    <x v="13"/>
    <n v="1"/>
  </r>
  <r>
    <s v="02"/>
    <s v="glaciares_2022"/>
    <n v="105"/>
    <x v="117"/>
    <m/>
    <m/>
    <m/>
    <x v="1"/>
    <x v="1"/>
    <m/>
  </r>
  <r>
    <s v="02"/>
    <s v="glaciares_2022"/>
    <n v="106"/>
    <x v="118"/>
    <m/>
    <m/>
    <m/>
    <x v="1"/>
    <x v="1"/>
    <m/>
  </r>
  <r>
    <s v="02"/>
    <s v="glaciares_2022"/>
    <n v="107"/>
    <x v="119"/>
    <m/>
    <m/>
    <m/>
    <x v="1"/>
    <x v="1"/>
    <m/>
  </r>
  <r>
    <s v="02"/>
    <s v="glaciares_2022"/>
    <n v="108"/>
    <x v="120"/>
    <m/>
    <m/>
    <m/>
    <x v="1"/>
    <x v="1"/>
    <m/>
  </r>
  <r>
    <s v="02"/>
    <s v="glaciares_2022"/>
    <n v="109"/>
    <x v="122"/>
    <n v="1"/>
    <s v="Región"/>
    <n v="4"/>
    <x v="1"/>
    <x v="1"/>
    <m/>
  </r>
  <r>
    <s v="02"/>
    <s v="glaciares_2022"/>
    <n v="110"/>
    <x v="121"/>
    <m/>
    <m/>
    <m/>
    <x v="1"/>
    <x v="1"/>
    <m/>
  </r>
  <r>
    <s v="03"/>
    <s v="glaciares_2014"/>
    <n v="1"/>
    <x v="56"/>
    <n v="1"/>
    <s v="Código Glaciar 2014"/>
    <n v="1"/>
    <x v="14"/>
    <x v="14"/>
    <n v="1"/>
  </r>
  <r>
    <s v="03"/>
    <s v="glaciares_2014"/>
    <n v="2"/>
    <x v="57"/>
    <n v="1"/>
    <s v="Código Glaciar 2022"/>
    <m/>
    <x v="1"/>
    <x v="1"/>
    <m/>
  </r>
  <r>
    <s v="03"/>
    <s v="glaciares_2014"/>
    <n v="3"/>
    <x v="58"/>
    <m/>
    <m/>
    <m/>
    <x v="1"/>
    <x v="1"/>
    <m/>
  </r>
  <r>
    <s v="03"/>
    <s v="glaciares_2014"/>
    <n v="4"/>
    <x v="59"/>
    <m/>
    <m/>
    <m/>
    <x v="1"/>
    <x v="1"/>
    <m/>
  </r>
  <r>
    <s v="03"/>
    <s v="glaciares_2014"/>
    <n v="5"/>
    <x v="60"/>
    <n v="1"/>
    <s v="Nombre Origen"/>
    <n v="28"/>
    <x v="15"/>
    <x v="15"/>
    <n v="0"/>
  </r>
  <r>
    <s v="03"/>
    <s v="glaciares_2014"/>
    <n v="6"/>
    <x v="61"/>
    <m/>
    <m/>
    <m/>
    <x v="1"/>
    <x v="1"/>
    <m/>
  </r>
  <r>
    <s v="03"/>
    <s v="glaciares_2014"/>
    <n v="7"/>
    <x v="62"/>
    <n v="1"/>
    <s v="Fuente Digital-2017"/>
    <n v="21"/>
    <x v="1"/>
    <x v="1"/>
    <m/>
  </r>
  <r>
    <s v="03"/>
    <s v="glaciares_2014"/>
    <n v="8"/>
    <x v="63"/>
    <m/>
    <m/>
    <m/>
    <x v="1"/>
    <x v="1"/>
    <m/>
  </r>
  <r>
    <s v="03"/>
    <s v="glaciares_2014"/>
    <n v="9"/>
    <x v="64"/>
    <n v="1"/>
    <s v="Año Inventario 2014"/>
    <n v="23"/>
    <x v="1"/>
    <x v="1"/>
    <m/>
  </r>
  <r>
    <s v="03"/>
    <s v="glaciares_2014"/>
    <n v="10"/>
    <x v="65"/>
    <m/>
    <m/>
    <m/>
    <x v="1"/>
    <x v="1"/>
    <m/>
  </r>
  <r>
    <s v="03"/>
    <s v="glaciares_2014"/>
    <n v="11"/>
    <x v="66"/>
    <m/>
    <m/>
    <m/>
    <x v="1"/>
    <x v="1"/>
    <m/>
  </r>
  <r>
    <s v="03"/>
    <s v="glaciares_2014"/>
    <n v="12"/>
    <x v="67"/>
    <m/>
    <m/>
    <m/>
    <x v="1"/>
    <x v="1"/>
    <m/>
  </r>
  <r>
    <s v="03"/>
    <s v="glaciares_2014"/>
    <n v="13"/>
    <x v="68"/>
    <m/>
    <m/>
    <m/>
    <x v="1"/>
    <x v="1"/>
    <m/>
  </r>
  <r>
    <s v="03"/>
    <s v="glaciares_2014"/>
    <n v="14"/>
    <x v="69"/>
    <n v="1"/>
    <s v="Cuenca"/>
    <n v="6"/>
    <x v="1"/>
    <x v="1"/>
    <m/>
  </r>
  <r>
    <s v="03"/>
    <s v="glaciares_2014"/>
    <n v="15"/>
    <x v="22"/>
    <m/>
    <m/>
    <m/>
    <x v="1"/>
    <x v="1"/>
    <m/>
  </r>
  <r>
    <s v="03"/>
    <s v="glaciares_2014"/>
    <n v="16"/>
    <x v="70"/>
    <n v="1"/>
    <s v="Espesor Medio-2017"/>
    <n v="25"/>
    <x v="1"/>
    <x v="1"/>
    <m/>
  </r>
  <r>
    <s v="03"/>
    <s v="glaciares_2014"/>
    <n v="17"/>
    <x v="71"/>
    <m/>
    <m/>
    <m/>
    <x v="1"/>
    <x v="1"/>
    <m/>
  </r>
  <r>
    <s v="03"/>
    <s v="glaciares_2014"/>
    <n v="18"/>
    <x v="72"/>
    <m/>
    <m/>
    <m/>
    <x v="1"/>
    <x v="1"/>
    <m/>
  </r>
  <r>
    <s v="03"/>
    <s v="glaciares_2014"/>
    <n v="19"/>
    <x v="73"/>
    <m/>
    <m/>
    <m/>
    <x v="1"/>
    <x v="1"/>
    <m/>
  </r>
  <r>
    <s v="03"/>
    <s v="glaciares_2014"/>
    <n v="20"/>
    <x v="74"/>
    <m/>
    <m/>
    <m/>
    <x v="1"/>
    <x v="1"/>
    <m/>
  </r>
  <r>
    <s v="03"/>
    <s v="glaciares_2014"/>
    <n v="21"/>
    <x v="75"/>
    <m/>
    <m/>
    <m/>
    <x v="1"/>
    <x v="1"/>
    <m/>
  </r>
  <r>
    <s v="03"/>
    <s v="glaciares_2014"/>
    <n v="22"/>
    <x v="76"/>
    <m/>
    <m/>
    <m/>
    <x v="1"/>
    <x v="1"/>
    <m/>
  </r>
  <r>
    <s v="03"/>
    <s v="glaciares_2014"/>
    <n v="23"/>
    <x v="77"/>
    <m/>
    <m/>
    <m/>
    <x v="1"/>
    <x v="1"/>
    <m/>
  </r>
  <r>
    <s v="03"/>
    <s v="glaciares_2014"/>
    <n v="24"/>
    <x v="78"/>
    <m/>
    <m/>
    <m/>
    <x v="1"/>
    <x v="1"/>
    <m/>
  </r>
  <r>
    <s v="03"/>
    <s v="glaciares_2014"/>
    <n v="25"/>
    <x v="79"/>
    <m/>
    <m/>
    <m/>
    <x v="1"/>
    <x v="1"/>
    <m/>
  </r>
  <r>
    <s v="03"/>
    <s v="glaciares_2014"/>
    <n v="26"/>
    <x v="80"/>
    <m/>
    <m/>
    <m/>
    <x v="1"/>
    <x v="1"/>
    <m/>
  </r>
  <r>
    <s v="03"/>
    <s v="glaciares_2014"/>
    <n v="27"/>
    <x v="81"/>
    <m/>
    <m/>
    <m/>
    <x v="1"/>
    <x v="1"/>
    <m/>
  </r>
  <r>
    <s v="03"/>
    <s v="glaciares_2014"/>
    <n v="28"/>
    <x v="82"/>
    <m/>
    <m/>
    <m/>
    <x v="1"/>
    <x v="1"/>
    <m/>
  </r>
  <r>
    <s v="03"/>
    <s v="glaciares_2014"/>
    <n v="29"/>
    <x v="83"/>
    <m/>
    <m/>
    <m/>
    <x v="1"/>
    <x v="1"/>
    <m/>
  </r>
  <r>
    <s v="03"/>
    <s v="glaciares_2014"/>
    <n v="30"/>
    <x v="84"/>
    <m/>
    <m/>
    <m/>
    <x v="1"/>
    <x v="1"/>
    <m/>
  </r>
  <r>
    <s v="03"/>
    <s v="glaciares_2014"/>
    <n v="31"/>
    <x v="85"/>
    <m/>
    <m/>
    <m/>
    <x v="1"/>
    <x v="1"/>
    <m/>
  </r>
  <r>
    <s v="03"/>
    <s v="glaciares_2014"/>
    <n v="32"/>
    <x v="86"/>
    <m/>
    <m/>
    <m/>
    <x v="1"/>
    <x v="1"/>
    <m/>
  </r>
  <r>
    <s v="03"/>
    <s v="glaciares_2014"/>
    <n v="33"/>
    <x v="87"/>
    <m/>
    <m/>
    <m/>
    <x v="1"/>
    <x v="1"/>
    <m/>
  </r>
  <r>
    <s v="03"/>
    <s v="glaciares_2014"/>
    <n v="34"/>
    <x v="88"/>
    <m/>
    <m/>
    <m/>
    <x v="1"/>
    <x v="1"/>
    <m/>
  </r>
  <r>
    <s v="03"/>
    <s v="glaciares_2014"/>
    <n v="35"/>
    <x v="89"/>
    <n v="1"/>
    <s v="Fuente Digital 2022"/>
    <n v="22"/>
    <x v="1"/>
    <x v="1"/>
    <m/>
  </r>
  <r>
    <s v="03"/>
    <s v="glaciares_2014"/>
    <n v="36"/>
    <x v="90"/>
    <m/>
    <m/>
    <m/>
    <x v="1"/>
    <x v="1"/>
    <m/>
  </r>
  <r>
    <s v="03"/>
    <s v="glaciares_2014"/>
    <n v="37"/>
    <x v="91"/>
    <n v="1"/>
    <s v="Año Inventario 2022"/>
    <n v="24"/>
    <x v="1"/>
    <x v="1"/>
    <m/>
  </r>
  <r>
    <s v="03"/>
    <s v="glaciares_2014"/>
    <n v="38"/>
    <x v="92"/>
    <m/>
    <m/>
    <m/>
    <x v="1"/>
    <x v="1"/>
    <m/>
  </r>
  <r>
    <s v="03"/>
    <s v="glaciares_2014"/>
    <n v="39"/>
    <x v="93"/>
    <m/>
    <m/>
    <m/>
    <x v="1"/>
    <x v="1"/>
    <m/>
  </r>
  <r>
    <s v="03"/>
    <s v="glaciares_2014"/>
    <n v="40"/>
    <x v="94"/>
    <m/>
    <m/>
    <m/>
    <x v="1"/>
    <x v="1"/>
    <m/>
  </r>
  <r>
    <s v="03"/>
    <s v="glaciares_2014"/>
    <n v="41"/>
    <x v="95"/>
    <m/>
    <m/>
    <m/>
    <x v="1"/>
    <x v="1"/>
    <m/>
  </r>
  <r>
    <s v="03"/>
    <s v="glaciares_2014"/>
    <n v="42"/>
    <x v="96"/>
    <m/>
    <m/>
    <m/>
    <x v="1"/>
    <x v="1"/>
    <m/>
  </r>
  <r>
    <s v="03"/>
    <s v="glaciares_2014"/>
    <n v="43"/>
    <x v="97"/>
    <n v="1"/>
    <s v="Espesor Medio-2022"/>
    <n v="26"/>
    <x v="1"/>
    <x v="1"/>
    <m/>
  </r>
  <r>
    <s v="03"/>
    <s v="glaciares_2014"/>
    <n v="44"/>
    <x v="98"/>
    <m/>
    <m/>
    <m/>
    <x v="1"/>
    <x v="1"/>
    <m/>
  </r>
  <r>
    <s v="03"/>
    <s v="glaciares_2014"/>
    <n v="45"/>
    <x v="99"/>
    <m/>
    <m/>
    <m/>
    <x v="1"/>
    <x v="1"/>
    <m/>
  </r>
  <r>
    <s v="03"/>
    <s v="glaciares_2014"/>
    <n v="46"/>
    <x v="100"/>
    <m/>
    <m/>
    <m/>
    <x v="1"/>
    <x v="1"/>
    <m/>
  </r>
  <r>
    <s v="03"/>
    <s v="glaciares_2014"/>
    <n v="47"/>
    <x v="101"/>
    <m/>
    <m/>
    <m/>
    <x v="1"/>
    <x v="1"/>
    <m/>
  </r>
  <r>
    <s v="03"/>
    <s v="glaciares_2014"/>
    <n v="48"/>
    <x v="102"/>
    <m/>
    <m/>
    <m/>
    <x v="1"/>
    <x v="1"/>
    <m/>
  </r>
  <r>
    <s v="03"/>
    <s v="glaciares_2014"/>
    <n v="49"/>
    <x v="103"/>
    <m/>
    <m/>
    <m/>
    <x v="1"/>
    <x v="1"/>
    <m/>
  </r>
  <r>
    <s v="03"/>
    <s v="glaciares_2014"/>
    <n v="50"/>
    <x v="104"/>
    <m/>
    <m/>
    <m/>
    <x v="1"/>
    <x v="1"/>
    <m/>
  </r>
  <r>
    <s v="03"/>
    <s v="glaciares_2014"/>
    <n v="51"/>
    <x v="105"/>
    <m/>
    <m/>
    <m/>
    <x v="1"/>
    <x v="1"/>
    <m/>
  </r>
  <r>
    <s v="03"/>
    <s v="glaciares_2014"/>
    <n v="52"/>
    <x v="106"/>
    <m/>
    <m/>
    <m/>
    <x v="1"/>
    <x v="1"/>
    <m/>
  </r>
  <r>
    <s v="03"/>
    <s v="glaciares_2014"/>
    <n v="53"/>
    <x v="107"/>
    <m/>
    <m/>
    <m/>
    <x v="1"/>
    <x v="1"/>
    <m/>
  </r>
  <r>
    <s v="03"/>
    <s v="glaciares_2014"/>
    <n v="54"/>
    <x v="108"/>
    <m/>
    <m/>
    <m/>
    <x v="1"/>
    <x v="1"/>
    <m/>
  </r>
  <r>
    <s v="03"/>
    <s v="glaciares_2014"/>
    <n v="55"/>
    <x v="109"/>
    <m/>
    <m/>
    <m/>
    <x v="1"/>
    <x v="1"/>
    <m/>
  </r>
  <r>
    <s v="03"/>
    <s v="glaciares_2014"/>
    <n v="56"/>
    <x v="110"/>
    <n v="1"/>
    <s v="Clasificación"/>
    <n v="3"/>
    <x v="16"/>
    <x v="16"/>
    <n v="3"/>
  </r>
  <r>
    <s v="03"/>
    <s v="glaciares_2014"/>
    <n v="57"/>
    <x v="111"/>
    <n v="1"/>
    <s v="Clasificación 2"/>
    <n v="4"/>
    <x v="17"/>
    <x v="17"/>
    <n v="4"/>
  </r>
  <r>
    <s v="03"/>
    <s v="glaciares_2014"/>
    <n v="58"/>
    <x v="112"/>
    <m/>
    <m/>
    <m/>
    <x v="1"/>
    <x v="1"/>
    <m/>
  </r>
  <r>
    <s v="03"/>
    <s v="glaciares_2014"/>
    <n v="59"/>
    <x v="113"/>
    <m/>
    <m/>
    <m/>
    <x v="1"/>
    <x v="1"/>
    <m/>
  </r>
  <r>
    <s v="03"/>
    <s v="glaciares_2014"/>
    <n v="60"/>
    <x v="114"/>
    <m/>
    <m/>
    <m/>
    <x v="1"/>
    <x v="1"/>
    <m/>
  </r>
  <r>
    <s v="03"/>
    <s v="glaciares_2014"/>
    <n v="61"/>
    <x v="115"/>
    <n v="1"/>
    <s v="Orientación"/>
    <n v="5"/>
    <x v="18"/>
    <x v="18"/>
    <n v="5"/>
  </r>
  <r>
    <s v="03"/>
    <s v="glaciares_2014"/>
    <n v="62"/>
    <x v="3"/>
    <m/>
    <m/>
    <m/>
    <x v="1"/>
    <x v="1"/>
    <m/>
  </r>
  <r>
    <s v="03"/>
    <s v="glaciares_2014"/>
    <n v="63"/>
    <x v="116"/>
    <n v="1"/>
    <s v="Nombre Glaciar"/>
    <n v="2"/>
    <x v="19"/>
    <x v="19"/>
    <n v="2"/>
  </r>
  <r>
    <s v="03"/>
    <s v="glaciares_2014"/>
    <n v="64"/>
    <x v="117"/>
    <m/>
    <m/>
    <m/>
    <x v="1"/>
    <x v="1"/>
    <m/>
  </r>
  <r>
    <s v="03"/>
    <s v="glaciares_2014"/>
    <n v="65"/>
    <x v="118"/>
    <n v="1"/>
    <s v="Link"/>
    <n v="27"/>
    <x v="1"/>
    <x v="1"/>
    <m/>
  </r>
  <r>
    <s v="03"/>
    <s v="glaciares_2014"/>
    <n v="66"/>
    <x v="119"/>
    <m/>
    <m/>
    <m/>
    <x v="1"/>
    <x v="1"/>
    <m/>
  </r>
  <r>
    <s v="03"/>
    <s v="glaciares_2014"/>
    <n v="67"/>
    <x v="120"/>
    <m/>
    <m/>
    <m/>
    <x v="1"/>
    <x v="1"/>
    <m/>
  </r>
  <r>
    <s v="03"/>
    <s v="glaciares_2014"/>
    <n v="68"/>
    <x v="122"/>
    <m/>
    <m/>
    <m/>
    <x v="1"/>
    <x v="1"/>
    <m/>
  </r>
  <r>
    <s v="03"/>
    <s v="glaciares_2014"/>
    <n v="69"/>
    <x v="121"/>
    <m/>
    <m/>
    <m/>
    <x v="1"/>
    <x v="1"/>
    <m/>
  </r>
  <r>
    <s v="03"/>
    <s v="glaciares_2014"/>
    <n v="70"/>
    <x v="6"/>
    <m/>
    <m/>
    <m/>
    <x v="1"/>
    <x v="1"/>
    <m/>
  </r>
  <r>
    <s v="03"/>
    <s v="glaciares_2014"/>
    <n v="71"/>
    <x v="140"/>
    <n v="1"/>
    <s v="Agua 2017 (m3)"/>
    <n v="9"/>
    <x v="1"/>
    <x v="1"/>
    <m/>
  </r>
  <r>
    <s v="03"/>
    <s v="glaciares_2014"/>
    <n v="72"/>
    <x v="141"/>
    <n v="1"/>
    <s v="Agua 2022 (m3)"/>
    <n v="10"/>
    <x v="1"/>
    <x v="1"/>
    <m/>
  </r>
  <r>
    <s v="03"/>
    <s v="glaciares_2014"/>
    <n v="73"/>
    <x v="142"/>
    <n v="1"/>
    <s v="Área 2017 (ha)"/>
    <n v="11"/>
    <x v="1"/>
    <x v="1"/>
    <m/>
  </r>
  <r>
    <s v="03"/>
    <s v="glaciares_2014"/>
    <n v="74"/>
    <x v="143"/>
    <n v="1"/>
    <s v="Área 2022 (ha)"/>
    <n v="12"/>
    <x v="1"/>
    <x v="1"/>
    <m/>
  </r>
  <r>
    <s v="03"/>
    <s v="glaciares_2014"/>
    <n v="75"/>
    <x v="144"/>
    <n v="1"/>
    <s v="Volumen 2017 (m3)"/>
    <n v="13"/>
    <x v="1"/>
    <x v="1"/>
    <m/>
  </r>
  <r>
    <s v="03"/>
    <s v="glaciares_2014"/>
    <n v="76"/>
    <x v="145"/>
    <n v="1"/>
    <s v="Volumen 2022 (m3)"/>
    <n v="14"/>
    <x v="1"/>
    <x v="1"/>
    <m/>
  </r>
  <r>
    <s v="03"/>
    <s v="glaciares_2014"/>
    <n v="77"/>
    <x v="146"/>
    <n v="1"/>
    <s v="Variación Área (ha)"/>
    <n v="15"/>
    <x v="1"/>
    <x v="1"/>
    <m/>
  </r>
  <r>
    <s v="03"/>
    <s v="glaciares_2014"/>
    <n v="78"/>
    <x v="147"/>
    <n v="1"/>
    <s v="Variación Área (%)"/>
    <n v="16"/>
    <x v="1"/>
    <x v="1"/>
    <m/>
  </r>
  <r>
    <s v="03"/>
    <s v="glaciares_2014"/>
    <n v="79"/>
    <x v="148"/>
    <n v="1"/>
    <s v="Variación Volumen (m3)"/>
    <n v="17"/>
    <x v="1"/>
    <x v="1"/>
    <m/>
  </r>
  <r>
    <s v="03"/>
    <s v="glaciares_2014"/>
    <n v="80"/>
    <x v="149"/>
    <n v="1"/>
    <s v="Variación Volumen (%) "/>
    <n v="18"/>
    <x v="1"/>
    <x v="1"/>
    <m/>
  </r>
  <r>
    <s v="03"/>
    <s v="glaciares_2014"/>
    <n v="81"/>
    <x v="150"/>
    <n v="1"/>
    <s v="Variación Agua (m3) "/>
    <n v="19"/>
    <x v="1"/>
    <x v="1"/>
    <m/>
  </r>
  <r>
    <s v="03"/>
    <s v="glaciares_2014"/>
    <n v="82"/>
    <x v="151"/>
    <n v="1"/>
    <s v="Variación Agua (%) "/>
    <n v="20"/>
    <x v="1"/>
    <x v="1"/>
    <m/>
  </r>
  <r>
    <s v="03"/>
    <s v="glaciares_2014"/>
    <n v="83"/>
    <x v="121"/>
    <m/>
    <m/>
    <m/>
    <x v="1"/>
    <x v="1"/>
    <m/>
  </r>
  <r>
    <s v="03"/>
    <s v="glaciares_2014"/>
    <n v="84"/>
    <x v="109"/>
    <m/>
    <m/>
    <m/>
    <x v="1"/>
    <x v="1"/>
    <m/>
  </r>
  <r>
    <s v="03"/>
    <s v="glaciares_2014"/>
    <n v="85"/>
    <x v="122"/>
    <n v="1"/>
    <s v="Región"/>
    <n v="7"/>
    <x v="1"/>
    <x v="1"/>
    <m/>
  </r>
  <r>
    <s v="03"/>
    <s v="glaciares_2014"/>
    <n v="86"/>
    <x v="6"/>
    <n v="2"/>
    <s v="Comuna"/>
    <n v="8"/>
    <x v="1"/>
    <x v="1"/>
    <m/>
  </r>
  <r>
    <s v="04"/>
    <s v="glaciares_2022"/>
    <n v="1"/>
    <x v="56"/>
    <m/>
    <m/>
    <m/>
    <x v="1"/>
    <x v="1"/>
    <m/>
  </r>
  <r>
    <s v="04"/>
    <s v="glaciares_2022"/>
    <n v="2"/>
    <x v="57"/>
    <n v="1"/>
    <s v="Código Glaciar 2022"/>
    <n v="1"/>
    <x v="20"/>
    <x v="20"/>
    <n v="1"/>
  </r>
  <r>
    <s v="04"/>
    <s v="glaciares_2022"/>
    <n v="3"/>
    <x v="58"/>
    <m/>
    <m/>
    <m/>
    <x v="1"/>
    <x v="1"/>
    <m/>
  </r>
  <r>
    <s v="04"/>
    <s v="glaciares_2022"/>
    <n v="4"/>
    <x v="59"/>
    <m/>
    <m/>
    <m/>
    <x v="1"/>
    <x v="1"/>
    <m/>
  </r>
  <r>
    <s v="04"/>
    <s v="glaciares_2022"/>
    <n v="5"/>
    <x v="60"/>
    <n v="1"/>
    <s v="Nombre Origen"/>
    <n v="28"/>
    <x v="21"/>
    <x v="21"/>
    <n v="0"/>
  </r>
  <r>
    <s v="04"/>
    <s v="glaciares_2022"/>
    <n v="6"/>
    <x v="61"/>
    <m/>
    <m/>
    <m/>
    <x v="1"/>
    <x v="1"/>
    <m/>
  </r>
  <r>
    <s v="04"/>
    <s v="glaciares_2022"/>
    <n v="7"/>
    <x v="62"/>
    <n v="1"/>
    <s v="Fuente Digital-2017"/>
    <n v="21"/>
    <x v="1"/>
    <x v="1"/>
    <m/>
  </r>
  <r>
    <s v="04"/>
    <s v="glaciares_2022"/>
    <n v="8"/>
    <x v="63"/>
    <m/>
    <m/>
    <m/>
    <x v="1"/>
    <x v="1"/>
    <m/>
  </r>
  <r>
    <s v="04"/>
    <s v="glaciares_2022"/>
    <n v="9"/>
    <x v="64"/>
    <n v="1"/>
    <s v="Año Inventario 2014"/>
    <n v="23"/>
    <x v="1"/>
    <x v="1"/>
    <m/>
  </r>
  <r>
    <s v="04"/>
    <s v="glaciares_2022"/>
    <n v="10"/>
    <x v="65"/>
    <m/>
    <m/>
    <m/>
    <x v="1"/>
    <x v="1"/>
    <m/>
  </r>
  <r>
    <s v="04"/>
    <s v="glaciares_2022"/>
    <n v="11"/>
    <x v="66"/>
    <m/>
    <m/>
    <m/>
    <x v="1"/>
    <x v="1"/>
    <m/>
  </r>
  <r>
    <s v="04"/>
    <s v="glaciares_2022"/>
    <n v="12"/>
    <x v="67"/>
    <m/>
    <m/>
    <m/>
    <x v="1"/>
    <x v="1"/>
    <m/>
  </r>
  <r>
    <s v="04"/>
    <s v="glaciares_2022"/>
    <n v="13"/>
    <x v="68"/>
    <m/>
    <m/>
    <m/>
    <x v="1"/>
    <x v="1"/>
    <m/>
  </r>
  <r>
    <s v="04"/>
    <s v="glaciares_2022"/>
    <n v="14"/>
    <x v="69"/>
    <n v="1"/>
    <s v="Cuenca"/>
    <n v="6"/>
    <x v="1"/>
    <x v="1"/>
    <m/>
  </r>
  <r>
    <s v="04"/>
    <s v="glaciares_2022"/>
    <n v="15"/>
    <x v="22"/>
    <m/>
    <m/>
    <m/>
    <x v="1"/>
    <x v="1"/>
    <m/>
  </r>
  <r>
    <s v="04"/>
    <s v="glaciares_2022"/>
    <n v="16"/>
    <x v="70"/>
    <n v="1"/>
    <s v="Espesor Medio-2017"/>
    <n v="25"/>
    <x v="1"/>
    <x v="1"/>
    <m/>
  </r>
  <r>
    <s v="04"/>
    <s v="glaciares_2022"/>
    <n v="17"/>
    <x v="71"/>
    <m/>
    <m/>
    <m/>
    <x v="1"/>
    <x v="1"/>
    <m/>
  </r>
  <r>
    <s v="04"/>
    <s v="glaciares_2022"/>
    <n v="18"/>
    <x v="72"/>
    <m/>
    <m/>
    <m/>
    <x v="1"/>
    <x v="1"/>
    <m/>
  </r>
  <r>
    <s v="04"/>
    <s v="glaciares_2022"/>
    <n v="19"/>
    <x v="73"/>
    <m/>
    <m/>
    <m/>
    <x v="1"/>
    <x v="1"/>
    <m/>
  </r>
  <r>
    <s v="04"/>
    <s v="glaciares_2022"/>
    <n v="20"/>
    <x v="74"/>
    <m/>
    <m/>
    <m/>
    <x v="1"/>
    <x v="1"/>
    <m/>
  </r>
  <r>
    <s v="04"/>
    <s v="glaciares_2022"/>
    <n v="21"/>
    <x v="75"/>
    <m/>
    <m/>
    <m/>
    <x v="1"/>
    <x v="1"/>
    <m/>
  </r>
  <r>
    <s v="04"/>
    <s v="glaciares_2022"/>
    <n v="22"/>
    <x v="76"/>
    <m/>
    <m/>
    <m/>
    <x v="1"/>
    <x v="1"/>
    <m/>
  </r>
  <r>
    <s v="04"/>
    <s v="glaciares_2022"/>
    <n v="23"/>
    <x v="77"/>
    <m/>
    <m/>
    <m/>
    <x v="1"/>
    <x v="1"/>
    <m/>
  </r>
  <r>
    <s v="04"/>
    <s v="glaciares_2022"/>
    <n v="24"/>
    <x v="78"/>
    <m/>
    <m/>
    <m/>
    <x v="1"/>
    <x v="1"/>
    <m/>
  </r>
  <r>
    <s v="04"/>
    <s v="glaciares_2022"/>
    <n v="25"/>
    <x v="79"/>
    <m/>
    <m/>
    <m/>
    <x v="1"/>
    <x v="1"/>
    <m/>
  </r>
  <r>
    <s v="04"/>
    <s v="glaciares_2022"/>
    <n v="26"/>
    <x v="80"/>
    <m/>
    <m/>
    <m/>
    <x v="1"/>
    <x v="1"/>
    <m/>
  </r>
  <r>
    <s v="04"/>
    <s v="glaciares_2022"/>
    <n v="27"/>
    <x v="81"/>
    <m/>
    <m/>
    <m/>
    <x v="1"/>
    <x v="1"/>
    <m/>
  </r>
  <r>
    <s v="04"/>
    <s v="glaciares_2022"/>
    <n v="28"/>
    <x v="82"/>
    <m/>
    <m/>
    <m/>
    <x v="1"/>
    <x v="1"/>
    <m/>
  </r>
  <r>
    <s v="04"/>
    <s v="glaciares_2022"/>
    <n v="29"/>
    <x v="83"/>
    <m/>
    <m/>
    <m/>
    <x v="1"/>
    <x v="1"/>
    <m/>
  </r>
  <r>
    <s v="04"/>
    <s v="glaciares_2022"/>
    <n v="30"/>
    <x v="84"/>
    <m/>
    <m/>
    <m/>
    <x v="1"/>
    <x v="1"/>
    <m/>
  </r>
  <r>
    <s v="04"/>
    <s v="glaciares_2022"/>
    <n v="31"/>
    <x v="85"/>
    <m/>
    <m/>
    <m/>
    <x v="1"/>
    <x v="1"/>
    <m/>
  </r>
  <r>
    <s v="04"/>
    <s v="glaciares_2022"/>
    <n v="32"/>
    <x v="86"/>
    <m/>
    <m/>
    <m/>
    <x v="1"/>
    <x v="1"/>
    <m/>
  </r>
  <r>
    <s v="04"/>
    <s v="glaciares_2022"/>
    <n v="33"/>
    <x v="87"/>
    <m/>
    <m/>
    <m/>
    <x v="1"/>
    <x v="1"/>
    <m/>
  </r>
  <r>
    <s v="04"/>
    <s v="glaciares_2022"/>
    <n v="34"/>
    <x v="88"/>
    <m/>
    <m/>
    <m/>
    <x v="1"/>
    <x v="1"/>
    <m/>
  </r>
  <r>
    <s v="04"/>
    <s v="glaciares_2022"/>
    <n v="35"/>
    <x v="89"/>
    <n v="1"/>
    <s v="Fuente Digital 2022"/>
    <n v="22"/>
    <x v="1"/>
    <x v="1"/>
    <m/>
  </r>
  <r>
    <s v="04"/>
    <s v="glaciares_2022"/>
    <n v="36"/>
    <x v="90"/>
    <m/>
    <m/>
    <m/>
    <x v="1"/>
    <x v="1"/>
    <m/>
  </r>
  <r>
    <s v="04"/>
    <s v="glaciares_2022"/>
    <n v="37"/>
    <x v="91"/>
    <n v="1"/>
    <s v="Año Inventario 2022"/>
    <n v="24"/>
    <x v="1"/>
    <x v="1"/>
    <m/>
  </r>
  <r>
    <s v="04"/>
    <s v="glaciares_2022"/>
    <n v="38"/>
    <x v="92"/>
    <m/>
    <m/>
    <m/>
    <x v="1"/>
    <x v="1"/>
    <m/>
  </r>
  <r>
    <s v="04"/>
    <s v="glaciares_2022"/>
    <n v="39"/>
    <x v="93"/>
    <m/>
    <m/>
    <m/>
    <x v="1"/>
    <x v="1"/>
    <m/>
  </r>
  <r>
    <s v="04"/>
    <s v="glaciares_2022"/>
    <n v="40"/>
    <x v="94"/>
    <m/>
    <m/>
    <m/>
    <x v="1"/>
    <x v="1"/>
    <m/>
  </r>
  <r>
    <s v="04"/>
    <s v="glaciares_2022"/>
    <n v="41"/>
    <x v="95"/>
    <m/>
    <m/>
    <m/>
    <x v="1"/>
    <x v="1"/>
    <m/>
  </r>
  <r>
    <s v="04"/>
    <s v="glaciares_2022"/>
    <n v="42"/>
    <x v="96"/>
    <m/>
    <m/>
    <m/>
    <x v="1"/>
    <x v="1"/>
    <m/>
  </r>
  <r>
    <s v="04"/>
    <s v="glaciares_2022"/>
    <n v="43"/>
    <x v="97"/>
    <n v="1"/>
    <s v="Espesor Medio-2022"/>
    <n v="26"/>
    <x v="1"/>
    <x v="1"/>
    <m/>
  </r>
  <r>
    <s v="04"/>
    <s v="glaciares_2022"/>
    <n v="44"/>
    <x v="98"/>
    <m/>
    <m/>
    <m/>
    <x v="1"/>
    <x v="1"/>
    <m/>
  </r>
  <r>
    <s v="04"/>
    <s v="glaciares_2022"/>
    <n v="45"/>
    <x v="99"/>
    <m/>
    <m/>
    <m/>
    <x v="1"/>
    <x v="1"/>
    <m/>
  </r>
  <r>
    <s v="04"/>
    <s v="glaciares_2022"/>
    <n v="46"/>
    <x v="100"/>
    <m/>
    <m/>
    <m/>
    <x v="1"/>
    <x v="1"/>
    <m/>
  </r>
  <r>
    <s v="04"/>
    <s v="glaciares_2022"/>
    <n v="47"/>
    <x v="101"/>
    <m/>
    <m/>
    <m/>
    <x v="1"/>
    <x v="1"/>
    <m/>
  </r>
  <r>
    <s v="04"/>
    <s v="glaciares_2022"/>
    <n v="48"/>
    <x v="102"/>
    <m/>
    <m/>
    <m/>
    <x v="1"/>
    <x v="1"/>
    <m/>
  </r>
  <r>
    <s v="04"/>
    <s v="glaciares_2022"/>
    <n v="49"/>
    <x v="103"/>
    <m/>
    <m/>
    <m/>
    <x v="1"/>
    <x v="1"/>
    <m/>
  </r>
  <r>
    <s v="04"/>
    <s v="glaciares_2022"/>
    <n v="50"/>
    <x v="104"/>
    <m/>
    <m/>
    <m/>
    <x v="1"/>
    <x v="1"/>
    <m/>
  </r>
  <r>
    <s v="04"/>
    <s v="glaciares_2022"/>
    <n v="51"/>
    <x v="105"/>
    <m/>
    <m/>
    <m/>
    <x v="1"/>
    <x v="1"/>
    <m/>
  </r>
  <r>
    <s v="04"/>
    <s v="glaciares_2022"/>
    <n v="52"/>
    <x v="106"/>
    <m/>
    <m/>
    <m/>
    <x v="1"/>
    <x v="1"/>
    <m/>
  </r>
  <r>
    <s v="04"/>
    <s v="glaciares_2022"/>
    <n v="53"/>
    <x v="107"/>
    <m/>
    <m/>
    <m/>
    <x v="1"/>
    <x v="1"/>
    <m/>
  </r>
  <r>
    <s v="04"/>
    <s v="glaciares_2022"/>
    <n v="54"/>
    <x v="108"/>
    <m/>
    <m/>
    <m/>
    <x v="1"/>
    <x v="1"/>
    <m/>
  </r>
  <r>
    <s v="04"/>
    <s v="glaciares_2022"/>
    <n v="55"/>
    <x v="109"/>
    <m/>
    <m/>
    <m/>
    <x v="1"/>
    <x v="1"/>
    <m/>
  </r>
  <r>
    <s v="04"/>
    <s v="glaciares_2022"/>
    <n v="56"/>
    <x v="110"/>
    <n v="1"/>
    <s v="Clasificación"/>
    <n v="3"/>
    <x v="22"/>
    <x v="22"/>
    <n v="3"/>
  </r>
  <r>
    <s v="04"/>
    <s v="glaciares_2022"/>
    <n v="57"/>
    <x v="111"/>
    <n v="1"/>
    <s v="Clasificación 2"/>
    <n v="4"/>
    <x v="23"/>
    <x v="23"/>
    <n v="4"/>
  </r>
  <r>
    <s v="04"/>
    <s v="glaciares_2022"/>
    <n v="58"/>
    <x v="112"/>
    <m/>
    <m/>
    <m/>
    <x v="1"/>
    <x v="1"/>
    <m/>
  </r>
  <r>
    <s v="04"/>
    <s v="glaciares_2022"/>
    <n v="59"/>
    <x v="113"/>
    <m/>
    <m/>
    <m/>
    <x v="1"/>
    <x v="1"/>
    <m/>
  </r>
  <r>
    <s v="04"/>
    <s v="glaciares_2022"/>
    <n v="60"/>
    <x v="114"/>
    <m/>
    <m/>
    <m/>
    <x v="1"/>
    <x v="1"/>
    <m/>
  </r>
  <r>
    <s v="04"/>
    <s v="glaciares_2022"/>
    <n v="61"/>
    <x v="115"/>
    <n v="1"/>
    <s v="Orientación"/>
    <n v="5"/>
    <x v="24"/>
    <x v="24"/>
    <n v="5"/>
  </r>
  <r>
    <s v="04"/>
    <s v="glaciares_2022"/>
    <n v="62"/>
    <x v="3"/>
    <m/>
    <m/>
    <m/>
    <x v="1"/>
    <x v="1"/>
    <m/>
  </r>
  <r>
    <s v="04"/>
    <s v="glaciares_2022"/>
    <n v="63"/>
    <x v="116"/>
    <n v="1"/>
    <s v="Nombre Glaciar"/>
    <n v="2"/>
    <x v="25"/>
    <x v="25"/>
    <n v="2"/>
  </r>
  <r>
    <s v="04"/>
    <s v="glaciares_2022"/>
    <n v="64"/>
    <x v="117"/>
    <m/>
    <m/>
    <m/>
    <x v="1"/>
    <x v="1"/>
    <m/>
  </r>
  <r>
    <s v="04"/>
    <s v="glaciares_2022"/>
    <n v="65"/>
    <x v="118"/>
    <n v="1"/>
    <s v="Link"/>
    <n v="27"/>
    <x v="1"/>
    <x v="1"/>
    <m/>
  </r>
  <r>
    <s v="04"/>
    <s v="glaciares_2022"/>
    <n v="66"/>
    <x v="119"/>
    <m/>
    <m/>
    <m/>
    <x v="1"/>
    <x v="1"/>
    <m/>
  </r>
  <r>
    <s v="04"/>
    <s v="glaciares_2022"/>
    <n v="67"/>
    <x v="120"/>
    <m/>
    <m/>
    <m/>
    <x v="1"/>
    <x v="1"/>
    <m/>
  </r>
  <r>
    <s v="04"/>
    <s v="glaciares_2022"/>
    <n v="68"/>
    <x v="122"/>
    <m/>
    <m/>
    <m/>
    <x v="1"/>
    <x v="1"/>
    <m/>
  </r>
  <r>
    <s v="04"/>
    <s v="glaciares_2022"/>
    <n v="69"/>
    <x v="121"/>
    <m/>
    <m/>
    <m/>
    <x v="1"/>
    <x v="1"/>
    <m/>
  </r>
  <r>
    <s v="04"/>
    <s v="glaciares_2022"/>
    <n v="70"/>
    <x v="6"/>
    <m/>
    <m/>
    <m/>
    <x v="1"/>
    <x v="1"/>
    <m/>
  </r>
  <r>
    <s v="04"/>
    <s v="glaciares_2022"/>
    <n v="71"/>
    <x v="140"/>
    <n v="1"/>
    <s v="Agua 2017 (m3)"/>
    <n v="9"/>
    <x v="1"/>
    <x v="1"/>
    <m/>
  </r>
  <r>
    <s v="04"/>
    <s v="glaciares_2022"/>
    <n v="72"/>
    <x v="141"/>
    <n v="1"/>
    <s v="Agua 2022 (m3)"/>
    <n v="10"/>
    <x v="1"/>
    <x v="1"/>
    <m/>
  </r>
  <r>
    <s v="04"/>
    <s v="glaciares_2022"/>
    <n v="73"/>
    <x v="142"/>
    <n v="1"/>
    <s v="Área 2017 (ha)"/>
    <n v="11"/>
    <x v="1"/>
    <x v="1"/>
    <m/>
  </r>
  <r>
    <s v="04"/>
    <s v="glaciares_2022"/>
    <n v="74"/>
    <x v="143"/>
    <n v="1"/>
    <s v="Área 2022 (ha)"/>
    <n v="12"/>
    <x v="1"/>
    <x v="1"/>
    <m/>
  </r>
  <r>
    <s v="04"/>
    <s v="glaciares_2022"/>
    <n v="75"/>
    <x v="144"/>
    <n v="1"/>
    <s v="Volumen 2017 (m3)"/>
    <n v="13"/>
    <x v="1"/>
    <x v="1"/>
    <m/>
  </r>
  <r>
    <s v="04"/>
    <s v="glaciares_2022"/>
    <n v="76"/>
    <x v="145"/>
    <n v="1"/>
    <s v="Volumen 2022 (m3)"/>
    <n v="14"/>
    <x v="1"/>
    <x v="1"/>
    <m/>
  </r>
  <r>
    <s v="04"/>
    <s v="glaciares_2022"/>
    <n v="77"/>
    <x v="146"/>
    <n v="1"/>
    <s v="Variación Área (ha)"/>
    <n v="15"/>
    <x v="1"/>
    <x v="1"/>
    <m/>
  </r>
  <r>
    <s v="04"/>
    <s v="glaciares_2022"/>
    <n v="78"/>
    <x v="147"/>
    <n v="1"/>
    <s v="Variación Área (%)"/>
    <n v="16"/>
    <x v="1"/>
    <x v="1"/>
    <m/>
  </r>
  <r>
    <s v="04"/>
    <s v="glaciares_2022"/>
    <n v="79"/>
    <x v="148"/>
    <n v="1"/>
    <s v="Variación Volumen (m3)"/>
    <n v="17"/>
    <x v="1"/>
    <x v="1"/>
    <m/>
  </r>
  <r>
    <s v="04"/>
    <s v="glaciares_2022"/>
    <n v="80"/>
    <x v="149"/>
    <n v="1"/>
    <s v="Variación Volumen (%) "/>
    <n v="18"/>
    <x v="1"/>
    <x v="1"/>
    <m/>
  </r>
  <r>
    <s v="04"/>
    <s v="glaciares_2022"/>
    <n v="81"/>
    <x v="150"/>
    <n v="1"/>
    <s v="Variación Agua (m3) "/>
    <n v="19"/>
    <x v="1"/>
    <x v="1"/>
    <m/>
  </r>
  <r>
    <s v="04"/>
    <s v="glaciares_2022"/>
    <n v="82"/>
    <x v="151"/>
    <n v="1"/>
    <s v="Variación Agua (%) "/>
    <n v="20"/>
    <x v="1"/>
    <x v="1"/>
    <m/>
  </r>
  <r>
    <s v="04"/>
    <s v="glaciares_2022"/>
    <n v="83"/>
    <x v="121"/>
    <m/>
    <m/>
    <m/>
    <x v="1"/>
    <x v="1"/>
    <m/>
  </r>
  <r>
    <s v="04"/>
    <s v="glaciares_2022"/>
    <n v="84"/>
    <x v="109"/>
    <m/>
    <m/>
    <m/>
    <x v="1"/>
    <x v="1"/>
    <m/>
  </r>
  <r>
    <s v="04"/>
    <s v="glaciares_2022"/>
    <n v="85"/>
    <x v="122"/>
    <n v="1"/>
    <s v="Región"/>
    <n v="7"/>
    <x v="1"/>
    <x v="1"/>
    <m/>
  </r>
  <r>
    <s v="04"/>
    <s v="glaciares_2022"/>
    <n v="86"/>
    <x v="6"/>
    <n v="2"/>
    <s v="Comuna"/>
    <n v="8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8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59">
        <item m="1" x="627"/>
        <item m="1" x="477"/>
        <item m="1" x="531"/>
        <item m="1" x="595"/>
        <item m="1" x="575"/>
        <item m="1" x="471"/>
        <item m="1" x="172"/>
        <item m="1" x="250"/>
        <item m="1" x="363"/>
        <item m="1" x="230"/>
        <item m="1" x="268"/>
        <item m="1" x="330"/>
        <item m="1" x="312"/>
        <item m="1" x="224"/>
        <item m="1" x="414"/>
        <item m="1" x="520"/>
        <item m="1" x="634"/>
        <item m="1" x="488"/>
        <item m="1" x="537"/>
        <item m="1" x="603"/>
        <item m="1" x="582"/>
        <item m="1" x="483"/>
        <item m="1" x="185"/>
        <item m="1" x="258"/>
        <item m="1" x="367"/>
        <item m="1" x="236"/>
        <item m="1" x="278"/>
        <item m="1" x="335"/>
        <item m="1" x="318"/>
        <item m="1" x="233"/>
        <item m="1" x="425"/>
        <item m="1" x="528"/>
        <item m="1" x="640"/>
        <item m="1" x="543"/>
        <item m="1" x="609"/>
        <item m="1" x="591"/>
        <item m="1" x="494"/>
        <item m="1" x="192"/>
        <item m="1" x="262"/>
        <item m="1" x="371"/>
        <item m="1" x="244"/>
        <item m="1" x="286"/>
        <item m="1" x="347"/>
        <item m="1" x="328"/>
        <item m="1" x="238"/>
        <item m="1" x="434"/>
        <item m="1" x="533"/>
        <item m="1" x="650"/>
        <item m="1" x="512"/>
        <item m="1" x="551"/>
        <item m="1" x="617"/>
        <item m="1" x="602"/>
        <item m="1" x="510"/>
        <item m="1" x="201"/>
        <item m="1" x="271"/>
        <item m="1" x="380"/>
        <item m="1" x="251"/>
        <item m="1" x="291"/>
        <item m="1" x="355"/>
        <item m="1" x="333"/>
        <item m="1" x="247"/>
        <item m="1" x="447"/>
        <item m="1" x="541"/>
        <item m="1" x="302"/>
        <item m="1" x="237"/>
        <item m="1" x="182"/>
        <item m="1" x="221"/>
        <item m="1" x="206"/>
        <item m="1" x="211"/>
        <item m="1" x="170"/>
        <item m="1" x="636"/>
        <item m="1" x="303"/>
        <item m="1" x="368"/>
        <item m="1" x="459"/>
        <item m="1" x="542"/>
        <item m="1" x="200"/>
        <item m="1" x="299"/>
        <item m="1" x="356"/>
        <item m="1" x="360"/>
        <item m="1" x="594"/>
        <item m="1" x="446"/>
        <item m="1" x="374"/>
        <item m="1" x="583"/>
        <item m="1" x="365"/>
        <item m="1" x="253"/>
        <item m="1" x="219"/>
        <item m="1" x="287"/>
        <item m="1" x="652"/>
        <item m="1" x="430"/>
        <item m="1" x="314"/>
        <item m="1" x="553"/>
        <item m="1" x="600"/>
        <item m="1" x="391"/>
        <item m="1" x="226"/>
        <item m="1" x="387"/>
        <item m="1" x="222"/>
        <item m="1" x="216"/>
        <item m="1" x="162"/>
        <item m="1" x="383"/>
        <item m="1" x="498"/>
        <item m="1" x="578"/>
        <item m="1" x="481"/>
        <item m="1" x="369"/>
        <item m="1" x="279"/>
        <item m="1" x="571"/>
        <item m="1" x="566"/>
        <item m="1" x="349"/>
        <item m="1" x="523"/>
        <item m="1" x="397"/>
        <item m="1" x="599"/>
        <item m="1" x="577"/>
        <item x="14"/>
        <item m="1" x="431"/>
        <item m="1" x="321"/>
        <item m="1" x="317"/>
        <item x="16"/>
        <item m="1" x="608"/>
        <item m="1" x="613"/>
        <item m="1" x="644"/>
        <item m="1" x="473"/>
        <item m="1" x="174"/>
        <item m="1" x="514"/>
        <item m="1" x="593"/>
        <item m="1" x="485"/>
        <item m="1" x="177"/>
        <item m="1" x="478"/>
        <item m="1" x="653"/>
        <item m="1" x="181"/>
        <item m="1" x="199"/>
        <item m="1" x="443"/>
        <item m="1" x="254"/>
        <item m="1" x="549"/>
        <item m="1" x="234"/>
        <item m="1" x="658"/>
        <item m="1" x="348"/>
        <item m="1" x="214"/>
        <item x="6"/>
        <item m="1" x="509"/>
        <item m="1" x="421"/>
        <item m="1" x="166"/>
        <item m="1" x="616"/>
        <item m="1" x="482"/>
        <item m="1" x="339"/>
        <item m="1" x="628"/>
        <item m="1" x="194"/>
        <item m="1" x="448"/>
        <item m="1" x="295"/>
        <item m="1" x="239"/>
        <item m="1" x="400"/>
        <item m="1" x="416"/>
        <item m="1" x="526"/>
        <item m="1" x="643"/>
        <item m="1" x="611"/>
        <item m="1" x="266"/>
        <item m="1" x="325"/>
        <item x="114"/>
        <item m="1" x="558"/>
        <item m="1" x="489"/>
        <item m="1" x="493"/>
        <item m="1" x="155"/>
        <item m="1" x="202"/>
        <item m="1" x="191"/>
        <item m="1" x="323"/>
        <item m="1" x="246"/>
        <item m="1" x="319"/>
        <item m="1" x="440"/>
        <item m="1" x="345"/>
        <item m="1" x="300"/>
        <item m="1" x="196"/>
        <item m="1" x="638"/>
        <item m="1" x="567"/>
        <item m="1" x="346"/>
        <item m="1" x="322"/>
        <item m="1" x="259"/>
        <item m="1" x="372"/>
        <item m="1" x="500"/>
        <item m="1" x="190"/>
        <item m="1" x="456"/>
        <item m="1" x="629"/>
        <item m="1" x="163"/>
        <item m="1" x="210"/>
        <item m="1" x="292"/>
        <item m="1" x="252"/>
        <item m="1" x="445"/>
        <item m="1" x="559"/>
        <item m="1" x="524"/>
        <item m="1" x="625"/>
        <item m="1" x="320"/>
        <item m="1" x="452"/>
        <item m="1" x="203"/>
        <item m="1" x="187"/>
        <item m="1" x="464"/>
        <item m="1" x="332"/>
        <item m="1" x="327"/>
        <item m="1" x="377"/>
        <item m="1" x="556"/>
        <item m="1" x="635"/>
        <item m="1" x="264"/>
        <item m="1" x="469"/>
        <item m="1" x="576"/>
        <item m="1" x="506"/>
        <item m="1" x="589"/>
        <item m="1" x="651"/>
        <item m="1" x="574"/>
        <item m="1" x="475"/>
        <item m="1" x="518"/>
        <item m="1" x="334"/>
        <item m="1" x="381"/>
        <item m="1" x="298"/>
        <item m="1" x="422"/>
        <item m="1" x="313"/>
        <item m="1" x="153"/>
        <item m="1" x="529"/>
        <item m="1" x="568"/>
        <item m="1" x="293"/>
        <item m="1" x="647"/>
        <item m="1" x="637"/>
        <item m="1" x="622"/>
        <item m="1" x="581"/>
        <item m="1" x="343"/>
        <item m="1" x="195"/>
        <item m="1" x="398"/>
        <item m="1" x="495"/>
        <item m="1" x="386"/>
        <item m="1" x="270"/>
        <item m="1" x="204"/>
        <item m="1" x="649"/>
        <item m="1" x="646"/>
        <item m="1" x="310"/>
        <item m="1" x="420"/>
        <item m="1" x="217"/>
        <item m="1" x="231"/>
        <item m="1" x="411"/>
        <item m="1" x="504"/>
        <item m="1" x="336"/>
        <item m="1" x="168"/>
        <item m="1" x="561"/>
        <item m="1" x="458"/>
        <item m="1" x="454"/>
        <item m="1" x="444"/>
        <item m="1" x="209"/>
        <item m="1" x="612"/>
        <item m="1" x="223"/>
        <item x="41"/>
        <item m="1" x="624"/>
        <item m="1" x="152"/>
        <item m="1" x="304"/>
        <item m="1" x="432"/>
        <item x="42"/>
        <item m="1" x="429"/>
        <item m="1" x="389"/>
        <item m="1" x="453"/>
        <item m="1" x="406"/>
        <item m="1" x="269"/>
        <item m="1" x="536"/>
        <item m="1" x="544"/>
        <item m="1" x="197"/>
        <item m="1" x="257"/>
        <item m="1" x="309"/>
        <item m="1" x="508"/>
        <item m="1" x="457"/>
        <item m="1" x="572"/>
        <item m="1" x="306"/>
        <item m="1" x="538"/>
        <item m="1" x="275"/>
        <item m="1" x="465"/>
        <item m="1" x="373"/>
        <item m="1" x="207"/>
        <item m="1" x="656"/>
        <item m="1" x="261"/>
        <item m="1" x="297"/>
        <item m="1" x="378"/>
        <item m="1" x="522"/>
        <item m="1" x="598"/>
        <item m="1" x="590"/>
        <item m="1" x="487"/>
        <item m="1" x="570"/>
        <item m="1" x="562"/>
        <item m="1" x="198"/>
        <item m="1" x="560"/>
        <item m="1" x="476"/>
        <item m="1" x="517"/>
        <item m="1" x="630"/>
        <item m="1" x="329"/>
        <item m="1" x="307"/>
        <item m="1" x="315"/>
        <item m="1" x="284"/>
        <item m="1" x="280"/>
        <item m="1" x="220"/>
        <item m="1" x="460"/>
        <item m="1" x="550"/>
        <item m="1" x="285"/>
        <item m="1" x="573"/>
        <item m="1" x="639"/>
        <item m="1" x="585"/>
        <item m="1" x="361"/>
        <item m="1" x="657"/>
        <item m="1" x="263"/>
        <item m="1" x="615"/>
        <item m="1" x="525"/>
        <item m="1" x="484"/>
        <item m="1" x="228"/>
        <item m="1" x="633"/>
        <item m="1" x="632"/>
        <item x="126"/>
        <item m="1" x="376"/>
        <item m="1" x="305"/>
        <item m="1" x="396"/>
        <item m="1" x="645"/>
        <item m="1" x="467"/>
        <item m="1" x="213"/>
        <item m="1" x="468"/>
        <item x="3"/>
        <item m="1" x="235"/>
        <item m="1" x="441"/>
        <item m="1" x="164"/>
        <item m="1" x="552"/>
        <item m="1" x="557"/>
        <item m="1" x="267"/>
        <item m="1" x="607"/>
        <item m="1" x="587"/>
        <item m="1" x="241"/>
        <item m="1" x="492"/>
        <item m="1" x="171"/>
        <item m="1" x="357"/>
        <item m="1" x="390"/>
        <item m="1" x="358"/>
        <item m="1" x="392"/>
        <item m="1" x="351"/>
        <item m="1" x="353"/>
        <item m="1" x="384"/>
        <item m="1" x="601"/>
        <item m="1" x="273"/>
        <item m="1" x="604"/>
        <item m="1" x="338"/>
        <item m="1" x="331"/>
        <item m="1" x="165"/>
        <item m="1" x="188"/>
        <item m="1" x="466"/>
        <item m="1" x="588"/>
        <item m="1" x="215"/>
        <item m="1" x="350"/>
        <item m="1" x="337"/>
        <item m="1" x="301"/>
        <item m="1" x="193"/>
        <item m="1" x="626"/>
        <item m="1" x="229"/>
        <item m="1" x="554"/>
        <item m="1" x="555"/>
        <item m="1" x="161"/>
        <item m="1" x="208"/>
        <item m="1" x="352"/>
        <item m="1" x="159"/>
        <item m="1" x="564"/>
        <item m="1" x="276"/>
        <item m="1" x="461"/>
        <item m="1" x="366"/>
        <item x="123"/>
        <item m="1" x="480"/>
        <item m="1" x="596"/>
        <item m="1" x="232"/>
        <item m="1" x="497"/>
        <item m="1" x="451"/>
        <item m="1" x="623"/>
        <item m="1" x="474"/>
        <item m="1" x="260"/>
        <item x="5"/>
        <item m="1" x="592"/>
        <item m="1" x="288"/>
        <item m="1" x="642"/>
        <item m="1" x="218"/>
        <item m="1" x="379"/>
        <item m="1" x="354"/>
        <item m="1" x="385"/>
        <item m="1" x="281"/>
        <item m="1" x="435"/>
        <item m="1" x="610"/>
        <item m="1" x="507"/>
        <item m="1" x="154"/>
        <item m="1" x="308"/>
        <item m="1" x="479"/>
        <item m="1" x="605"/>
        <item m="1" x="370"/>
        <item m="1" x="515"/>
        <item m="1" x="462"/>
        <item m="1" x="408"/>
        <item m="1" x="311"/>
        <item m="1" x="344"/>
        <item m="1" x="618"/>
        <item m="1" x="584"/>
        <item m="1" x="342"/>
        <item m="1" x="283"/>
        <item m="1" x="296"/>
        <item m="1" x="548"/>
        <item m="1" x="450"/>
        <item m="1" x="648"/>
        <item m="1" x="227"/>
        <item m="1" x="243"/>
        <item m="1" x="545"/>
        <item m="1" x="472"/>
        <item m="1" x="449"/>
        <item m="1" x="516"/>
        <item m="1" x="486"/>
        <item m="1" x="225"/>
        <item m="1" x="501"/>
        <item m="1" x="424"/>
        <item m="1" x="316"/>
        <item m="1" x="442"/>
        <item m="1" x="256"/>
        <item m="1" x="502"/>
        <item m="1" x="565"/>
        <item m="1" x="619"/>
        <item m="1" x="621"/>
        <item m="1" x="433"/>
        <item m="1" x="426"/>
        <item m="1" x="563"/>
        <item m="1" x="569"/>
        <item m="1" x="175"/>
        <item m="1" x="158"/>
        <item m="1" x="326"/>
        <item m="1" x="205"/>
        <item m="1" x="362"/>
        <item m="1" x="641"/>
        <item m="1" x="160"/>
        <item m="1" x="388"/>
        <item m="1" x="156"/>
        <item m="1" x="547"/>
        <item m="1" x="240"/>
        <item m="1" x="620"/>
        <item m="1" x="289"/>
        <item m="1" x="580"/>
        <item m="1" x="324"/>
        <item m="1" x="631"/>
        <item m="1" x="375"/>
        <item m="1" x="340"/>
        <item m="1" x="499"/>
        <item m="1" x="535"/>
        <item m="1" x="184"/>
        <item m="1" x="540"/>
        <item m="1" x="413"/>
        <item m="1" x="393"/>
        <item m="1" x="409"/>
        <item m="1" x="399"/>
        <item m="1" x="532"/>
        <item m="1" x="436"/>
        <item m="1" x="439"/>
        <item m="1" x="427"/>
        <item m="1" x="417"/>
        <item m="1" x="404"/>
        <item m="1" x="395"/>
        <item m="1" x="655"/>
        <item m="1" x="597"/>
        <item m="1" x="586"/>
        <item m="1" x="470"/>
        <item m="1" x="455"/>
        <item m="1" x="438"/>
        <item m="1" x="546"/>
        <item m="1" x="539"/>
        <item m="1" x="530"/>
        <item m="1" x="521"/>
        <item m="1" x="513"/>
        <item m="1" x="505"/>
        <item m="1" x="401"/>
        <item m="1" x="248"/>
        <item m="1" x="614"/>
        <item m="1" x="606"/>
        <item m="1" x="534"/>
        <item m="1" x="519"/>
        <item m="1" x="511"/>
        <item m="1" x="463"/>
        <item m="1" x="249"/>
        <item m="1" x="394"/>
        <item m="1" x="496"/>
        <item m="1" x="242"/>
        <item m="1" x="282"/>
        <item m="1" x="272"/>
        <item m="1" x="490"/>
        <item m="1" x="341"/>
        <item m="1" x="382"/>
        <item m="1" x="428"/>
        <item x="18"/>
        <item m="1" x="491"/>
        <item m="1" x="294"/>
        <item m="1" x="157"/>
        <item m="1" x="212"/>
        <item m="1" x="180"/>
        <item m="1" x="503"/>
        <item m="1" x="527"/>
        <item m="1" x="274"/>
        <item m="1" x="403"/>
        <item m="1" x="654"/>
        <item m="1" x="290"/>
        <item m="1" x="167"/>
        <item m="1" x="402"/>
        <item m="1" x="169"/>
        <item m="1" x="405"/>
        <item m="1" x="173"/>
        <item m="1" x="407"/>
        <item m="1" x="176"/>
        <item m="1" x="410"/>
        <item m="1" x="179"/>
        <item m="1" x="412"/>
        <item m="1" x="183"/>
        <item m="1" x="415"/>
        <item m="1" x="186"/>
        <item m="1" x="418"/>
        <item m="1" x="189"/>
        <item m="1" x="419"/>
        <item m="1" x="423"/>
        <item m="1" x="437"/>
        <item m="1" x="245"/>
        <item m="1" x="255"/>
        <item m="1" x="265"/>
        <item m="1" x="359"/>
        <item m="1" x="579"/>
        <item m="1" x="178"/>
        <item m="1" x="277"/>
        <item m="1" x="364"/>
        <item x="0"/>
        <item x="1"/>
        <item x="2"/>
        <item x="4"/>
        <item x="7"/>
        <item x="8"/>
        <item x="9"/>
        <item x="10"/>
        <item x="11"/>
        <item x="12"/>
        <item x="13"/>
        <item x="15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122"/>
        <item x="124"/>
        <item x="125"/>
        <item x="127"/>
        <item x="9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6"/>
        <item x="117"/>
        <item x="118"/>
        <item x="119"/>
        <item x="120"/>
        <item x="121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55"/>
        <item x="1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1">
        <item m="1" x="138"/>
        <item m="1" x="40"/>
        <item m="1" x="84"/>
        <item m="1" x="242"/>
        <item m="1" x="76"/>
        <item m="1" x="149"/>
        <item m="1" x="237"/>
        <item m="1" x="207"/>
        <item m="1" x="114"/>
        <item m="1" x="209"/>
        <item m="1" x="270"/>
        <item m="1" x="72"/>
        <item m="1" x="59"/>
        <item m="1" x="54"/>
        <item m="1" x="246"/>
        <item m="1" x="271"/>
        <item m="1" x="243"/>
        <item m="1" x="150"/>
        <item m="1" x="168"/>
        <item m="1" x="183"/>
        <item m="1" x="200"/>
        <item m="1" x="211"/>
        <item m="1" x="91"/>
        <item m="1" x="49"/>
        <item m="1" x="53"/>
        <item m="1" x="117"/>
        <item m="1" x="103"/>
        <item m="1" x="99"/>
        <item m="1" x="131"/>
        <item m="1" x="215"/>
        <item m="1" x="126"/>
        <item m="1" x="50"/>
        <item m="1" x="132"/>
        <item m="1" x="216"/>
        <item m="1" x="70"/>
        <item m="1" x="143"/>
        <item m="1" x="230"/>
        <item m="1" x="162"/>
        <item m="1" x="268"/>
        <item m="1" x="46"/>
        <item m="1" x="255"/>
        <item m="1" x="136"/>
        <item m="1" x="201"/>
        <item m="1" x="29"/>
        <item m="1" x="106"/>
        <item m="1" x="252"/>
        <item m="1" x="36"/>
        <item m="1" x="175"/>
        <item m="1" x="133"/>
        <item m="1" x="259"/>
        <item m="1" x="240"/>
        <item m="1" x="156"/>
        <item m="1" x="108"/>
        <item m="1" x="218"/>
        <item m="1" x="105"/>
        <item m="1" x="65"/>
        <item m="1" x="153"/>
        <item m="1" x="280"/>
        <item m="1" x="247"/>
        <item m="1" x="82"/>
        <item m="1" x="98"/>
        <item m="1" x="137"/>
        <item m="1" x="141"/>
        <item m="1" x="208"/>
        <item m="1" x="148"/>
        <item m="1" x="206"/>
        <item m="1" x="181"/>
        <item m="1" x="64"/>
        <item m="1" x="58"/>
        <item x="1"/>
        <item m="1" x="90"/>
        <item m="1" x="127"/>
        <item m="1" x="145"/>
        <item m="1" x="48"/>
        <item m="1" x="123"/>
        <item m="1" x="193"/>
        <item m="1" x="189"/>
        <item m="1" x="177"/>
        <item m="1" x="47"/>
        <item m="1" x="275"/>
        <item m="1" x="93"/>
        <item m="1" x="26"/>
        <item m="1" x="220"/>
        <item m="1" x="56"/>
        <item m="1" x="172"/>
        <item m="1" x="277"/>
        <item m="1" x="34"/>
        <item m="1" x="160"/>
        <item m="1" x="95"/>
        <item m="1" x="51"/>
        <item m="1" x="135"/>
        <item m="1" x="86"/>
        <item m="1" x="184"/>
        <item m="1" x="89"/>
        <item m="1" x="77"/>
        <item m="1" x="154"/>
        <item m="1" x="274"/>
        <item m="1" x="226"/>
        <item m="1" x="37"/>
        <item m="1" x="161"/>
        <item m="1" x="134"/>
        <item m="1" x="266"/>
        <item m="1" x="167"/>
        <item m="1" x="63"/>
        <item m="1" x="83"/>
        <item m="1" x="35"/>
        <item m="1" x="248"/>
        <item m="1" x="124"/>
        <item m="1" x="219"/>
        <item m="1" x="102"/>
        <item m="1" x="79"/>
        <item m="1" x="186"/>
        <item m="1" x="231"/>
        <item m="1" x="179"/>
        <item m="1" x="195"/>
        <item m="1" x="198"/>
        <item m="1" x="60"/>
        <item m="1" x="116"/>
        <item m="1" x="174"/>
        <item m="1" x="166"/>
        <item m="1" x="97"/>
        <item m="1" x="118"/>
        <item m="1" x="122"/>
        <item m="1" x="92"/>
        <item m="1" x="88"/>
        <item m="1" x="192"/>
        <item m="1" x="224"/>
        <item m="1" x="44"/>
        <item m="1" x="202"/>
        <item m="1" x="250"/>
        <item m="1" x="239"/>
        <item m="1" x="121"/>
        <item m="1" x="171"/>
        <item m="1" x="169"/>
        <item m="1" x="158"/>
        <item m="1" x="41"/>
        <item m="1" x="128"/>
        <item m="1" x="130"/>
        <item m="1" x="57"/>
        <item m="1" x="27"/>
        <item m="1" x="159"/>
        <item m="1" x="263"/>
        <item m="1" x="251"/>
        <item m="1" x="38"/>
        <item m="1" x="178"/>
        <item m="1" x="170"/>
        <item m="1" x="67"/>
        <item m="1" x="213"/>
        <item m="1" x="157"/>
        <item m="1" x="278"/>
        <item m="1" x="52"/>
        <item m="1" x="78"/>
        <item m="1" x="39"/>
        <item m="1" x="173"/>
        <item m="1" x="33"/>
        <item m="1" x="199"/>
        <item m="1" x="185"/>
        <item m="1" x="43"/>
        <item m="1" x="107"/>
        <item m="1" x="221"/>
        <item m="1" x="101"/>
        <item m="1" x="94"/>
        <item m="1" x="223"/>
        <item m="1" x="80"/>
        <item m="1" x="238"/>
        <item m="1" x="176"/>
        <item m="1" x="81"/>
        <item m="1" x="144"/>
        <item m="1" x="227"/>
        <item m="1" x="109"/>
        <item m="1" x="87"/>
        <item m="1" x="62"/>
        <item m="1" x="96"/>
        <item m="1" x="276"/>
        <item m="1" x="264"/>
        <item m="1" x="233"/>
        <item m="1" x="217"/>
        <item m="1" x="244"/>
        <item m="1" x="30"/>
        <item m="1" x="151"/>
        <item m="1" x="61"/>
        <item m="1" x="188"/>
        <item m="1" x="147"/>
        <item m="1" x="74"/>
        <item m="1" x="236"/>
        <item m="1" x="113"/>
        <item m="1" x="182"/>
        <item m="1" x="104"/>
        <item m="1" x="112"/>
        <item m="1" x="42"/>
        <item m="1" x="75"/>
        <item m="1" x="146"/>
        <item m="1" x="139"/>
        <item m="1" x="142"/>
        <item m="1" x="257"/>
        <item m="1" x="125"/>
        <item m="1" x="85"/>
        <item m="1" x="111"/>
        <item m="1" x="110"/>
        <item m="1" x="210"/>
        <item m="1" x="71"/>
        <item m="1" x="229"/>
        <item m="1" x="272"/>
        <item m="1" x="55"/>
        <item m="1" x="120"/>
        <item m="1" x="68"/>
        <item m="1" x="228"/>
        <item m="1" x="205"/>
        <item m="1" x="155"/>
        <item m="1" x="66"/>
        <item m="1" x="261"/>
        <item m="1" x="190"/>
        <item m="1" x="73"/>
        <item m="1" x="45"/>
        <item m="1" x="194"/>
        <item m="1" x="222"/>
        <item m="1" x="241"/>
        <item m="1" x="256"/>
        <item m="1" x="119"/>
        <item m="1" x="267"/>
        <item m="1" x="212"/>
        <item m="1" x="232"/>
        <item m="1" x="269"/>
        <item m="1" x="129"/>
        <item m="1" x="100"/>
        <item m="1" x="164"/>
        <item m="1" x="28"/>
        <item m="1" x="140"/>
        <item m="1" x="245"/>
        <item m="1" x="279"/>
        <item m="1" x="225"/>
        <item m="1" x="249"/>
        <item m="1" x="163"/>
        <item m="1" x="273"/>
        <item m="1" x="214"/>
        <item m="1" x="69"/>
        <item m="1" x="32"/>
        <item m="1" x="115"/>
        <item m="1" x="258"/>
        <item m="1" x="165"/>
        <item m="1" x="187"/>
        <item m="1" x="203"/>
        <item m="1" x="204"/>
        <item m="1" x="191"/>
        <item m="1" x="260"/>
        <item m="1" x="235"/>
        <item m="1" x="254"/>
        <item m="1" x="253"/>
        <item m="1" x="152"/>
        <item m="1" x="31"/>
        <item m="1" x="234"/>
        <item m="1" x="265"/>
        <item m="1" x="180"/>
        <item m="1" x="262"/>
        <item x="0"/>
        <item x="7"/>
        <item x="2"/>
        <item m="1" x="196"/>
        <item x="5"/>
        <item x="8"/>
        <item x="13"/>
        <item x="9"/>
        <item m="1" x="197"/>
        <item x="12"/>
        <item x="3"/>
        <item x="4"/>
        <item x="6"/>
        <item x="10"/>
        <item x="11"/>
        <item x="14"/>
        <item x="16"/>
        <item x="17"/>
        <item x="18"/>
        <item x="19"/>
        <item x="20"/>
        <item x="22"/>
        <item x="23"/>
        <item x="24"/>
        <item x="25"/>
        <item x="15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98">
        <item x="0"/>
        <item x="7"/>
        <item x="2"/>
        <item x="5"/>
        <item x="3"/>
        <item x="4"/>
        <item x="6"/>
        <item x="8"/>
        <item x="13"/>
        <item x="9"/>
        <item x="12"/>
        <item x="10"/>
        <item x="11"/>
        <item x="15"/>
        <item x="14"/>
        <item x="19"/>
        <item x="16"/>
        <item x="17"/>
        <item x="18"/>
        <item m="1" x="152"/>
        <item x="21"/>
        <item x="20"/>
        <item x="25"/>
        <item x="22"/>
        <item x="23"/>
        <item x="24"/>
        <item m="1" x="90"/>
        <item m="1" x="62"/>
        <item m="1" x="114"/>
        <item m="1" x="95"/>
        <item m="1" x="78"/>
        <item m="1" x="30"/>
        <item m="1" x="186"/>
        <item m="1" x="68"/>
        <item m="1" x="117"/>
        <item m="1" x="100"/>
        <item m="1" x="83"/>
        <item m="1" x="166"/>
        <item m="1" x="34"/>
        <item m="1" x="192"/>
        <item m="1" x="177"/>
        <item m="1" x="162"/>
        <item m="1" x="145"/>
        <item m="1" x="122"/>
        <item m="1" x="104"/>
        <item m="1" x="87"/>
        <item m="1" x="77"/>
        <item m="1" x="127"/>
        <item m="1" x="110"/>
        <item m="1" x="31"/>
        <item m="1" x="81"/>
        <item m="1" x="63"/>
        <item m="1" x="45"/>
        <item m="1" x="120"/>
        <item m="1" x="126"/>
        <item m="1" x="175"/>
        <item m="1" x="160"/>
        <item m="1" x="142"/>
        <item m="1" x="118"/>
        <item m="1" x="38"/>
        <item m="1" x="132"/>
        <item m="1" x="86"/>
        <item m="1" x="69"/>
        <item m="1" x="52"/>
        <item m="1" x="35"/>
        <item m="1" x="130"/>
        <item m="1" x="140"/>
        <item m="1" x="182"/>
        <item m="1" x="167"/>
        <item m="1" x="149"/>
        <item m="1" x="96"/>
        <item m="1" x="79"/>
        <item m="1" x="141"/>
        <item m="1" x="187"/>
        <item m="1" x="173"/>
        <item m="1" x="157"/>
        <item m="1" x="137"/>
        <item m="1" x="51"/>
        <item m="1" x="101"/>
        <item m="1" x="84"/>
        <item m="1" x="65"/>
        <item m="1" x="48"/>
        <item m="1" x="32"/>
        <item m="1" x="188"/>
        <item m="1" x="193"/>
        <item m="1" x="178"/>
        <item m="1" x="163"/>
        <item m="1" x="146"/>
        <item m="1" x="123"/>
        <item m="1" x="105"/>
        <item m="1" x="88"/>
        <item m="1" x="111"/>
        <item m="1" x="91"/>
        <item m="1" x="73"/>
        <item m="1" x="56"/>
        <item m="1" x="40"/>
        <item m="1" x="196"/>
        <item m="1" x="27"/>
        <item m="1" x="183"/>
        <item m="1" x="169"/>
        <item m="1" x="154"/>
        <item m="1" x="133"/>
        <item m="1" x="115"/>
        <item m="1" x="97"/>
        <item m="1" x="161"/>
        <item m="1" x="143"/>
        <item m="1" x="119"/>
        <item m="1" x="102"/>
        <item m="1" x="26"/>
        <item m="1" x="70"/>
        <item m="1" x="53"/>
        <item m="1" x="36"/>
        <item m="1" x="194"/>
        <item m="1" x="179"/>
        <item m="1" x="168"/>
        <item m="1" x="150"/>
        <item m="1" x="128"/>
        <item m="1" x="112"/>
        <item m="1" x="92"/>
        <item m="1" x="80"/>
        <item m="1" x="60"/>
        <item m="1" x="42"/>
        <item m="1" x="28"/>
        <item m="1" x="174"/>
        <item m="1" x="158"/>
        <item m="1" x="138"/>
        <item m="1" x="85"/>
        <item m="1" x="66"/>
        <item m="1" x="49"/>
        <item m="1" x="180"/>
        <item m="1" x="164"/>
        <item m="1" x="147"/>
        <item m="1" x="124"/>
        <item m="1" x="106"/>
        <item m="1" x="89"/>
        <item m="1" x="72"/>
        <item m="1" x="55"/>
        <item m="1" x="39"/>
        <item m="1" x="93"/>
        <item m="1" x="74"/>
        <item m="1" x="57"/>
        <item m="1" x="41"/>
        <item m="1" x="197"/>
        <item m="1" x="184"/>
        <item m="1" x="170"/>
        <item m="1" x="155"/>
        <item m="1" x="134"/>
        <item m="1" x="99"/>
        <item m="1" x="82"/>
        <item m="1" x="64"/>
        <item m="1" x="46"/>
        <item m="1" x="54"/>
        <item m="1" x="37"/>
        <item m="1" x="195"/>
        <item m="1" x="98"/>
        <item m="1" x="151"/>
        <item m="1" x="129"/>
        <item m="1" x="113"/>
        <item m="1" x="94"/>
        <item m="1" x="75"/>
        <item m="1" x="58"/>
        <item m="1" x="103"/>
        <item m="1" x="61"/>
        <item m="1" x="43"/>
        <item m="1" x="29"/>
        <item m="1" x="185"/>
        <item m="1" x="171"/>
        <item m="1" x="108"/>
        <item m="1" x="159"/>
        <item m="1" x="139"/>
        <item m="1" x="190"/>
        <item m="1" x="67"/>
        <item m="1" x="50"/>
        <item m="1" x="33"/>
        <item m="1" x="189"/>
        <item m="1" x="109"/>
        <item m="1" x="165"/>
        <item m="1" x="148"/>
        <item m="1" x="125"/>
        <item m="1" x="107"/>
        <item m="1" x="76"/>
        <item m="1" x="59"/>
        <item m="1" x="172"/>
        <item m="1" x="156"/>
        <item m="1" x="135"/>
        <item m="1" x="176"/>
        <item m="1" x="181"/>
        <item m="1" x="71"/>
        <item m="1" x="153"/>
        <item m="1" x="44"/>
        <item m="1" x="47"/>
        <item m="1" x="116"/>
        <item m="1" x="121"/>
        <item m="1" x="131"/>
        <item m="1" x="136"/>
        <item m="1" x="144"/>
        <item m="1" x="19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5">
    <i>
      <x/>
      <x v="254"/>
      <x v="518"/>
    </i>
    <i>
      <x v="1"/>
      <x v="255"/>
      <x v="639"/>
    </i>
    <i>
      <x v="2"/>
      <x v="256"/>
      <x v="521"/>
    </i>
    <i>
      <x v="3"/>
      <x v="258"/>
      <x v="555"/>
    </i>
    <i>
      <x v="4"/>
      <x v="264"/>
      <x v="526"/>
    </i>
    <i>
      <x v="5"/>
      <x v="265"/>
      <x v="528"/>
    </i>
    <i>
      <x v="6"/>
      <x v="266"/>
      <x v="557"/>
    </i>
    <i>
      <x v="7"/>
      <x v="259"/>
      <x v="518"/>
    </i>
    <i>
      <x v="8"/>
      <x v="260"/>
      <x v="639"/>
    </i>
    <i>
      <x v="9"/>
      <x v="261"/>
      <x v="521"/>
    </i>
    <i>
      <x v="10"/>
      <x v="263"/>
      <x v="555"/>
    </i>
    <i>
      <x v="11"/>
      <x v="267"/>
      <x v="526"/>
    </i>
    <i>
      <x v="12"/>
      <x v="268"/>
      <x v="567"/>
    </i>
    <i>
      <x v="13"/>
      <x v="279"/>
      <x v="585"/>
    </i>
    <i>
      <x v="14"/>
      <x v="269"/>
      <x v="581"/>
    </i>
    <i>
      <x v="15"/>
      <x v="273"/>
      <x v="639"/>
    </i>
    <i>
      <x v="16"/>
      <x v="270"/>
      <x v="634"/>
    </i>
    <i>
      <x v="17"/>
      <x v="271"/>
      <x v="635"/>
    </i>
    <i>
      <x v="18"/>
      <x v="272"/>
      <x v="638"/>
    </i>
    <i>
      <x v="20"/>
      <x v="280"/>
      <x v="585"/>
    </i>
    <i>
      <x v="21"/>
      <x v="274"/>
      <x v="582"/>
    </i>
    <i>
      <x v="22"/>
      <x v="278"/>
      <x v="639"/>
    </i>
    <i>
      <x v="23"/>
      <x v="275"/>
      <x v="634"/>
    </i>
    <i>
      <x v="24"/>
      <x v="276"/>
      <x v="635"/>
    </i>
    <i>
      <x v="25"/>
      <x v="277"/>
      <x v="638"/>
    </i>
  </rowItems>
  <colItems count="1">
    <i/>
  </colItems>
  <formats count="9">
    <format dxfId="51">
      <pivotArea dataOnly="0" labelOnly="1" outline="0" fieldPosition="0">
        <references count="1">
          <reference field="8" count="0"/>
        </references>
      </pivotArea>
    </format>
    <format dxfId="50">
      <pivotArea dataOnly="0" labelOnly="1" outline="0" fieldPosition="0">
        <references count="1">
          <reference field="8" count="0"/>
        </references>
      </pivotArea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7" count="0"/>
        </references>
      </pivotArea>
    </format>
    <format dxfId="46">
      <pivotArea dataOnly="0" labelOnly="1" outline="0" fieldPosition="0">
        <references count="1">
          <reference field="7" count="0"/>
        </references>
      </pivotArea>
    </format>
    <format dxfId="45">
      <pivotArea field="8" type="button" dataOnly="0" labelOnly="1" outline="0" axis="axisRow" fieldPosition="0"/>
    </format>
    <format dxfId="44">
      <pivotArea field="7" type="button" dataOnly="0" labelOnly="1" outline="0" axis="axisRow" fieldPosition="1"/>
    </format>
    <format dxfId="4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79"/>
    <tableColumn id="2" xr3:uid="{84365576-6006-4249-8C10-3C939914AB46}" name="Capa" dataDxfId="78"/>
    <tableColumn id="3" xr3:uid="{23CB737A-7056-44F6-A537-CEB5ED7BC8A4}" name="Tipo" dataDxfId="77"/>
    <tableColumn id="4" xr3:uid="{77A06ECF-D67C-454F-B0CE-327D202410E8}" name="url_ícono"/>
    <tableColumn id="5" xr3:uid="{041AD1F6-23D8-4ACA-92DC-196A5ACE0392}" name="url" dataDxfId="76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16" totalsRowShown="0" headerRowDxfId="74">
  <autoFilter ref="A9:J416" xr:uid="{B860159C-4E5B-4F1C-AD34-ACA1A658D8AB}"/>
  <tableColumns count="10">
    <tableColumn id="1" xr3:uid="{75A8A884-1D65-4E5E-B8C8-77E85AB66F2B}" name="idcapa" dataDxfId="73"/>
    <tableColumn id="2" xr3:uid="{2A8A9E62-F4FC-4E3B-B1C9-6BF40AA34453}" name="Capa" dataDxfId="7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1"/>
    <tableColumn id="5" xr3:uid="{035EE145-9D77-4858-89B3-36E33AB1DD42}" name="popup_0_1" dataDxfId="70"/>
    <tableColumn id="6" xr3:uid="{A9A0E11B-B8EA-4D4C-9546-EA4565E015BB}" name="descripcion_pop-up" dataDxfId="69"/>
    <tableColumn id="7" xr3:uid="{5F6D8D2E-E38C-46CC-8F2C-5ED1D580678F}" name="posicion_popup" dataDxfId="68"/>
    <tableColumn id="8" xr3:uid="{8B5DC378-B7F9-4E3D-AC39-A4AF81250C0B}" name="descripcion_capa" dataDxfId="67"/>
    <tableColumn id="9" xr3:uid="{5C03E193-7980-49E1-894D-9DEECE0C9DBE}" name="clase" dataDxfId="66"/>
    <tableColumn id="10" xr3:uid="{92421CFC-4A75-4D76-9B47-B3E7C2151B6C}" name="posición_capa" dataDxfId="6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7" totalsRowShown="0" dataDxfId="61">
  <autoFilter ref="A9:I137" xr:uid="{96BBB32F-0C5C-4CD7-BF04-9E1F2EB9C00E}"/>
  <tableColumns count="9">
    <tableColumn id="1" xr3:uid="{9D7FBDA9-0788-4563-AA35-00082D95202E}" name="Clase" dataDxfId="60">
      <calculatedColumnFormula>+A9</calculatedColumnFormula>
    </tableColumn>
    <tableColumn id="7" xr3:uid="{83BA5E88-8850-4C0E-B07A-7893981D4057}" name="Descripción Capa" dataDxfId="5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5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7"/>
    <tableColumn id="4" xr3:uid="{5414C827-224B-4470-A9E1-6A29EF6EA250}" name="Color" dataDxfId="56"/>
    <tableColumn id="5" xr3:uid="{FA622BA5-65BA-42EE-91CA-9F9E3510C671}" name="titulo_leyenda" dataDxfId="5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4"/>
    <tableColumn id="8" xr3:uid="{02FCDEF8-A182-4154-ACFD-C31BD15BAC9D}" name="idcapa" dataDxfId="53">
      <calculatedColumnFormula>+LEFT(BD_Detalles[[#This Row],[Clase]],2)</calculatedColumnFormula>
    </tableColumn>
    <tableColumn id="9" xr3:uid="{0DAE07AA-CA28-46ED-BED9-EDE4E800CFF8}" name="Tipo" dataDxfId="52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04" tableType="queryTable" totalsRowShown="0">
  <autoFilter ref="A1:Q204" xr:uid="{7AC383FC-01BE-4EF3-804E-B1D165C63818}"/>
  <sortState xmlns:xlrd2="http://schemas.microsoft.com/office/spreadsheetml/2017/richdata2" ref="A2:Q204">
    <sortCondition ref="A1:A204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/>
    <tableColumn id="4" xr3:uid="{39BB973A-AB48-4770-AA48-2EB263D61EC2}" uniqueName="4" name="Propiedad" queryTableFieldId="4" dataDxfId="1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2"/>
    <tableColumn id="9" xr3:uid="{32B2ED96-0DD6-4ADE-87AF-B7ED7A0534FB}" uniqueName="9" name="clase" queryTableFieldId="9" dataDxfId="11"/>
    <tableColumn id="10" xr3:uid="{B2FB5E95-FA88-487B-9206-B6E7F079B714}" uniqueName="10" name="posición_capa" queryTableFieldId="10"/>
    <tableColumn id="11" xr3:uid="{FAC68029-648A-4EAF-8C51-25A7C5E3FE1B}" uniqueName="11" name="Tipo" queryTableFieldId="11" dataDxfId="1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9"/>
    <tableColumn id="14" xr3:uid="{9A72167E-DB9E-46B1-86CA-052167332E56}" uniqueName="14" name="Variable" queryTableFieldId="14" dataDxfId="8"/>
    <tableColumn id="15" xr3:uid="{13A7D352-24E4-4AFB-BF87-998BE16B0301}" uniqueName="15" name="Color" queryTableFieldId="15" dataDxfId="7"/>
    <tableColumn id="16" xr3:uid="{6D4578CA-37C4-4E3D-943B-65A36077567C}" uniqueName="16" name="titulo_leyenda" queryTableFieldId="16" dataDxfId="6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08" tableType="queryTable" totalsRowShown="0">
  <autoFilter ref="A1:J408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29" tableType="queryTable" totalsRowShown="0">
  <autoFilter ref="A1:I12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D10" sqref="D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67.5546875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10" t="s">
        <v>19</v>
      </c>
      <c r="D1" t="s">
        <v>21</v>
      </c>
      <c r="E1" t="s">
        <v>23</v>
      </c>
    </row>
    <row r="2" spans="1:7" x14ac:dyDescent="0.3">
      <c r="A2" s="26" t="s">
        <v>29</v>
      </c>
      <c r="B2" s="24" t="s">
        <v>473</v>
      </c>
      <c r="C2" s="11" t="s">
        <v>110</v>
      </c>
      <c r="E2" s="38" t="str">
        <f>+"https://github.com/Sud-Austral/mapa_insumos/tree/main/glaciar/"&amp;Capas[[#This Row],[Capa]]&amp;"/?Codcom=00000.json"</f>
        <v>https://github.com/Sud-Austral/mapa_insumos/tree/main/glaciar/glaciares_2014/?Codcom=00000.json</v>
      </c>
      <c r="G2" t="str">
        <f>+A2</f>
        <v>01</v>
      </c>
    </row>
    <row r="3" spans="1:7" x14ac:dyDescent="0.3">
      <c r="A3" s="26" t="s">
        <v>111</v>
      </c>
      <c r="B3" s="24" t="s">
        <v>474</v>
      </c>
      <c r="C3" s="11" t="s">
        <v>110</v>
      </c>
      <c r="E3" s="38" t="str">
        <f>+"https://github.com/Sud-Austral/mapa_insumos/tree/main/glaciar/"&amp;Capas[[#This Row],[Capa]]&amp;"/?Codcom=00000.json"</f>
        <v>https://github.com/Sud-Austral/mapa_insumos/tree/main/glaciar/glaciares_2022/?Codcom=00000.json</v>
      </c>
      <c r="G3" t="str">
        <f>+A3</f>
        <v>02</v>
      </c>
    </row>
    <row r="4" spans="1:7" x14ac:dyDescent="0.3">
      <c r="A4" s="26" t="s">
        <v>210</v>
      </c>
      <c r="B4" s="24" t="s">
        <v>473</v>
      </c>
      <c r="C4" s="11" t="s">
        <v>110</v>
      </c>
      <c r="E4" s="38" t="str">
        <f>+"https://github.com/Sud-Austral/mapa_insumos/tree/main/glaciar_comparativo/"&amp;Capas[[#This Row],[Capa]]&amp;"/?Codcom=00000.json"</f>
        <v>https://github.com/Sud-Austral/mapa_insumos/tree/main/glaciar_comparativo/glaciares_2014/?Codcom=00000.json</v>
      </c>
      <c r="G4" t="str">
        <f>+A4</f>
        <v>03</v>
      </c>
    </row>
    <row r="5" spans="1:7" x14ac:dyDescent="0.3">
      <c r="A5" s="26" t="s">
        <v>359</v>
      </c>
      <c r="B5" s="24" t="s">
        <v>474</v>
      </c>
      <c r="C5" s="11" t="s">
        <v>110</v>
      </c>
      <c r="E5" s="38" t="str">
        <f>+"https://github.com/Sud-Austral/mapa_insumos/tree/main/glaciar_comparativo/"&amp;Capas[[#This Row],[Capa]]&amp;"/?Codcom=00000.json"</f>
        <v>https://github.com/Sud-Austral/mapa_insumos/tree/main/glaciar_comparativo/glaciares_2022/?Codcom=00000.json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16"/>
  <sheetViews>
    <sheetView showGridLines="0" workbookViewId="0">
      <pane ySplit="9" topLeftCell="A10" activePane="bottomLeft" state="frozen"/>
      <selection pane="bottomLeft" activeCell="D422" sqref="D422"/>
    </sheetView>
  </sheetViews>
  <sheetFormatPr baseColWidth="10" defaultRowHeight="14.4" x14ac:dyDescent="0.3"/>
  <cols>
    <col min="1" max="1" width="8.77734375" bestFit="1" customWidth="1"/>
    <col min="2" max="2" width="33.88671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21" t="s">
        <v>29</v>
      </c>
      <c r="B10" s="27" t="str">
        <f>+VLOOKUP(BD_Capas[[#This Row],[idcapa]],Capas[],2,0)</f>
        <v>glaciares_2014</v>
      </c>
      <c r="C10" s="20">
        <v>1</v>
      </c>
      <c r="D10" s="27" t="s">
        <v>112</v>
      </c>
      <c r="E10" s="16">
        <v>1</v>
      </c>
      <c r="F10" s="15" t="s">
        <v>204</v>
      </c>
      <c r="G10" s="17">
        <v>50</v>
      </c>
      <c r="H10" s="27" t="s">
        <v>204</v>
      </c>
      <c r="I10" s="18" t="str">
        <f>BD_Capas[[#This Row],[idcapa]]&amp;"-"&amp;BD_Capas[[#This Row],[posición_capa]]</f>
        <v>01-0</v>
      </c>
      <c r="J10" s="19">
        <v>0</v>
      </c>
    </row>
    <row r="11" spans="1:10" x14ac:dyDescent="0.3">
      <c r="A11" s="1" t="s">
        <v>29</v>
      </c>
      <c r="B11" s="24" t="str">
        <f>+VLOOKUP(BD_Capas[[#This Row],[idcapa]],Capas[],2,0)</f>
        <v>glaciares_2014</v>
      </c>
      <c r="C11" s="3">
        <f>+C10+1</f>
        <v>2</v>
      </c>
      <c r="D11" s="24" t="s">
        <v>113</v>
      </c>
      <c r="E11" s="13"/>
      <c r="F11" s="14"/>
      <c r="G11" s="4"/>
      <c r="H11" s="24"/>
      <c r="I11" s="5"/>
      <c r="J11" s="6"/>
    </row>
    <row r="12" spans="1:10" x14ac:dyDescent="0.3">
      <c r="A12" s="1" t="s">
        <v>29</v>
      </c>
      <c r="B12" s="24" t="str">
        <f>+VLOOKUP(BD_Capas[[#This Row],[idcapa]],Capas[],2,0)</f>
        <v>glaciares_2014</v>
      </c>
      <c r="C12" s="3">
        <f t="shared" ref="C12:C145" si="0">+C11+1</f>
        <v>3</v>
      </c>
      <c r="D12" s="24" t="s">
        <v>114</v>
      </c>
      <c r="E12" s="13">
        <v>1</v>
      </c>
      <c r="F12" s="14" t="s">
        <v>184</v>
      </c>
      <c r="G12" s="4">
        <v>1</v>
      </c>
      <c r="H12" s="24"/>
      <c r="I12" s="36"/>
      <c r="J12" s="37"/>
    </row>
    <row r="13" spans="1:10" x14ac:dyDescent="0.3">
      <c r="A13" s="1" t="s">
        <v>29</v>
      </c>
      <c r="B13" s="24" t="str">
        <f>+VLOOKUP(BD_Capas[[#This Row],[idcapa]],Capas[],2,0)</f>
        <v>glaciares_2014</v>
      </c>
      <c r="C13" s="3">
        <f t="shared" si="0"/>
        <v>4</v>
      </c>
      <c r="D13" s="24" t="s">
        <v>115</v>
      </c>
      <c r="E13" s="13">
        <v>1</v>
      </c>
      <c r="F13" s="14" t="s">
        <v>399</v>
      </c>
      <c r="G13" s="4">
        <v>2</v>
      </c>
      <c r="H13" s="24"/>
      <c r="I13" s="5"/>
      <c r="J13" s="6"/>
    </row>
    <row r="14" spans="1:10" x14ac:dyDescent="0.3">
      <c r="A14" s="1" t="s">
        <v>29</v>
      </c>
      <c r="B14" s="24" t="str">
        <f>+VLOOKUP(BD_Capas[[#This Row],[idcapa]],Capas[],2,0)</f>
        <v>glaciares_2014</v>
      </c>
      <c r="C14" s="3">
        <f t="shared" si="0"/>
        <v>5</v>
      </c>
      <c r="D14" s="24" t="s">
        <v>116</v>
      </c>
      <c r="E14" s="13">
        <v>1</v>
      </c>
      <c r="F14" s="14" t="s">
        <v>186</v>
      </c>
      <c r="G14" s="4">
        <v>3</v>
      </c>
      <c r="H14" s="24" t="s">
        <v>207</v>
      </c>
      <c r="I14" s="5" t="str">
        <f>BD_Capas[[#This Row],[idcapa]]&amp;"-"&amp;BD_Capas[[#This Row],[posición_capa]]</f>
        <v>01-2</v>
      </c>
      <c r="J14" s="6">
        <v>2</v>
      </c>
    </row>
    <row r="15" spans="1:10" x14ac:dyDescent="0.3">
      <c r="A15" s="1" t="s">
        <v>29</v>
      </c>
      <c r="B15" s="24" t="str">
        <f>+VLOOKUP(BD_Capas[[#This Row],[idcapa]],Capas[],2,0)</f>
        <v>glaciares_2014</v>
      </c>
      <c r="C15" s="3">
        <f t="shared" si="0"/>
        <v>6</v>
      </c>
      <c r="D15" s="24" t="s">
        <v>2</v>
      </c>
      <c r="E15" s="13"/>
      <c r="G15" s="4"/>
      <c r="H15" s="24"/>
      <c r="I15" s="5"/>
      <c r="J15" s="6"/>
    </row>
    <row r="16" spans="1:10" x14ac:dyDescent="0.3">
      <c r="A16" s="1" t="s">
        <v>29</v>
      </c>
      <c r="B16" s="24" t="str">
        <f>+VLOOKUP(BD_Capas[[#This Row],[idcapa]],Capas[],2,0)</f>
        <v>glaciares_2014</v>
      </c>
      <c r="C16" s="3">
        <f t="shared" si="0"/>
        <v>7</v>
      </c>
      <c r="D16" s="24" t="s">
        <v>117</v>
      </c>
      <c r="E16" s="13"/>
      <c r="G16" s="4"/>
      <c r="H16" s="24"/>
      <c r="I16" s="5"/>
      <c r="J16" s="6"/>
    </row>
    <row r="17" spans="1:10" x14ac:dyDescent="0.3">
      <c r="A17" s="1" t="s">
        <v>29</v>
      </c>
      <c r="B17" s="24" t="str">
        <f>+VLOOKUP(BD_Capas[[#This Row],[idcapa]],Capas[],2,0)</f>
        <v>glaciares_2014</v>
      </c>
      <c r="C17" s="3">
        <f t="shared" si="0"/>
        <v>8</v>
      </c>
      <c r="D17" s="24" t="s">
        <v>118</v>
      </c>
      <c r="E17" s="13"/>
      <c r="F17" s="14"/>
      <c r="G17" s="4"/>
      <c r="H17" s="24"/>
      <c r="I17" s="5"/>
      <c r="J17" s="6"/>
    </row>
    <row r="18" spans="1:10" x14ac:dyDescent="0.3">
      <c r="A18" s="1" t="s">
        <v>29</v>
      </c>
      <c r="B18" s="24" t="str">
        <f>+VLOOKUP(BD_Capas[[#This Row],[idcapa]],Capas[],2,0)</f>
        <v>glaciares_2014</v>
      </c>
      <c r="C18" s="3">
        <f t="shared" si="0"/>
        <v>9</v>
      </c>
      <c r="D18" s="24" t="s">
        <v>119</v>
      </c>
      <c r="E18" s="13"/>
      <c r="F18" s="14"/>
      <c r="G18" s="4"/>
      <c r="H18" s="24"/>
      <c r="I18" s="5"/>
      <c r="J18" s="6"/>
    </row>
    <row r="19" spans="1:10" x14ac:dyDescent="0.3">
      <c r="A19" s="1" t="s">
        <v>29</v>
      </c>
      <c r="B19" s="24" t="str">
        <f>+VLOOKUP(BD_Capas[[#This Row],[idcapa]],Capas[],2,0)</f>
        <v>glaciares_2014</v>
      </c>
      <c r="C19" s="3">
        <f t="shared" si="0"/>
        <v>10</v>
      </c>
      <c r="D19" s="24" t="s">
        <v>120</v>
      </c>
      <c r="E19" s="13"/>
      <c r="F19" s="14"/>
      <c r="G19" s="4"/>
      <c r="H19" s="24"/>
      <c r="I19" s="5"/>
      <c r="J19" s="6"/>
    </row>
    <row r="20" spans="1:10" x14ac:dyDescent="0.3">
      <c r="A20" s="1" t="s">
        <v>29</v>
      </c>
      <c r="B20" s="24" t="str">
        <f>+VLOOKUP(BD_Capas[[#This Row],[idcapa]],Capas[],2,0)</f>
        <v>glaciares_2014</v>
      </c>
      <c r="C20" s="3">
        <f t="shared" si="0"/>
        <v>11</v>
      </c>
      <c r="D20" s="24" t="s">
        <v>121</v>
      </c>
      <c r="E20" s="13"/>
      <c r="F20" s="14"/>
      <c r="G20" s="4"/>
      <c r="H20" s="24"/>
      <c r="I20" s="5"/>
      <c r="J20" s="6"/>
    </row>
    <row r="21" spans="1:10" x14ac:dyDescent="0.3">
      <c r="A21" s="1" t="s">
        <v>29</v>
      </c>
      <c r="B21" s="24" t="str">
        <f>+VLOOKUP(BD_Capas[[#This Row],[idcapa]],Capas[],2,0)</f>
        <v>glaciares_2014</v>
      </c>
      <c r="C21" s="3">
        <f t="shared" si="0"/>
        <v>12</v>
      </c>
      <c r="D21" s="24" t="s">
        <v>122</v>
      </c>
      <c r="E21" s="13">
        <v>1</v>
      </c>
      <c r="F21" t="s">
        <v>187</v>
      </c>
      <c r="G21" s="4">
        <v>7</v>
      </c>
      <c r="H21" s="24" t="s">
        <v>302</v>
      </c>
      <c r="I21" s="5" t="str">
        <f>BD_Capas[[#This Row],[idcapa]]&amp;"-"&amp;BD_Capas[[#This Row],[posición_capa]]</f>
        <v>01-4</v>
      </c>
      <c r="J21" s="6">
        <v>4</v>
      </c>
    </row>
    <row r="22" spans="1:10" x14ac:dyDescent="0.3">
      <c r="A22" s="1" t="s">
        <v>29</v>
      </c>
      <c r="B22" s="24" t="str">
        <f>+VLOOKUP(BD_Capas[[#This Row],[idcapa]],Capas[],2,0)</f>
        <v>glaciares_2014</v>
      </c>
      <c r="C22" s="3">
        <f t="shared" si="0"/>
        <v>13</v>
      </c>
      <c r="D22" s="24" t="s">
        <v>123</v>
      </c>
      <c r="E22" s="13">
        <v>1</v>
      </c>
      <c r="F22" t="s">
        <v>188</v>
      </c>
      <c r="G22" s="4">
        <v>8</v>
      </c>
      <c r="H22" s="24"/>
      <c r="I22" s="5"/>
      <c r="J22" s="6"/>
    </row>
    <row r="23" spans="1:10" x14ac:dyDescent="0.3">
      <c r="A23" s="1" t="s">
        <v>29</v>
      </c>
      <c r="B23" s="24" t="str">
        <f>+VLOOKUP(BD_Capas[[#This Row],[idcapa]],Capas[],2,0)</f>
        <v>glaciares_2014</v>
      </c>
      <c r="C23" s="3">
        <f t="shared" si="0"/>
        <v>14</v>
      </c>
      <c r="D23" s="24" t="s">
        <v>124</v>
      </c>
      <c r="E23" s="13">
        <v>1</v>
      </c>
      <c r="F23" t="s">
        <v>189</v>
      </c>
      <c r="G23" s="4">
        <v>9</v>
      </c>
      <c r="H23" s="24" t="s">
        <v>309</v>
      </c>
      <c r="I23" s="5" t="str">
        <f>BD_Capas[[#This Row],[idcapa]]&amp;"-"&amp;BD_Capas[[#This Row],[posición_capa]]</f>
        <v>01-5</v>
      </c>
      <c r="J23" s="6">
        <v>5</v>
      </c>
    </row>
    <row r="24" spans="1:10" x14ac:dyDescent="0.3">
      <c r="A24" s="1" t="s">
        <v>29</v>
      </c>
      <c r="B24" s="24" t="str">
        <f>+VLOOKUP(BD_Capas[[#This Row],[idcapa]],Capas[],2,0)</f>
        <v>glaciares_2014</v>
      </c>
      <c r="C24" s="3">
        <f t="shared" si="0"/>
        <v>15</v>
      </c>
      <c r="D24" s="24" t="s">
        <v>125</v>
      </c>
      <c r="E24" s="13"/>
      <c r="F24" s="14"/>
      <c r="G24" s="4"/>
      <c r="H24" s="24"/>
      <c r="I24" s="5"/>
      <c r="J24" s="6"/>
    </row>
    <row r="25" spans="1:10" x14ac:dyDescent="0.3">
      <c r="A25" s="1" t="s">
        <v>29</v>
      </c>
      <c r="B25" s="24" t="str">
        <f>+VLOOKUP(BD_Capas[[#This Row],[idcapa]],Capas[],2,0)</f>
        <v>glaciares_2014</v>
      </c>
      <c r="C25" s="3">
        <f t="shared" si="0"/>
        <v>16</v>
      </c>
      <c r="D25" s="24" t="s">
        <v>126</v>
      </c>
      <c r="E25" s="13">
        <v>1</v>
      </c>
      <c r="F25" s="14" t="s">
        <v>201</v>
      </c>
      <c r="G25" s="4">
        <v>6</v>
      </c>
      <c r="H25" s="24"/>
      <c r="I25" s="5"/>
      <c r="J25" s="6"/>
    </row>
    <row r="26" spans="1:10" x14ac:dyDescent="0.3">
      <c r="A26" s="1" t="s">
        <v>29</v>
      </c>
      <c r="B26" s="24" t="str">
        <f>+VLOOKUP(BD_Capas[[#This Row],[idcapa]],Capas[],2,0)</f>
        <v>glaciares_2014</v>
      </c>
      <c r="C26" s="3">
        <f t="shared" si="0"/>
        <v>17</v>
      </c>
      <c r="D26" s="24" t="s">
        <v>127</v>
      </c>
      <c r="E26" s="13"/>
      <c r="F26" s="14"/>
      <c r="G26" s="4"/>
      <c r="H26" s="24"/>
      <c r="I26" s="5"/>
      <c r="J26" s="6"/>
    </row>
    <row r="27" spans="1:10" x14ac:dyDescent="0.3">
      <c r="A27" s="1" t="s">
        <v>29</v>
      </c>
      <c r="B27" s="24" t="str">
        <f>+VLOOKUP(BD_Capas[[#This Row],[idcapa]],Capas[],2,0)</f>
        <v>glaciares_2014</v>
      </c>
      <c r="C27" s="3">
        <f t="shared" si="0"/>
        <v>18</v>
      </c>
      <c r="D27" s="24" t="s">
        <v>128</v>
      </c>
      <c r="E27" s="13">
        <v>1</v>
      </c>
      <c r="F27" t="s">
        <v>190</v>
      </c>
      <c r="G27" s="4">
        <v>10</v>
      </c>
      <c r="H27" s="24"/>
      <c r="I27" s="5"/>
      <c r="J27" s="6"/>
    </row>
    <row r="28" spans="1:10" x14ac:dyDescent="0.3">
      <c r="A28" s="1" t="s">
        <v>29</v>
      </c>
      <c r="B28" s="24" t="str">
        <f>+VLOOKUP(BD_Capas[[#This Row],[idcapa]],Capas[],2,0)</f>
        <v>glaciares_2014</v>
      </c>
      <c r="C28" s="3">
        <f t="shared" si="0"/>
        <v>19</v>
      </c>
      <c r="D28" s="24" t="s">
        <v>107</v>
      </c>
      <c r="E28" s="13"/>
      <c r="F28" s="14"/>
      <c r="G28" s="4"/>
      <c r="H28" s="24"/>
      <c r="I28" s="36"/>
      <c r="J28" s="37"/>
    </row>
    <row r="29" spans="1:10" x14ac:dyDescent="0.3">
      <c r="A29" s="1" t="s">
        <v>29</v>
      </c>
      <c r="B29" s="24" t="str">
        <f>+VLOOKUP(BD_Capas[[#This Row],[idcapa]],Capas[],2,0)</f>
        <v>glaciares_2014</v>
      </c>
      <c r="C29" s="3">
        <f t="shared" si="0"/>
        <v>20</v>
      </c>
      <c r="D29" s="24" t="s">
        <v>129</v>
      </c>
      <c r="E29" s="13"/>
      <c r="F29" s="14"/>
      <c r="G29" s="4"/>
      <c r="H29" s="24"/>
      <c r="I29" s="36"/>
      <c r="J29" s="37"/>
    </row>
    <row r="30" spans="1:10" x14ac:dyDescent="0.3">
      <c r="A30" s="1" t="s">
        <v>29</v>
      </c>
      <c r="B30" s="24" t="str">
        <f>+VLOOKUP(BD_Capas[[#This Row],[idcapa]],Capas[],2,0)</f>
        <v>glaciares_2014</v>
      </c>
      <c r="C30" s="3">
        <f t="shared" si="0"/>
        <v>21</v>
      </c>
      <c r="D30" s="24" t="s">
        <v>130</v>
      </c>
      <c r="E30" s="13"/>
      <c r="F30" s="14"/>
      <c r="G30" s="4"/>
      <c r="H30" s="24"/>
      <c r="I30" s="36"/>
      <c r="J30" s="37"/>
    </row>
    <row r="31" spans="1:10" x14ac:dyDescent="0.3">
      <c r="A31" s="1" t="s">
        <v>29</v>
      </c>
      <c r="B31" s="24" t="str">
        <f>+VLOOKUP(BD_Capas[[#This Row],[idcapa]],Capas[],2,0)</f>
        <v>glaciares_2014</v>
      </c>
      <c r="C31" s="3">
        <f t="shared" si="0"/>
        <v>22</v>
      </c>
      <c r="D31" s="24" t="s">
        <v>131</v>
      </c>
      <c r="E31" s="13"/>
      <c r="F31" s="14"/>
      <c r="G31" s="4"/>
      <c r="H31" s="24"/>
      <c r="I31" s="36"/>
      <c r="J31" s="37"/>
    </row>
    <row r="32" spans="1:10" x14ac:dyDescent="0.3">
      <c r="A32" s="1" t="s">
        <v>29</v>
      </c>
      <c r="B32" s="24" t="str">
        <f>+VLOOKUP(BD_Capas[[#This Row],[idcapa]],Capas[],2,0)</f>
        <v>glaciares_2014</v>
      </c>
      <c r="C32" s="3">
        <f t="shared" si="0"/>
        <v>23</v>
      </c>
      <c r="D32" s="24" t="s">
        <v>132</v>
      </c>
      <c r="E32" s="13"/>
      <c r="F32" s="14"/>
      <c r="G32" s="4"/>
      <c r="H32" s="24"/>
      <c r="I32" s="36"/>
      <c r="J32" s="37"/>
    </row>
    <row r="33" spans="1:10" x14ac:dyDescent="0.3">
      <c r="A33" s="1" t="s">
        <v>29</v>
      </c>
      <c r="B33" s="24" t="str">
        <f>+VLOOKUP(BD_Capas[[#This Row],[idcapa]],Capas[],2,0)</f>
        <v>glaciares_2014</v>
      </c>
      <c r="C33" s="3">
        <f t="shared" si="0"/>
        <v>24</v>
      </c>
      <c r="D33" s="24" t="s">
        <v>133</v>
      </c>
      <c r="E33" s="13"/>
      <c r="F33" s="14"/>
      <c r="G33" s="4"/>
      <c r="H33" s="24"/>
      <c r="I33" s="36"/>
      <c r="J33" s="37"/>
    </row>
    <row r="34" spans="1:10" x14ac:dyDescent="0.3">
      <c r="A34" s="1" t="s">
        <v>29</v>
      </c>
      <c r="B34" s="24" t="str">
        <f>+VLOOKUP(BD_Capas[[#This Row],[idcapa]],Capas[],2,0)</f>
        <v>glaciares_2014</v>
      </c>
      <c r="C34" s="3">
        <f t="shared" si="0"/>
        <v>25</v>
      </c>
      <c r="D34" s="24" t="s">
        <v>134</v>
      </c>
      <c r="E34" s="13"/>
      <c r="F34" s="14"/>
      <c r="G34" s="4"/>
      <c r="H34" s="24"/>
      <c r="I34" s="36"/>
      <c r="J34" s="37"/>
    </row>
    <row r="35" spans="1:10" x14ac:dyDescent="0.3">
      <c r="A35" s="1" t="s">
        <v>29</v>
      </c>
      <c r="B35" s="24" t="str">
        <f>+VLOOKUP(BD_Capas[[#This Row],[idcapa]],Capas[],2,0)</f>
        <v>glaciares_2014</v>
      </c>
      <c r="C35" s="3">
        <f t="shared" si="0"/>
        <v>26</v>
      </c>
      <c r="D35" s="24" t="s">
        <v>135</v>
      </c>
      <c r="E35" s="13"/>
      <c r="F35" s="14"/>
      <c r="G35" s="4"/>
      <c r="H35" s="24"/>
      <c r="I35" s="36"/>
      <c r="J35" s="37"/>
    </row>
    <row r="36" spans="1:10" x14ac:dyDescent="0.3">
      <c r="A36" s="1" t="s">
        <v>29</v>
      </c>
      <c r="B36" s="24" t="str">
        <f>+VLOOKUP(BD_Capas[[#This Row],[idcapa]],Capas[],2,0)</f>
        <v>glaciares_2014</v>
      </c>
      <c r="C36" s="3">
        <f t="shared" si="0"/>
        <v>27</v>
      </c>
      <c r="D36" s="24" t="s">
        <v>136</v>
      </c>
      <c r="E36" s="13"/>
      <c r="F36" s="14"/>
      <c r="G36" s="4"/>
      <c r="H36" s="24"/>
      <c r="I36" s="36"/>
      <c r="J36" s="37"/>
    </row>
    <row r="37" spans="1:10" x14ac:dyDescent="0.3">
      <c r="A37" s="1" t="s">
        <v>29</v>
      </c>
      <c r="B37" s="24" t="str">
        <f>+VLOOKUP(BD_Capas[[#This Row],[idcapa]],Capas[],2,0)</f>
        <v>glaciares_2014</v>
      </c>
      <c r="C37" s="3">
        <f t="shared" si="0"/>
        <v>28</v>
      </c>
      <c r="D37" s="24" t="s">
        <v>137</v>
      </c>
      <c r="E37" s="13"/>
      <c r="F37" s="14"/>
      <c r="G37" s="4"/>
      <c r="H37" s="24"/>
      <c r="I37" s="36"/>
      <c r="J37" s="37"/>
    </row>
    <row r="38" spans="1:10" x14ac:dyDescent="0.3">
      <c r="A38" s="1" t="s">
        <v>29</v>
      </c>
      <c r="B38" s="24" t="str">
        <f>+VLOOKUP(BD_Capas[[#This Row],[idcapa]],Capas[],2,0)</f>
        <v>glaciares_2014</v>
      </c>
      <c r="C38" s="3">
        <f t="shared" si="0"/>
        <v>29</v>
      </c>
      <c r="D38" s="24" t="s">
        <v>138</v>
      </c>
      <c r="E38" s="13"/>
      <c r="F38" s="14"/>
      <c r="G38" s="4"/>
      <c r="H38" s="24"/>
      <c r="I38" s="36"/>
      <c r="J38" s="37"/>
    </row>
    <row r="39" spans="1:10" x14ac:dyDescent="0.3">
      <c r="A39" s="1" t="s">
        <v>29</v>
      </c>
      <c r="B39" s="24" t="str">
        <f>+VLOOKUP(BD_Capas[[#This Row],[idcapa]],Capas[],2,0)</f>
        <v>glaciares_2014</v>
      </c>
      <c r="C39" s="3">
        <f t="shared" si="0"/>
        <v>30</v>
      </c>
      <c r="D39" s="24" t="s">
        <v>139</v>
      </c>
      <c r="E39" s="13">
        <v>1</v>
      </c>
      <c r="F39" s="14" t="s">
        <v>196</v>
      </c>
      <c r="G39" s="4">
        <v>13</v>
      </c>
      <c r="H39" s="24"/>
      <c r="I39" s="36"/>
      <c r="J39" s="37"/>
    </row>
    <row r="40" spans="1:10" x14ac:dyDescent="0.3">
      <c r="A40" s="1" t="s">
        <v>29</v>
      </c>
      <c r="B40" s="24" t="str">
        <f>+VLOOKUP(BD_Capas[[#This Row],[idcapa]],Capas[],2,0)</f>
        <v>glaciares_2014</v>
      </c>
      <c r="C40" s="3">
        <f t="shared" si="0"/>
        <v>31</v>
      </c>
      <c r="D40" s="24" t="s">
        <v>140</v>
      </c>
      <c r="E40" s="13">
        <v>1</v>
      </c>
      <c r="F40" s="14" t="s">
        <v>199</v>
      </c>
      <c r="G40" s="4">
        <v>14</v>
      </c>
      <c r="H40" s="24"/>
      <c r="I40" s="36"/>
      <c r="J40" s="37"/>
    </row>
    <row r="41" spans="1:10" x14ac:dyDescent="0.3">
      <c r="A41" s="1" t="s">
        <v>29</v>
      </c>
      <c r="B41" s="24" t="str">
        <f>+VLOOKUP(BD_Capas[[#This Row],[idcapa]],Capas[],2,0)</f>
        <v>glaciares_2014</v>
      </c>
      <c r="C41" s="3">
        <f t="shared" si="0"/>
        <v>32</v>
      </c>
      <c r="D41" s="24" t="s">
        <v>141</v>
      </c>
      <c r="E41" s="13"/>
      <c r="F41" s="14"/>
      <c r="G41" s="4"/>
      <c r="H41" s="24"/>
      <c r="I41" s="36"/>
      <c r="J41" s="37"/>
    </row>
    <row r="42" spans="1:10" x14ac:dyDescent="0.3">
      <c r="A42" s="1" t="s">
        <v>29</v>
      </c>
      <c r="B42" s="24" t="str">
        <f>+VLOOKUP(BD_Capas[[#This Row],[idcapa]],Capas[],2,0)</f>
        <v>glaciares_2014</v>
      </c>
      <c r="C42" s="3">
        <f t="shared" si="0"/>
        <v>33</v>
      </c>
      <c r="D42" s="24" t="s">
        <v>142</v>
      </c>
      <c r="E42" s="13"/>
      <c r="F42" s="14"/>
      <c r="G42" s="4"/>
      <c r="H42" s="24"/>
      <c r="I42" s="36"/>
      <c r="J42" s="37"/>
    </row>
    <row r="43" spans="1:10" x14ac:dyDescent="0.3">
      <c r="A43" s="1" t="s">
        <v>29</v>
      </c>
      <c r="B43" s="24" t="str">
        <f>+VLOOKUP(BD_Capas[[#This Row],[idcapa]],Capas[],2,0)</f>
        <v>glaciares_2014</v>
      </c>
      <c r="C43" s="3">
        <f t="shared" si="0"/>
        <v>34</v>
      </c>
      <c r="D43" s="24" t="s">
        <v>143</v>
      </c>
      <c r="E43" s="13"/>
      <c r="F43" s="14"/>
      <c r="G43" s="4"/>
      <c r="H43" s="24"/>
      <c r="I43" s="36"/>
      <c r="J43" s="37"/>
    </row>
    <row r="44" spans="1:10" x14ac:dyDescent="0.3">
      <c r="A44" s="1" t="s">
        <v>29</v>
      </c>
      <c r="B44" s="24" t="str">
        <f>+VLOOKUP(BD_Capas[[#This Row],[idcapa]],Capas[],2,0)</f>
        <v>glaciares_2014</v>
      </c>
      <c r="C44" s="3">
        <f t="shared" si="0"/>
        <v>35</v>
      </c>
      <c r="D44" s="24" t="s">
        <v>144</v>
      </c>
      <c r="E44" s="13"/>
      <c r="F44" s="14"/>
      <c r="G44" s="4"/>
      <c r="H44" s="24"/>
      <c r="I44" s="36"/>
      <c r="J44" s="37"/>
    </row>
    <row r="45" spans="1:10" x14ac:dyDescent="0.3">
      <c r="A45" s="1" t="s">
        <v>29</v>
      </c>
      <c r="B45" s="24" t="str">
        <f>+VLOOKUP(BD_Capas[[#This Row],[idcapa]],Capas[],2,0)</f>
        <v>glaciares_2014</v>
      </c>
      <c r="C45" s="3">
        <f t="shared" si="0"/>
        <v>36</v>
      </c>
      <c r="D45" s="24" t="s">
        <v>145</v>
      </c>
      <c r="E45" s="13"/>
      <c r="F45" s="14"/>
      <c r="G45" s="4"/>
      <c r="H45" s="24"/>
      <c r="I45" s="36"/>
      <c r="J45" s="37"/>
    </row>
    <row r="46" spans="1:10" x14ac:dyDescent="0.3">
      <c r="A46" s="1" t="s">
        <v>29</v>
      </c>
      <c r="B46" s="24" t="str">
        <f>+VLOOKUP(BD_Capas[[#This Row],[idcapa]],Capas[],2,0)</f>
        <v>glaciares_2014</v>
      </c>
      <c r="C46" s="3">
        <f t="shared" si="0"/>
        <v>37</v>
      </c>
      <c r="D46" s="24" t="s">
        <v>146</v>
      </c>
      <c r="E46" s="13">
        <v>1</v>
      </c>
      <c r="F46" s="14" t="s">
        <v>193</v>
      </c>
      <c r="G46" s="4">
        <v>17</v>
      </c>
      <c r="H46" s="24"/>
      <c r="I46" s="36"/>
      <c r="J46" s="37"/>
    </row>
    <row r="47" spans="1:10" x14ac:dyDescent="0.3">
      <c r="A47" s="1" t="s">
        <v>29</v>
      </c>
      <c r="B47" s="24" t="str">
        <f>+VLOOKUP(BD_Capas[[#This Row],[idcapa]],Capas[],2,0)</f>
        <v>glaciares_2014</v>
      </c>
      <c r="C47" s="3">
        <f t="shared" si="0"/>
        <v>38</v>
      </c>
      <c r="D47" s="24" t="s">
        <v>147</v>
      </c>
      <c r="E47" s="13">
        <v>1</v>
      </c>
      <c r="F47" s="14" t="s">
        <v>192</v>
      </c>
      <c r="G47" s="4">
        <v>15</v>
      </c>
      <c r="H47" s="24"/>
      <c r="I47" s="36"/>
      <c r="J47" s="37"/>
    </row>
    <row r="48" spans="1:10" x14ac:dyDescent="0.3">
      <c r="A48" s="1" t="s">
        <v>29</v>
      </c>
      <c r="B48" s="24" t="str">
        <f>+VLOOKUP(BD_Capas[[#This Row],[idcapa]],Capas[],2,0)</f>
        <v>glaciares_2014</v>
      </c>
      <c r="C48" s="3">
        <f t="shared" si="0"/>
        <v>39</v>
      </c>
      <c r="D48" s="24" t="s">
        <v>148</v>
      </c>
      <c r="E48" s="13">
        <v>1</v>
      </c>
      <c r="F48" s="14" t="s">
        <v>194</v>
      </c>
      <c r="G48" s="4">
        <v>16</v>
      </c>
      <c r="H48" s="24"/>
      <c r="I48" s="36"/>
      <c r="J48" s="37"/>
    </row>
    <row r="49" spans="1:10" x14ac:dyDescent="0.3">
      <c r="A49" s="1" t="s">
        <v>29</v>
      </c>
      <c r="B49" s="24" t="str">
        <f>+VLOOKUP(BD_Capas[[#This Row],[idcapa]],Capas[],2,0)</f>
        <v>glaciares_2014</v>
      </c>
      <c r="C49" s="3">
        <f t="shared" si="0"/>
        <v>40</v>
      </c>
      <c r="D49" s="24" t="s">
        <v>149</v>
      </c>
      <c r="E49" s="13"/>
      <c r="F49" s="14"/>
      <c r="G49" s="4"/>
      <c r="H49" s="24"/>
      <c r="I49" s="36"/>
      <c r="J49" s="37"/>
    </row>
    <row r="50" spans="1:10" x14ac:dyDescent="0.3">
      <c r="A50" s="1" t="s">
        <v>29</v>
      </c>
      <c r="B50" s="24" t="str">
        <f>+VLOOKUP(BD_Capas[[#This Row],[idcapa]],Capas[],2,0)</f>
        <v>glaciares_2014</v>
      </c>
      <c r="C50" s="3">
        <f t="shared" si="0"/>
        <v>41</v>
      </c>
      <c r="D50" s="24" t="s">
        <v>150</v>
      </c>
      <c r="E50" s="13"/>
      <c r="F50" s="14"/>
      <c r="G50" s="4"/>
      <c r="H50" s="24"/>
      <c r="I50" s="36"/>
      <c r="J50" s="37"/>
    </row>
    <row r="51" spans="1:10" x14ac:dyDescent="0.3">
      <c r="A51" s="1" t="s">
        <v>29</v>
      </c>
      <c r="B51" s="24" t="str">
        <f>+VLOOKUP(BD_Capas[[#This Row],[idcapa]],Capas[],2,0)</f>
        <v>glaciares_2014</v>
      </c>
      <c r="C51" s="3">
        <f t="shared" si="0"/>
        <v>42</v>
      </c>
      <c r="D51" s="24" t="s">
        <v>151</v>
      </c>
      <c r="E51" s="13"/>
      <c r="F51" s="14"/>
      <c r="G51" s="4"/>
      <c r="H51" s="24"/>
      <c r="I51" s="36"/>
      <c r="J51" s="37"/>
    </row>
    <row r="52" spans="1:10" x14ac:dyDescent="0.3">
      <c r="A52" s="1" t="s">
        <v>29</v>
      </c>
      <c r="B52" s="24" t="str">
        <f>+VLOOKUP(BD_Capas[[#This Row],[idcapa]],Capas[],2,0)</f>
        <v>glaciares_2014</v>
      </c>
      <c r="C52" s="3">
        <f t="shared" si="0"/>
        <v>43</v>
      </c>
      <c r="D52" s="24" t="s">
        <v>152</v>
      </c>
      <c r="E52" s="13"/>
      <c r="F52" s="14"/>
      <c r="G52" s="4"/>
      <c r="H52" s="24"/>
      <c r="I52" s="36"/>
      <c r="J52" s="37"/>
    </row>
    <row r="53" spans="1:10" x14ac:dyDescent="0.3">
      <c r="A53" s="1" t="s">
        <v>29</v>
      </c>
      <c r="B53" s="24" t="str">
        <f>+VLOOKUP(BD_Capas[[#This Row],[idcapa]],Capas[],2,0)</f>
        <v>glaciares_2014</v>
      </c>
      <c r="C53" s="3">
        <f t="shared" si="0"/>
        <v>44</v>
      </c>
      <c r="D53" s="24" t="s">
        <v>153</v>
      </c>
      <c r="E53" s="13"/>
      <c r="F53" s="14"/>
      <c r="G53" s="4"/>
      <c r="H53" s="24"/>
      <c r="I53" s="36"/>
      <c r="J53" s="37"/>
    </row>
    <row r="54" spans="1:10" x14ac:dyDescent="0.3">
      <c r="A54" s="1" t="s">
        <v>29</v>
      </c>
      <c r="B54" s="24" t="str">
        <f>+VLOOKUP(BD_Capas[[#This Row],[idcapa]],Capas[],2,0)</f>
        <v>glaciares_2014</v>
      </c>
      <c r="C54" s="3">
        <f t="shared" si="0"/>
        <v>45</v>
      </c>
      <c r="D54" s="24" t="s">
        <v>154</v>
      </c>
      <c r="E54" s="13"/>
      <c r="F54" s="14"/>
      <c r="G54" s="4"/>
      <c r="H54" s="24"/>
      <c r="I54" s="36"/>
      <c r="J54" s="37"/>
    </row>
    <row r="55" spans="1:10" x14ac:dyDescent="0.3">
      <c r="A55" s="1" t="s">
        <v>29</v>
      </c>
      <c r="B55" s="24" t="str">
        <f>+VLOOKUP(BD_Capas[[#This Row],[idcapa]],Capas[],2,0)</f>
        <v>glaciares_2014</v>
      </c>
      <c r="C55" s="3">
        <f t="shared" si="0"/>
        <v>46</v>
      </c>
      <c r="D55" s="24" t="s">
        <v>155</v>
      </c>
      <c r="E55" s="13">
        <v>1</v>
      </c>
      <c r="F55" s="14" t="s">
        <v>191</v>
      </c>
      <c r="G55" s="4">
        <v>11</v>
      </c>
      <c r="H55" s="24" t="s">
        <v>208</v>
      </c>
      <c r="I55" s="5" t="str">
        <f>BD_Capas[[#This Row],[idcapa]]&amp;"-"&amp;BD_Capas[[#This Row],[posición_capa]]</f>
        <v>01-3</v>
      </c>
      <c r="J55" s="37">
        <v>3</v>
      </c>
    </row>
    <row r="56" spans="1:10" x14ac:dyDescent="0.3">
      <c r="A56" s="1" t="s">
        <v>29</v>
      </c>
      <c r="B56" s="24" t="str">
        <f>+VLOOKUP(BD_Capas[[#This Row],[idcapa]],Capas[],2,0)</f>
        <v>glaciares_2014</v>
      </c>
      <c r="C56" s="3">
        <f t="shared" si="0"/>
        <v>47</v>
      </c>
      <c r="D56" s="24" t="s">
        <v>156</v>
      </c>
      <c r="E56" s="13"/>
      <c r="F56" s="14"/>
      <c r="G56" s="4"/>
      <c r="H56" s="24"/>
      <c r="I56" s="36"/>
      <c r="J56" s="37"/>
    </row>
    <row r="57" spans="1:10" x14ac:dyDescent="0.3">
      <c r="A57" s="1" t="s">
        <v>29</v>
      </c>
      <c r="B57" s="24" t="str">
        <f>+VLOOKUP(BD_Capas[[#This Row],[idcapa]],Capas[],2,0)</f>
        <v>glaciares_2014</v>
      </c>
      <c r="C57" s="3">
        <f t="shared" si="0"/>
        <v>48</v>
      </c>
      <c r="D57" s="24" t="s">
        <v>157</v>
      </c>
      <c r="E57" s="13">
        <v>1</v>
      </c>
      <c r="F57" s="14" t="s">
        <v>266</v>
      </c>
      <c r="G57" s="4">
        <v>21</v>
      </c>
      <c r="H57" s="24" t="s">
        <v>315</v>
      </c>
      <c r="I57" s="5" t="str">
        <f>BD_Capas[[#This Row],[idcapa]]&amp;"-"&amp;BD_Capas[[#This Row],[posición_capa]]</f>
        <v>01-6</v>
      </c>
      <c r="J57" s="6">
        <v>6</v>
      </c>
    </row>
    <row r="58" spans="1:10" x14ac:dyDescent="0.3">
      <c r="A58" s="1" t="s">
        <v>29</v>
      </c>
      <c r="B58" s="24" t="str">
        <f>+VLOOKUP(BD_Capas[[#This Row],[idcapa]],Capas[],2,0)</f>
        <v>glaciares_2014</v>
      </c>
      <c r="C58" s="3">
        <f t="shared" si="0"/>
        <v>49</v>
      </c>
      <c r="D58" s="24" t="s">
        <v>158</v>
      </c>
      <c r="E58" s="13"/>
      <c r="F58" s="14"/>
      <c r="G58" s="4"/>
      <c r="H58" s="24"/>
      <c r="I58" s="36"/>
      <c r="J58" s="37"/>
    </row>
    <row r="59" spans="1:10" x14ac:dyDescent="0.3">
      <c r="A59" s="1" t="s">
        <v>29</v>
      </c>
      <c r="B59" s="24" t="str">
        <f>+VLOOKUP(BD_Capas[[#This Row],[idcapa]],Capas[],2,0)</f>
        <v>glaciares_2014</v>
      </c>
      <c r="C59" s="3">
        <f t="shared" si="0"/>
        <v>50</v>
      </c>
      <c r="D59" s="24" t="s">
        <v>159</v>
      </c>
      <c r="E59" s="13"/>
      <c r="F59" s="14"/>
      <c r="G59" s="4"/>
      <c r="H59" s="24"/>
      <c r="I59" s="36"/>
      <c r="J59" s="37"/>
    </row>
    <row r="60" spans="1:10" x14ac:dyDescent="0.3">
      <c r="A60" s="1" t="s">
        <v>29</v>
      </c>
      <c r="B60" s="24" t="str">
        <f>+VLOOKUP(BD_Capas[[#This Row],[idcapa]],Capas[],2,0)</f>
        <v>glaciares_2014</v>
      </c>
      <c r="C60" s="3">
        <f t="shared" si="0"/>
        <v>51</v>
      </c>
      <c r="D60" s="24" t="s">
        <v>160</v>
      </c>
      <c r="E60" s="13">
        <v>1</v>
      </c>
      <c r="F60" s="14" t="s">
        <v>195</v>
      </c>
      <c r="G60" s="4">
        <v>12</v>
      </c>
      <c r="H60" s="24"/>
      <c r="I60" s="36"/>
      <c r="J60" s="37"/>
    </row>
    <row r="61" spans="1:10" x14ac:dyDescent="0.3">
      <c r="A61" s="1" t="s">
        <v>29</v>
      </c>
      <c r="B61" s="24" t="str">
        <f>+VLOOKUP(BD_Capas[[#This Row],[idcapa]],Capas[],2,0)</f>
        <v>glaciares_2014</v>
      </c>
      <c r="C61" s="3">
        <f t="shared" si="0"/>
        <v>52</v>
      </c>
      <c r="D61" s="24" t="s">
        <v>161</v>
      </c>
      <c r="E61" s="13"/>
      <c r="F61" s="14"/>
      <c r="G61" s="4"/>
      <c r="H61" s="24"/>
      <c r="I61" s="36"/>
      <c r="J61" s="37"/>
    </row>
    <row r="62" spans="1:10" x14ac:dyDescent="0.3">
      <c r="A62" s="1" t="s">
        <v>29</v>
      </c>
      <c r="B62" s="24" t="str">
        <f>+VLOOKUP(BD_Capas[[#This Row],[idcapa]],Capas[],2,0)</f>
        <v>glaciares_2014</v>
      </c>
      <c r="C62" s="3">
        <f t="shared" si="0"/>
        <v>53</v>
      </c>
      <c r="D62" s="24" t="s">
        <v>162</v>
      </c>
      <c r="E62" s="13">
        <v>1</v>
      </c>
      <c r="F62" s="14" t="s">
        <v>200</v>
      </c>
      <c r="G62" s="4">
        <v>20</v>
      </c>
      <c r="H62" s="24"/>
      <c r="I62" s="36"/>
      <c r="J62" s="37"/>
    </row>
    <row r="63" spans="1:10" x14ac:dyDescent="0.3">
      <c r="A63" s="1" t="s">
        <v>29</v>
      </c>
      <c r="B63" s="24" t="str">
        <f>+VLOOKUP(BD_Capas[[#This Row],[idcapa]],Capas[],2,0)</f>
        <v>glaciares_2014</v>
      </c>
      <c r="C63" s="3">
        <f t="shared" si="0"/>
        <v>54</v>
      </c>
      <c r="D63" s="24" t="s">
        <v>163</v>
      </c>
      <c r="E63" s="13">
        <v>1</v>
      </c>
      <c r="F63" s="14" t="s">
        <v>197</v>
      </c>
      <c r="G63" s="4">
        <v>18</v>
      </c>
      <c r="H63" s="24"/>
      <c r="I63" s="36"/>
      <c r="J63" s="37"/>
    </row>
    <row r="64" spans="1:10" x14ac:dyDescent="0.3">
      <c r="A64" s="1" t="s">
        <v>29</v>
      </c>
      <c r="B64" s="24" t="str">
        <f>+VLOOKUP(BD_Capas[[#This Row],[idcapa]],Capas[],2,0)</f>
        <v>glaciares_2014</v>
      </c>
      <c r="C64" s="3">
        <f t="shared" si="0"/>
        <v>55</v>
      </c>
      <c r="D64" s="24" t="s">
        <v>164</v>
      </c>
      <c r="E64" s="13">
        <v>1</v>
      </c>
      <c r="F64" s="14" t="s">
        <v>198</v>
      </c>
      <c r="G64" s="4">
        <v>19</v>
      </c>
      <c r="H64" s="24"/>
      <c r="I64" s="36"/>
      <c r="J64" s="37"/>
    </row>
    <row r="65" spans="1:10" x14ac:dyDescent="0.3">
      <c r="A65" s="1" t="s">
        <v>29</v>
      </c>
      <c r="B65" s="24" t="str">
        <f>+VLOOKUP(BD_Capas[[#This Row],[idcapa]],Capas[],2,0)</f>
        <v>glaciares_2014</v>
      </c>
      <c r="C65" s="3">
        <f t="shared" si="0"/>
        <v>56</v>
      </c>
      <c r="D65" s="24" t="s">
        <v>477</v>
      </c>
      <c r="E65" s="13"/>
      <c r="F65" s="14"/>
      <c r="G65" s="4"/>
      <c r="H65" s="24"/>
      <c r="I65" s="36"/>
      <c r="J65" s="37"/>
    </row>
    <row r="66" spans="1:10" x14ac:dyDescent="0.3">
      <c r="A66" s="1" t="s">
        <v>29</v>
      </c>
      <c r="B66" s="24" t="str">
        <f>+VLOOKUP(BD_Capas[[#This Row],[idcapa]],Capas[],2,0)</f>
        <v>glaciares_2014</v>
      </c>
      <c r="C66" s="3">
        <f t="shared" si="0"/>
        <v>57</v>
      </c>
      <c r="D66" s="24" t="s">
        <v>214</v>
      </c>
      <c r="E66" s="13"/>
      <c r="F66" s="14"/>
      <c r="G66" s="4"/>
      <c r="H66" s="24"/>
      <c r="I66" s="36"/>
      <c r="J66" s="37"/>
    </row>
    <row r="67" spans="1:10" x14ac:dyDescent="0.3">
      <c r="A67" s="1" t="s">
        <v>29</v>
      </c>
      <c r="B67" s="24" t="str">
        <f>+VLOOKUP(BD_Capas[[#This Row],[idcapa]],Capas[],2,0)</f>
        <v>glaciares_2014</v>
      </c>
      <c r="C67" s="3">
        <f t="shared" si="0"/>
        <v>58</v>
      </c>
      <c r="D67" s="24" t="s">
        <v>215</v>
      </c>
      <c r="E67" s="13"/>
      <c r="F67" s="14"/>
      <c r="G67" s="4"/>
      <c r="H67" s="24"/>
      <c r="I67" s="36"/>
      <c r="J67" s="37"/>
    </row>
    <row r="68" spans="1:10" x14ac:dyDescent="0.3">
      <c r="A68" s="1" t="s">
        <v>29</v>
      </c>
      <c r="B68" s="24" t="str">
        <f>+VLOOKUP(BD_Capas[[#This Row],[idcapa]],Capas[],2,0)</f>
        <v>glaciares_2014</v>
      </c>
      <c r="C68" s="3">
        <f t="shared" si="0"/>
        <v>59</v>
      </c>
      <c r="D68" s="24" t="s">
        <v>216</v>
      </c>
      <c r="E68" s="13"/>
      <c r="F68" s="14"/>
      <c r="G68" s="4"/>
      <c r="H68" s="24"/>
      <c r="I68" s="36"/>
      <c r="J68" s="37"/>
    </row>
    <row r="69" spans="1:10" x14ac:dyDescent="0.3">
      <c r="A69" s="1" t="s">
        <v>29</v>
      </c>
      <c r="B69" s="24" t="str">
        <f>+VLOOKUP(BD_Capas[[#This Row],[idcapa]],Capas[],2,0)</f>
        <v>glaciares_2014</v>
      </c>
      <c r="C69" s="3">
        <f t="shared" si="0"/>
        <v>60</v>
      </c>
      <c r="D69" s="24" t="s">
        <v>217</v>
      </c>
      <c r="E69" s="13"/>
      <c r="F69" s="14"/>
      <c r="G69" s="4"/>
      <c r="H69" s="24"/>
      <c r="I69" s="36"/>
      <c r="J69" s="37"/>
    </row>
    <row r="70" spans="1:10" x14ac:dyDescent="0.3">
      <c r="A70" s="1" t="s">
        <v>29</v>
      </c>
      <c r="B70" s="24" t="str">
        <f>+VLOOKUP(BD_Capas[[#This Row],[idcapa]],Capas[],2,0)</f>
        <v>glaciares_2014</v>
      </c>
      <c r="C70" s="3">
        <f t="shared" si="0"/>
        <v>61</v>
      </c>
      <c r="D70" s="24" t="s">
        <v>218</v>
      </c>
      <c r="E70" s="13"/>
      <c r="F70" s="14"/>
      <c r="G70" s="4"/>
      <c r="H70" s="24"/>
      <c r="I70" s="36"/>
      <c r="J70" s="37"/>
    </row>
    <row r="71" spans="1:10" x14ac:dyDescent="0.3">
      <c r="A71" s="1" t="s">
        <v>29</v>
      </c>
      <c r="B71" s="24" t="str">
        <f>+VLOOKUP(BD_Capas[[#This Row],[idcapa]],Capas[],2,0)</f>
        <v>glaciares_2014</v>
      </c>
      <c r="C71" s="3">
        <f t="shared" si="0"/>
        <v>62</v>
      </c>
      <c r="D71" s="24" t="s">
        <v>186</v>
      </c>
      <c r="E71" s="13"/>
      <c r="F71" s="14"/>
      <c r="G71" s="4"/>
      <c r="H71" s="24"/>
      <c r="I71" s="36"/>
      <c r="J71" s="37"/>
    </row>
    <row r="72" spans="1:10" x14ac:dyDescent="0.3">
      <c r="A72" s="1" t="s">
        <v>29</v>
      </c>
      <c r="B72" s="24" t="str">
        <f>+VLOOKUP(BD_Capas[[#This Row],[idcapa]],Capas[],2,0)</f>
        <v>glaciares_2014</v>
      </c>
      <c r="C72" s="3">
        <f t="shared" si="0"/>
        <v>63</v>
      </c>
      <c r="D72" s="24" t="s">
        <v>219</v>
      </c>
      <c r="E72" s="13"/>
      <c r="F72" s="14"/>
      <c r="G72" s="4"/>
      <c r="H72" s="24"/>
      <c r="I72" s="36"/>
      <c r="J72" s="37"/>
    </row>
    <row r="73" spans="1:10" x14ac:dyDescent="0.3">
      <c r="A73" s="1" t="s">
        <v>29</v>
      </c>
      <c r="B73" s="24" t="str">
        <f>+VLOOKUP(BD_Capas[[#This Row],[idcapa]],Capas[],2,0)</f>
        <v>glaciares_2014</v>
      </c>
      <c r="C73" s="3">
        <f t="shared" si="0"/>
        <v>64</v>
      </c>
      <c r="D73" s="24" t="s">
        <v>220</v>
      </c>
      <c r="E73" s="13"/>
      <c r="F73" s="14"/>
      <c r="G73" s="4"/>
      <c r="H73" s="24"/>
      <c r="I73" s="36"/>
      <c r="J73" s="37"/>
    </row>
    <row r="74" spans="1:10" x14ac:dyDescent="0.3">
      <c r="A74" s="1" t="s">
        <v>29</v>
      </c>
      <c r="B74" s="24" t="str">
        <f>+VLOOKUP(BD_Capas[[#This Row],[idcapa]],Capas[],2,0)</f>
        <v>glaciares_2014</v>
      </c>
      <c r="C74" s="3">
        <f t="shared" si="0"/>
        <v>65</v>
      </c>
      <c r="D74" s="24" t="s">
        <v>221</v>
      </c>
      <c r="E74" s="13"/>
      <c r="F74" s="14"/>
      <c r="G74" s="4"/>
      <c r="H74" s="24"/>
      <c r="I74" s="36"/>
      <c r="J74" s="37"/>
    </row>
    <row r="75" spans="1:10" x14ac:dyDescent="0.3">
      <c r="A75" s="1" t="s">
        <v>29</v>
      </c>
      <c r="B75" s="24" t="str">
        <f>+VLOOKUP(BD_Capas[[#This Row],[idcapa]],Capas[],2,0)</f>
        <v>glaciares_2014</v>
      </c>
      <c r="C75" s="3">
        <f t="shared" si="0"/>
        <v>66</v>
      </c>
      <c r="D75" s="24" t="s">
        <v>222</v>
      </c>
      <c r="E75" s="13"/>
      <c r="F75" s="14"/>
      <c r="G75" s="4"/>
      <c r="H75" s="24"/>
      <c r="I75" s="36"/>
      <c r="J75" s="37"/>
    </row>
    <row r="76" spans="1:10" x14ac:dyDescent="0.3">
      <c r="A76" s="1" t="s">
        <v>29</v>
      </c>
      <c r="B76" s="24" t="str">
        <f>+VLOOKUP(BD_Capas[[#This Row],[idcapa]],Capas[],2,0)</f>
        <v>glaciares_2014</v>
      </c>
      <c r="C76" s="3">
        <f t="shared" si="0"/>
        <v>67</v>
      </c>
      <c r="D76" s="24" t="s">
        <v>223</v>
      </c>
      <c r="E76" s="13"/>
      <c r="F76" s="14"/>
      <c r="G76" s="4"/>
      <c r="H76" s="24"/>
      <c r="I76" s="36"/>
      <c r="J76" s="37"/>
    </row>
    <row r="77" spans="1:10" x14ac:dyDescent="0.3">
      <c r="A77" s="1" t="s">
        <v>29</v>
      </c>
      <c r="B77" s="24" t="str">
        <f>+VLOOKUP(BD_Capas[[#This Row],[idcapa]],Capas[],2,0)</f>
        <v>glaciares_2014</v>
      </c>
      <c r="C77" s="3">
        <f t="shared" si="0"/>
        <v>68</v>
      </c>
      <c r="D77" s="24" t="s">
        <v>224</v>
      </c>
      <c r="E77" s="13"/>
      <c r="F77" s="14"/>
      <c r="G77" s="4"/>
      <c r="H77" s="24"/>
      <c r="I77" s="36"/>
      <c r="J77" s="37"/>
    </row>
    <row r="78" spans="1:10" x14ac:dyDescent="0.3">
      <c r="A78" s="1" t="s">
        <v>29</v>
      </c>
      <c r="B78" s="24" t="str">
        <f>+VLOOKUP(BD_Capas[[#This Row],[idcapa]],Capas[],2,0)</f>
        <v>glaciares_2014</v>
      </c>
      <c r="C78" s="3">
        <f t="shared" si="0"/>
        <v>69</v>
      </c>
      <c r="D78" s="24" t="s">
        <v>225</v>
      </c>
      <c r="E78" s="13"/>
      <c r="F78" s="14"/>
      <c r="G78" s="4"/>
      <c r="H78" s="24"/>
      <c r="I78" s="36"/>
      <c r="J78" s="37"/>
    </row>
    <row r="79" spans="1:10" x14ac:dyDescent="0.3">
      <c r="A79" s="1" t="s">
        <v>29</v>
      </c>
      <c r="B79" s="24" t="str">
        <f>+VLOOKUP(BD_Capas[[#This Row],[idcapa]],Capas[],2,0)</f>
        <v>glaciares_2014</v>
      </c>
      <c r="C79" s="3">
        <f t="shared" si="0"/>
        <v>70</v>
      </c>
      <c r="D79" s="24" t="s">
        <v>226</v>
      </c>
      <c r="E79" s="13"/>
      <c r="F79" s="14"/>
      <c r="G79" s="4"/>
      <c r="H79" s="24"/>
      <c r="I79" s="36"/>
      <c r="J79" s="37"/>
    </row>
    <row r="80" spans="1:10" x14ac:dyDescent="0.3">
      <c r="A80" s="1" t="s">
        <v>29</v>
      </c>
      <c r="B80" s="24" t="str">
        <f>+VLOOKUP(BD_Capas[[#This Row],[idcapa]],Capas[],2,0)</f>
        <v>glaciares_2014</v>
      </c>
      <c r="C80" s="3">
        <f t="shared" si="0"/>
        <v>71</v>
      </c>
      <c r="D80" s="24" t="s">
        <v>227</v>
      </c>
      <c r="E80" s="13"/>
      <c r="F80" s="14"/>
      <c r="G80" s="4"/>
      <c r="H80" s="24"/>
      <c r="I80" s="36"/>
      <c r="J80" s="37"/>
    </row>
    <row r="81" spans="1:10" x14ac:dyDescent="0.3">
      <c r="A81" s="1" t="s">
        <v>29</v>
      </c>
      <c r="B81" s="24" t="str">
        <f>+VLOOKUP(BD_Capas[[#This Row],[idcapa]],Capas[],2,0)</f>
        <v>glaciares_2014</v>
      </c>
      <c r="C81" s="3">
        <f t="shared" si="0"/>
        <v>72</v>
      </c>
      <c r="D81" s="24" t="s">
        <v>228</v>
      </c>
      <c r="E81" s="13"/>
      <c r="F81" s="14"/>
      <c r="G81" s="4"/>
      <c r="H81" s="24"/>
      <c r="I81" s="36"/>
      <c r="J81" s="37"/>
    </row>
    <row r="82" spans="1:10" x14ac:dyDescent="0.3">
      <c r="A82" s="1" t="s">
        <v>29</v>
      </c>
      <c r="B82" s="24" t="str">
        <f>+VLOOKUP(BD_Capas[[#This Row],[idcapa]],Capas[],2,0)</f>
        <v>glaciares_2014</v>
      </c>
      <c r="C82" s="3">
        <f t="shared" si="0"/>
        <v>73</v>
      </c>
      <c r="D82" s="24" t="s">
        <v>229</v>
      </c>
      <c r="E82" s="13"/>
      <c r="F82" s="14"/>
      <c r="G82" s="4"/>
      <c r="H82" s="24"/>
      <c r="I82" s="36"/>
      <c r="J82" s="37"/>
    </row>
    <row r="83" spans="1:10" x14ac:dyDescent="0.3">
      <c r="A83" s="1" t="s">
        <v>29</v>
      </c>
      <c r="B83" s="24" t="str">
        <f>+VLOOKUP(BD_Capas[[#This Row],[idcapa]],Capas[],2,0)</f>
        <v>glaciares_2014</v>
      </c>
      <c r="C83" s="3">
        <f t="shared" si="0"/>
        <v>74</v>
      </c>
      <c r="D83" s="24" t="s">
        <v>230</v>
      </c>
      <c r="E83" s="13"/>
      <c r="F83" s="14"/>
      <c r="G83" s="4"/>
      <c r="H83" s="24"/>
      <c r="I83" s="36"/>
      <c r="J83" s="37"/>
    </row>
    <row r="84" spans="1:10" x14ac:dyDescent="0.3">
      <c r="A84" s="1" t="s">
        <v>29</v>
      </c>
      <c r="B84" s="24" t="str">
        <f>+VLOOKUP(BD_Capas[[#This Row],[idcapa]],Capas[],2,0)</f>
        <v>glaciares_2014</v>
      </c>
      <c r="C84" s="3">
        <f t="shared" si="0"/>
        <v>75</v>
      </c>
      <c r="D84" s="24" t="s">
        <v>231</v>
      </c>
      <c r="E84" s="13"/>
      <c r="F84" s="14"/>
      <c r="G84" s="4"/>
      <c r="H84" s="24"/>
      <c r="I84" s="36"/>
      <c r="J84" s="37"/>
    </row>
    <row r="85" spans="1:10" x14ac:dyDescent="0.3">
      <c r="A85" s="1" t="s">
        <v>29</v>
      </c>
      <c r="B85" s="24" t="str">
        <f>+VLOOKUP(BD_Capas[[#This Row],[idcapa]],Capas[],2,0)</f>
        <v>glaciares_2014</v>
      </c>
      <c r="C85" s="3">
        <f t="shared" si="0"/>
        <v>76</v>
      </c>
      <c r="D85" s="24" t="s">
        <v>232</v>
      </c>
      <c r="E85" s="13"/>
      <c r="F85" s="14"/>
      <c r="G85" s="4"/>
      <c r="H85" s="24"/>
      <c r="I85" s="36"/>
      <c r="J85" s="37"/>
    </row>
    <row r="86" spans="1:10" x14ac:dyDescent="0.3">
      <c r="A86" s="1" t="s">
        <v>29</v>
      </c>
      <c r="B86" s="24" t="str">
        <f>+VLOOKUP(BD_Capas[[#This Row],[idcapa]],Capas[],2,0)</f>
        <v>glaciares_2014</v>
      </c>
      <c r="C86" s="3">
        <f t="shared" si="0"/>
        <v>77</v>
      </c>
      <c r="D86" s="24" t="s">
        <v>233</v>
      </c>
      <c r="E86" s="13"/>
      <c r="F86" s="14"/>
      <c r="G86" s="4"/>
      <c r="H86" s="24"/>
      <c r="I86" s="36"/>
      <c r="J86" s="37"/>
    </row>
    <row r="87" spans="1:10" x14ac:dyDescent="0.3">
      <c r="A87" s="1" t="s">
        <v>29</v>
      </c>
      <c r="B87" s="24" t="str">
        <f>+VLOOKUP(BD_Capas[[#This Row],[idcapa]],Capas[],2,0)</f>
        <v>glaciares_2014</v>
      </c>
      <c r="C87" s="3">
        <f t="shared" si="0"/>
        <v>78</v>
      </c>
      <c r="D87" s="24" t="s">
        <v>234</v>
      </c>
      <c r="E87" s="13"/>
      <c r="F87" s="14"/>
      <c r="G87" s="4"/>
      <c r="H87" s="24"/>
      <c r="I87" s="36"/>
      <c r="J87" s="37"/>
    </row>
    <row r="88" spans="1:10" x14ac:dyDescent="0.3">
      <c r="A88" s="1" t="s">
        <v>29</v>
      </c>
      <c r="B88" s="24" t="str">
        <f>+VLOOKUP(BD_Capas[[#This Row],[idcapa]],Capas[],2,0)</f>
        <v>glaciares_2014</v>
      </c>
      <c r="C88" s="3">
        <f t="shared" si="0"/>
        <v>79</v>
      </c>
      <c r="D88" s="24" t="s">
        <v>235</v>
      </c>
      <c r="E88" s="13"/>
      <c r="F88" s="14"/>
      <c r="G88" s="4"/>
      <c r="H88" s="24"/>
      <c r="I88" s="36"/>
      <c r="J88" s="37"/>
    </row>
    <row r="89" spans="1:10" x14ac:dyDescent="0.3">
      <c r="A89" s="1" t="s">
        <v>29</v>
      </c>
      <c r="B89" s="24" t="str">
        <f>+VLOOKUP(BD_Capas[[#This Row],[idcapa]],Capas[],2,0)</f>
        <v>glaciares_2014</v>
      </c>
      <c r="C89" s="3">
        <f t="shared" si="0"/>
        <v>80</v>
      </c>
      <c r="D89" s="24" t="s">
        <v>236</v>
      </c>
      <c r="E89" s="13"/>
      <c r="F89" s="14"/>
      <c r="G89" s="4"/>
      <c r="H89" s="24"/>
      <c r="I89" s="36"/>
      <c r="J89" s="37"/>
    </row>
    <row r="90" spans="1:10" x14ac:dyDescent="0.3">
      <c r="A90" s="1" t="s">
        <v>29</v>
      </c>
      <c r="B90" s="24" t="str">
        <f>+VLOOKUP(BD_Capas[[#This Row],[idcapa]],Capas[],2,0)</f>
        <v>glaciares_2014</v>
      </c>
      <c r="C90" s="3">
        <f t="shared" si="0"/>
        <v>81</v>
      </c>
      <c r="D90" s="24" t="s">
        <v>237</v>
      </c>
      <c r="E90" s="13"/>
      <c r="F90" s="14"/>
      <c r="G90" s="4"/>
      <c r="H90" s="24"/>
      <c r="I90" s="36"/>
      <c r="J90" s="37"/>
    </row>
    <row r="91" spans="1:10" x14ac:dyDescent="0.3">
      <c r="A91" s="1" t="s">
        <v>29</v>
      </c>
      <c r="B91" s="24" t="str">
        <f>+VLOOKUP(BD_Capas[[#This Row],[idcapa]],Capas[],2,0)</f>
        <v>glaciares_2014</v>
      </c>
      <c r="C91" s="3">
        <f t="shared" si="0"/>
        <v>82</v>
      </c>
      <c r="D91" s="24" t="s">
        <v>238</v>
      </c>
      <c r="E91" s="13"/>
      <c r="F91" s="14"/>
      <c r="G91" s="4"/>
      <c r="H91" s="24"/>
      <c r="I91" s="36"/>
      <c r="J91" s="37"/>
    </row>
    <row r="92" spans="1:10" x14ac:dyDescent="0.3">
      <c r="A92" s="1" t="s">
        <v>29</v>
      </c>
      <c r="B92" s="24" t="str">
        <f>+VLOOKUP(BD_Capas[[#This Row],[idcapa]],Capas[],2,0)</f>
        <v>glaciares_2014</v>
      </c>
      <c r="C92" s="3">
        <f t="shared" si="0"/>
        <v>83</v>
      </c>
      <c r="D92" s="24" t="s">
        <v>239</v>
      </c>
      <c r="E92" s="13"/>
      <c r="F92" s="14"/>
      <c r="G92" s="4"/>
      <c r="H92" s="24"/>
      <c r="I92" s="36"/>
      <c r="J92" s="37"/>
    </row>
    <row r="93" spans="1:10" x14ac:dyDescent="0.3">
      <c r="A93" s="1" t="s">
        <v>29</v>
      </c>
      <c r="B93" s="24" t="str">
        <f>+VLOOKUP(BD_Capas[[#This Row],[idcapa]],Capas[],2,0)</f>
        <v>glaciares_2014</v>
      </c>
      <c r="C93" s="3">
        <f t="shared" si="0"/>
        <v>84</v>
      </c>
      <c r="D93" s="24" t="s">
        <v>240</v>
      </c>
      <c r="E93" s="13"/>
      <c r="F93" s="14"/>
      <c r="G93" s="4"/>
      <c r="H93" s="24"/>
      <c r="I93" s="36"/>
      <c r="J93" s="37"/>
    </row>
    <row r="94" spans="1:10" x14ac:dyDescent="0.3">
      <c r="A94" s="1" t="s">
        <v>29</v>
      </c>
      <c r="B94" s="24" t="str">
        <f>+VLOOKUP(BD_Capas[[#This Row],[idcapa]],Capas[],2,0)</f>
        <v>glaciares_2014</v>
      </c>
      <c r="C94" s="3">
        <f t="shared" si="0"/>
        <v>85</v>
      </c>
      <c r="D94" s="24" t="s">
        <v>241</v>
      </c>
      <c r="E94" s="13"/>
      <c r="F94" s="14"/>
      <c r="G94" s="4"/>
      <c r="H94" s="24"/>
      <c r="I94" s="36"/>
      <c r="J94" s="37"/>
    </row>
    <row r="95" spans="1:10" x14ac:dyDescent="0.3">
      <c r="A95" s="1" t="s">
        <v>29</v>
      </c>
      <c r="B95" s="24" t="str">
        <f>+VLOOKUP(BD_Capas[[#This Row],[idcapa]],Capas[],2,0)</f>
        <v>glaciares_2014</v>
      </c>
      <c r="C95" s="3">
        <f t="shared" si="0"/>
        <v>86</v>
      </c>
      <c r="D95" s="24" t="s">
        <v>242</v>
      </c>
      <c r="E95" s="13"/>
      <c r="F95" s="14"/>
      <c r="G95" s="4"/>
      <c r="H95" s="24"/>
      <c r="I95" s="36"/>
      <c r="J95" s="37"/>
    </row>
    <row r="96" spans="1:10" x14ac:dyDescent="0.3">
      <c r="A96" s="1" t="s">
        <v>29</v>
      </c>
      <c r="B96" s="24" t="str">
        <f>+VLOOKUP(BD_Capas[[#This Row],[idcapa]],Capas[],2,0)</f>
        <v>glaciares_2014</v>
      </c>
      <c r="C96" s="3">
        <f t="shared" si="0"/>
        <v>87</v>
      </c>
      <c r="D96" s="24" t="s">
        <v>243</v>
      </c>
      <c r="E96" s="13"/>
      <c r="F96" s="14"/>
      <c r="G96" s="4"/>
      <c r="H96" s="24"/>
      <c r="I96" s="36"/>
      <c r="J96" s="37"/>
    </row>
    <row r="97" spans="1:10" x14ac:dyDescent="0.3">
      <c r="A97" s="1" t="s">
        <v>29</v>
      </c>
      <c r="B97" s="24" t="str">
        <f>+VLOOKUP(BD_Capas[[#This Row],[idcapa]],Capas[],2,0)</f>
        <v>glaciares_2014</v>
      </c>
      <c r="C97" s="3">
        <f t="shared" si="0"/>
        <v>88</v>
      </c>
      <c r="D97" s="24" t="s">
        <v>244</v>
      </c>
      <c r="E97" s="13"/>
      <c r="F97" s="14"/>
      <c r="G97" s="4"/>
      <c r="H97" s="24"/>
      <c r="I97" s="36"/>
      <c r="J97" s="37"/>
    </row>
    <row r="98" spans="1:10" x14ac:dyDescent="0.3">
      <c r="A98" s="1" t="s">
        <v>29</v>
      </c>
      <c r="B98" s="24" t="str">
        <f>+VLOOKUP(BD_Capas[[#This Row],[idcapa]],Capas[],2,0)</f>
        <v>glaciares_2014</v>
      </c>
      <c r="C98" s="3">
        <f t="shared" si="0"/>
        <v>89</v>
      </c>
      <c r="D98" s="24" t="s">
        <v>245</v>
      </c>
      <c r="E98" s="13"/>
      <c r="F98" s="14"/>
      <c r="G98" s="4"/>
      <c r="H98" s="24"/>
      <c r="I98" s="36"/>
      <c r="J98" s="37"/>
    </row>
    <row r="99" spans="1:10" x14ac:dyDescent="0.3">
      <c r="A99" s="1" t="s">
        <v>29</v>
      </c>
      <c r="B99" s="24" t="str">
        <f>+VLOOKUP(BD_Capas[[#This Row],[idcapa]],Capas[],2,0)</f>
        <v>glaciares_2014</v>
      </c>
      <c r="C99" s="3">
        <f t="shared" si="0"/>
        <v>90</v>
      </c>
      <c r="D99" s="24" t="s">
        <v>246</v>
      </c>
      <c r="E99" s="13"/>
      <c r="F99" s="14"/>
      <c r="G99" s="4"/>
      <c r="H99" s="24"/>
      <c r="I99" s="36"/>
      <c r="J99" s="37"/>
    </row>
    <row r="100" spans="1:10" x14ac:dyDescent="0.3">
      <c r="A100" s="1" t="s">
        <v>29</v>
      </c>
      <c r="B100" s="24" t="str">
        <f>+VLOOKUP(BD_Capas[[#This Row],[idcapa]],Capas[],2,0)</f>
        <v>glaciares_2014</v>
      </c>
      <c r="C100" s="3">
        <f t="shared" si="0"/>
        <v>91</v>
      </c>
      <c r="D100" s="24" t="s">
        <v>247</v>
      </c>
      <c r="E100" s="13"/>
      <c r="F100" s="14"/>
      <c r="G100" s="4"/>
      <c r="H100" s="24"/>
      <c r="I100" s="36"/>
      <c r="J100" s="37"/>
    </row>
    <row r="101" spans="1:10" x14ac:dyDescent="0.3">
      <c r="A101" s="1" t="s">
        <v>29</v>
      </c>
      <c r="B101" s="24" t="str">
        <f>+VLOOKUP(BD_Capas[[#This Row],[idcapa]],Capas[],2,0)</f>
        <v>glaciares_2014</v>
      </c>
      <c r="C101" s="3">
        <f t="shared" si="0"/>
        <v>92</v>
      </c>
      <c r="D101" s="24" t="s">
        <v>248</v>
      </c>
      <c r="E101" s="13"/>
      <c r="F101" s="14"/>
      <c r="G101" s="4"/>
      <c r="H101" s="24"/>
      <c r="I101" s="36"/>
      <c r="J101" s="37"/>
    </row>
    <row r="102" spans="1:10" x14ac:dyDescent="0.3">
      <c r="A102" s="1" t="s">
        <v>29</v>
      </c>
      <c r="B102" s="24" t="str">
        <f>+VLOOKUP(BD_Capas[[#This Row],[idcapa]],Capas[],2,0)</f>
        <v>glaciares_2014</v>
      </c>
      <c r="C102" s="3">
        <f t="shared" si="0"/>
        <v>93</v>
      </c>
      <c r="D102" s="24" t="s">
        <v>171</v>
      </c>
      <c r="E102" s="13"/>
      <c r="F102" s="14"/>
      <c r="G102" s="4"/>
      <c r="H102" s="24"/>
      <c r="I102" s="36"/>
      <c r="J102" s="37"/>
    </row>
    <row r="103" spans="1:10" x14ac:dyDescent="0.3">
      <c r="A103" s="1" t="s">
        <v>29</v>
      </c>
      <c r="B103" s="24" t="str">
        <f>+VLOOKUP(BD_Capas[[#This Row],[idcapa]],Capas[],2,0)</f>
        <v>glaciares_2014</v>
      </c>
      <c r="C103" s="3">
        <f t="shared" si="0"/>
        <v>94</v>
      </c>
      <c r="D103" s="24" t="s">
        <v>249</v>
      </c>
      <c r="E103" s="13"/>
      <c r="F103" s="14"/>
      <c r="G103" s="4"/>
      <c r="H103" s="24"/>
      <c r="I103" s="36"/>
      <c r="J103" s="37"/>
    </row>
    <row r="104" spans="1:10" x14ac:dyDescent="0.3">
      <c r="A104" s="1" t="s">
        <v>29</v>
      </c>
      <c r="B104" s="24" t="str">
        <f>+VLOOKUP(BD_Capas[[#This Row],[idcapa]],Capas[],2,0)</f>
        <v>glaciares_2014</v>
      </c>
      <c r="C104" s="3">
        <f t="shared" si="0"/>
        <v>95</v>
      </c>
      <c r="D104" s="24" t="s">
        <v>250</v>
      </c>
      <c r="E104" s="13"/>
      <c r="F104" s="14"/>
      <c r="G104" s="4"/>
      <c r="H104" s="24"/>
      <c r="I104" s="36"/>
      <c r="J104" s="37"/>
    </row>
    <row r="105" spans="1:10" x14ac:dyDescent="0.3">
      <c r="A105" s="1" t="s">
        <v>29</v>
      </c>
      <c r="B105" s="24" t="str">
        <f>+VLOOKUP(BD_Capas[[#This Row],[idcapa]],Capas[],2,0)</f>
        <v>glaciares_2014</v>
      </c>
      <c r="C105" s="3">
        <f t="shared" si="0"/>
        <v>96</v>
      </c>
      <c r="D105" s="24" t="s">
        <v>251</v>
      </c>
      <c r="E105" s="13"/>
      <c r="F105" s="14"/>
      <c r="G105" s="4"/>
      <c r="H105" s="24"/>
      <c r="I105" s="36"/>
      <c r="J105" s="37"/>
    </row>
    <row r="106" spans="1:10" x14ac:dyDescent="0.3">
      <c r="A106" s="1" t="s">
        <v>29</v>
      </c>
      <c r="B106" s="24" t="str">
        <f>+VLOOKUP(BD_Capas[[#This Row],[idcapa]],Capas[],2,0)</f>
        <v>glaciares_2014</v>
      </c>
      <c r="C106" s="3">
        <f t="shared" si="0"/>
        <v>97</v>
      </c>
      <c r="D106" s="24" t="s">
        <v>252</v>
      </c>
      <c r="E106" s="13"/>
      <c r="F106" s="14"/>
      <c r="G106" s="4"/>
      <c r="H106" s="24"/>
      <c r="I106" s="36"/>
      <c r="J106" s="37"/>
    </row>
    <row r="107" spans="1:10" x14ac:dyDescent="0.3">
      <c r="A107" s="1" t="s">
        <v>29</v>
      </c>
      <c r="B107" s="24" t="str">
        <f>+VLOOKUP(BD_Capas[[#This Row],[idcapa]],Capas[],2,0)</f>
        <v>glaciares_2014</v>
      </c>
      <c r="C107" s="3">
        <f t="shared" si="0"/>
        <v>98</v>
      </c>
      <c r="D107" s="24" t="s">
        <v>253</v>
      </c>
      <c r="E107" s="13"/>
      <c r="F107" s="14"/>
      <c r="G107" s="4"/>
      <c r="H107" s="24"/>
      <c r="I107" s="36"/>
      <c r="J107" s="37"/>
    </row>
    <row r="108" spans="1:10" x14ac:dyDescent="0.3">
      <c r="A108" s="1" t="s">
        <v>29</v>
      </c>
      <c r="B108" s="24" t="str">
        <f>+VLOOKUP(BD_Capas[[#This Row],[idcapa]],Capas[],2,0)</f>
        <v>glaciares_2014</v>
      </c>
      <c r="C108" s="3">
        <f t="shared" si="0"/>
        <v>99</v>
      </c>
      <c r="D108" s="24" t="s">
        <v>254</v>
      </c>
      <c r="E108" s="13"/>
      <c r="F108" s="14"/>
      <c r="G108" s="4"/>
      <c r="H108" s="24"/>
      <c r="I108" s="36"/>
      <c r="J108" s="37"/>
    </row>
    <row r="109" spans="1:10" x14ac:dyDescent="0.3">
      <c r="A109" s="1" t="s">
        <v>29</v>
      </c>
      <c r="B109" s="24" t="str">
        <f>+VLOOKUP(BD_Capas[[#This Row],[idcapa]],Capas[],2,0)</f>
        <v>glaciares_2014</v>
      </c>
      <c r="C109" s="3">
        <f t="shared" si="0"/>
        <v>100</v>
      </c>
      <c r="D109" s="24" t="s">
        <v>255</v>
      </c>
      <c r="E109" s="13"/>
      <c r="F109" s="14"/>
      <c r="G109" s="4"/>
      <c r="H109" s="24"/>
      <c r="I109" s="36"/>
      <c r="J109" s="37"/>
    </row>
    <row r="110" spans="1:10" x14ac:dyDescent="0.3">
      <c r="A110" s="1" t="s">
        <v>29</v>
      </c>
      <c r="B110" s="24" t="str">
        <f>+VLOOKUP(BD_Capas[[#This Row],[idcapa]],Capas[],2,0)</f>
        <v>glaciares_2014</v>
      </c>
      <c r="C110" s="3">
        <f t="shared" si="0"/>
        <v>101</v>
      </c>
      <c r="D110" s="24" t="s">
        <v>256</v>
      </c>
      <c r="E110" s="13"/>
      <c r="F110" s="14"/>
      <c r="G110" s="4"/>
      <c r="H110" s="24"/>
      <c r="I110" s="36"/>
      <c r="J110" s="37"/>
    </row>
    <row r="111" spans="1:10" x14ac:dyDescent="0.3">
      <c r="A111" s="1" t="s">
        <v>29</v>
      </c>
      <c r="B111" s="24" t="str">
        <f>+VLOOKUP(BD_Capas[[#This Row],[idcapa]],Capas[],2,0)</f>
        <v>glaciares_2014</v>
      </c>
      <c r="C111" s="3">
        <f t="shared" si="0"/>
        <v>102</v>
      </c>
      <c r="D111" s="24" t="s">
        <v>257</v>
      </c>
      <c r="E111" s="13"/>
      <c r="F111" s="14"/>
      <c r="G111" s="4"/>
      <c r="H111" s="24"/>
      <c r="I111" s="36"/>
      <c r="J111" s="37"/>
    </row>
    <row r="112" spans="1:10" x14ac:dyDescent="0.3">
      <c r="A112" s="1" t="s">
        <v>29</v>
      </c>
      <c r="B112" s="24" t="str">
        <f>+VLOOKUP(BD_Capas[[#This Row],[idcapa]],Capas[],2,0)</f>
        <v>glaciares_2014</v>
      </c>
      <c r="C112" s="3">
        <f t="shared" si="0"/>
        <v>103</v>
      </c>
      <c r="D112" s="24" t="s">
        <v>258</v>
      </c>
      <c r="E112" s="13"/>
      <c r="F112" s="14"/>
      <c r="G112" s="4"/>
      <c r="H112" s="24"/>
      <c r="I112" s="36"/>
      <c r="J112" s="37"/>
    </row>
    <row r="113" spans="1:10" x14ac:dyDescent="0.3">
      <c r="A113" s="1" t="s">
        <v>29</v>
      </c>
      <c r="B113" s="24" t="str">
        <f>+VLOOKUP(BD_Capas[[#This Row],[idcapa]],Capas[],2,0)</f>
        <v>glaciares_2014</v>
      </c>
      <c r="C113" s="3">
        <f t="shared" si="0"/>
        <v>104</v>
      </c>
      <c r="D113" s="24" t="s">
        <v>259</v>
      </c>
      <c r="E113" s="13"/>
      <c r="F113" s="14"/>
      <c r="G113" s="4"/>
      <c r="H113" s="24"/>
      <c r="I113" s="36"/>
      <c r="J113" s="37"/>
    </row>
    <row r="114" spans="1:10" x14ac:dyDescent="0.3">
      <c r="A114" s="1" t="s">
        <v>29</v>
      </c>
      <c r="B114" s="24" t="str">
        <f>+VLOOKUP(BD_Capas[[#This Row],[idcapa]],Capas[],2,0)</f>
        <v>glaciares_2014</v>
      </c>
      <c r="C114" s="3">
        <f t="shared" si="0"/>
        <v>105</v>
      </c>
      <c r="D114" s="24" t="s">
        <v>260</v>
      </c>
      <c r="E114" s="13"/>
      <c r="F114" s="14"/>
      <c r="G114" s="4"/>
      <c r="H114" s="24"/>
      <c r="I114" s="36"/>
      <c r="J114" s="37"/>
    </row>
    <row r="115" spans="1:10" x14ac:dyDescent="0.3">
      <c r="A115" s="1" t="s">
        <v>29</v>
      </c>
      <c r="B115" s="24" t="str">
        <f>+VLOOKUP(BD_Capas[[#This Row],[idcapa]],Capas[],2,0)</f>
        <v>glaciares_2014</v>
      </c>
      <c r="C115" s="3">
        <f t="shared" si="0"/>
        <v>106</v>
      </c>
      <c r="D115" s="24" t="s">
        <v>202</v>
      </c>
      <c r="E115" s="13"/>
      <c r="F115" s="14"/>
      <c r="G115" s="4"/>
      <c r="H115" s="24"/>
      <c r="I115" s="36"/>
      <c r="J115" s="37"/>
    </row>
    <row r="116" spans="1:10" x14ac:dyDescent="0.3">
      <c r="A116" s="1" t="s">
        <v>29</v>
      </c>
      <c r="B116" s="24" t="str">
        <f>+VLOOKUP(BD_Capas[[#This Row],[idcapa]],Capas[],2,0)</f>
        <v>glaciares_2014</v>
      </c>
      <c r="C116" s="3">
        <f t="shared" si="0"/>
        <v>107</v>
      </c>
      <c r="D116" s="24" t="s">
        <v>261</v>
      </c>
      <c r="E116" s="13"/>
      <c r="F116" s="14"/>
      <c r="G116" s="4"/>
      <c r="H116" s="24"/>
      <c r="I116" s="36"/>
      <c r="J116" s="37"/>
    </row>
    <row r="117" spans="1:10" x14ac:dyDescent="0.3">
      <c r="A117" s="1" t="s">
        <v>29</v>
      </c>
      <c r="B117" s="24" t="str">
        <f>+VLOOKUP(BD_Capas[[#This Row],[idcapa]],Capas[],2,0)</f>
        <v>glaciares_2014</v>
      </c>
      <c r="C117" s="3">
        <f t="shared" si="0"/>
        <v>108</v>
      </c>
      <c r="D117" s="24" t="s">
        <v>262</v>
      </c>
      <c r="E117" s="13"/>
      <c r="F117" s="14"/>
      <c r="G117" s="4"/>
      <c r="H117" s="24"/>
      <c r="I117" s="36"/>
      <c r="J117" s="37"/>
    </row>
    <row r="118" spans="1:10" x14ac:dyDescent="0.3">
      <c r="A118" s="1" t="s">
        <v>29</v>
      </c>
      <c r="B118" s="24" t="str">
        <f>+VLOOKUP(BD_Capas[[#This Row],[idcapa]],Capas[],2,0)</f>
        <v>glaciares_2014</v>
      </c>
      <c r="C118" s="3">
        <f t="shared" si="0"/>
        <v>109</v>
      </c>
      <c r="D118" s="24" t="s">
        <v>263</v>
      </c>
      <c r="E118" s="13"/>
      <c r="F118" s="14"/>
      <c r="G118" s="4"/>
      <c r="H118" s="24"/>
      <c r="I118" s="36"/>
      <c r="J118" s="37"/>
    </row>
    <row r="119" spans="1:10" x14ac:dyDescent="0.3">
      <c r="A119" s="1" t="s">
        <v>29</v>
      </c>
      <c r="B119" s="24" t="str">
        <f>+VLOOKUP(BD_Capas[[#This Row],[idcapa]],Capas[],2,0)</f>
        <v>glaciares_2014</v>
      </c>
      <c r="C119" s="3">
        <f t="shared" si="0"/>
        <v>110</v>
      </c>
      <c r="D119" s="24" t="s">
        <v>264</v>
      </c>
      <c r="E119" s="13"/>
      <c r="F119" s="14"/>
      <c r="G119" s="4"/>
      <c r="H119" s="24"/>
      <c r="I119" s="36"/>
      <c r="J119" s="37"/>
    </row>
    <row r="120" spans="1:10" x14ac:dyDescent="0.3">
      <c r="A120" s="1" t="s">
        <v>29</v>
      </c>
      <c r="B120" s="24" t="str">
        <f>+VLOOKUP(BD_Capas[[#This Row],[idcapa]],Capas[],2,0)</f>
        <v>glaciares_2014</v>
      </c>
      <c r="C120" s="3">
        <f t="shared" si="0"/>
        <v>111</v>
      </c>
      <c r="D120" s="24" t="s">
        <v>265</v>
      </c>
      <c r="E120" s="13"/>
      <c r="F120" s="14"/>
      <c r="G120" s="4"/>
      <c r="H120" s="24"/>
      <c r="I120" s="36"/>
      <c r="J120" s="37"/>
    </row>
    <row r="121" spans="1:10" x14ac:dyDescent="0.3">
      <c r="A121" s="1" t="s">
        <v>29</v>
      </c>
      <c r="B121" s="24" t="str">
        <f>+VLOOKUP(BD_Capas[[#This Row],[idcapa]],Capas[],2,0)</f>
        <v>glaciares_2014</v>
      </c>
      <c r="C121" s="3">
        <f t="shared" si="0"/>
        <v>112</v>
      </c>
      <c r="D121" s="24" t="s">
        <v>266</v>
      </c>
      <c r="E121" s="13"/>
      <c r="F121" s="14"/>
      <c r="G121" s="4"/>
      <c r="H121" s="24"/>
      <c r="I121" s="36"/>
      <c r="J121" s="37"/>
    </row>
    <row r="122" spans="1:10" x14ac:dyDescent="0.3">
      <c r="A122" s="1" t="s">
        <v>29</v>
      </c>
      <c r="B122" s="24" t="str">
        <f>+VLOOKUP(BD_Capas[[#This Row],[idcapa]],Capas[],2,0)</f>
        <v>glaciares_2014</v>
      </c>
      <c r="C122" s="3">
        <f t="shared" si="0"/>
        <v>113</v>
      </c>
      <c r="D122" s="24" t="s">
        <v>267</v>
      </c>
      <c r="E122" s="13"/>
      <c r="F122" s="14"/>
      <c r="G122" s="4"/>
      <c r="H122" s="24"/>
      <c r="I122" s="36"/>
      <c r="J122" s="37"/>
    </row>
    <row r="123" spans="1:10" x14ac:dyDescent="0.3">
      <c r="A123" s="1" t="s">
        <v>29</v>
      </c>
      <c r="B123" s="24" t="str">
        <f>+VLOOKUP(BD_Capas[[#This Row],[idcapa]],Capas[],2,0)</f>
        <v>glaciares_2014</v>
      </c>
      <c r="C123" s="3">
        <f t="shared" si="0"/>
        <v>114</v>
      </c>
      <c r="D123" s="24" t="s">
        <v>268</v>
      </c>
      <c r="E123" s="13"/>
      <c r="F123" s="14"/>
      <c r="G123" s="4"/>
      <c r="H123" s="24"/>
      <c r="I123" s="36"/>
      <c r="J123" s="37"/>
    </row>
    <row r="124" spans="1:10" x14ac:dyDescent="0.3">
      <c r="A124" s="1" t="s">
        <v>29</v>
      </c>
      <c r="B124" s="24" t="str">
        <f>+VLOOKUP(BD_Capas[[#This Row],[idcapa]],Capas[],2,0)</f>
        <v>glaciares_2014</v>
      </c>
      <c r="C124" s="3">
        <f t="shared" si="0"/>
        <v>115</v>
      </c>
      <c r="D124" s="24" t="s">
        <v>190</v>
      </c>
      <c r="E124" s="13"/>
      <c r="F124" s="14"/>
      <c r="G124" s="4"/>
      <c r="H124" s="24"/>
      <c r="I124" s="36"/>
      <c r="J124" s="37"/>
    </row>
    <row r="125" spans="1:10" x14ac:dyDescent="0.3">
      <c r="A125" s="1" t="s">
        <v>29</v>
      </c>
      <c r="B125" s="24" t="str">
        <f>+VLOOKUP(BD_Capas[[#This Row],[idcapa]],Capas[],2,0)</f>
        <v>glaciares_2014</v>
      </c>
      <c r="C125" s="3">
        <f t="shared" si="0"/>
        <v>116</v>
      </c>
      <c r="D125" s="24" t="s">
        <v>191</v>
      </c>
      <c r="E125" s="13"/>
      <c r="F125" s="14"/>
      <c r="G125" s="4"/>
      <c r="H125" s="24"/>
      <c r="I125" s="36"/>
      <c r="J125" s="37"/>
    </row>
    <row r="126" spans="1:10" x14ac:dyDescent="0.3">
      <c r="A126" s="1" t="s">
        <v>29</v>
      </c>
      <c r="B126" s="24" t="str">
        <f>+VLOOKUP(BD_Capas[[#This Row],[idcapa]],Capas[],2,0)</f>
        <v>glaciares_2014</v>
      </c>
      <c r="C126" s="3">
        <f t="shared" si="0"/>
        <v>117</v>
      </c>
      <c r="D126" s="24" t="s">
        <v>4</v>
      </c>
      <c r="E126" s="13"/>
      <c r="F126" s="14"/>
      <c r="G126" s="4"/>
      <c r="H126" s="24"/>
      <c r="I126" s="36"/>
      <c r="J126" s="37"/>
    </row>
    <row r="127" spans="1:10" x14ac:dyDescent="0.3">
      <c r="A127" s="1" t="s">
        <v>29</v>
      </c>
      <c r="B127" s="24" t="str">
        <f>+VLOOKUP(BD_Capas[[#This Row],[idcapa]],Capas[],2,0)</f>
        <v>glaciares_2014</v>
      </c>
      <c r="C127" s="3">
        <f t="shared" si="0"/>
        <v>118</v>
      </c>
      <c r="D127" s="24" t="s">
        <v>269</v>
      </c>
      <c r="E127" s="13">
        <v>1</v>
      </c>
      <c r="F127" s="14" t="s">
        <v>185</v>
      </c>
      <c r="G127" s="4">
        <v>21</v>
      </c>
      <c r="H127" s="24" t="s">
        <v>209</v>
      </c>
      <c r="I127" s="5" t="str">
        <f>BD_Capas[[#This Row],[idcapa]]&amp;"-"&amp;BD_Capas[[#This Row],[posición_capa]]</f>
        <v>01-1</v>
      </c>
      <c r="J127" s="6">
        <v>1</v>
      </c>
    </row>
    <row r="128" spans="1:10" x14ac:dyDescent="0.3">
      <c r="A128" s="1" t="s">
        <v>29</v>
      </c>
      <c r="B128" s="24" t="str">
        <f>+VLOOKUP(BD_Capas[[#This Row],[idcapa]],Capas[],2,0)</f>
        <v>glaciares_2014</v>
      </c>
      <c r="C128" s="3">
        <f t="shared" si="0"/>
        <v>119</v>
      </c>
      <c r="D128" s="24" t="s">
        <v>270</v>
      </c>
      <c r="E128" s="13"/>
      <c r="F128" s="14"/>
      <c r="G128" s="4"/>
      <c r="H128" s="24"/>
      <c r="I128" s="36"/>
      <c r="J128" s="37"/>
    </row>
    <row r="129" spans="1:10" x14ac:dyDescent="0.3">
      <c r="A129" s="1" t="s">
        <v>29</v>
      </c>
      <c r="B129" s="24" t="str">
        <f>+VLOOKUP(BD_Capas[[#This Row],[idcapa]],Capas[],2,0)</f>
        <v>glaciares_2014</v>
      </c>
      <c r="C129" s="3">
        <f t="shared" si="0"/>
        <v>120</v>
      </c>
      <c r="D129" s="24" t="s">
        <v>271</v>
      </c>
      <c r="E129" s="13"/>
      <c r="F129" s="14"/>
      <c r="G129" s="4"/>
      <c r="H129" s="24"/>
      <c r="I129" s="36"/>
      <c r="J129" s="37"/>
    </row>
    <row r="130" spans="1:10" x14ac:dyDescent="0.3">
      <c r="A130" s="1" t="s">
        <v>29</v>
      </c>
      <c r="B130" s="24" t="str">
        <f>+VLOOKUP(BD_Capas[[#This Row],[idcapa]],Capas[],2,0)</f>
        <v>glaciares_2014</v>
      </c>
      <c r="C130" s="3">
        <f t="shared" si="0"/>
        <v>121</v>
      </c>
      <c r="D130" s="24" t="s">
        <v>272</v>
      </c>
      <c r="E130" s="13"/>
      <c r="F130" s="14"/>
      <c r="G130" s="4"/>
      <c r="H130" s="24"/>
      <c r="I130" s="36"/>
      <c r="J130" s="37"/>
    </row>
    <row r="131" spans="1:10" x14ac:dyDescent="0.3">
      <c r="A131" s="1" t="s">
        <v>29</v>
      </c>
      <c r="B131" s="24" t="str">
        <f>+VLOOKUP(BD_Capas[[#This Row],[idcapa]],Capas[],2,0)</f>
        <v>glaciares_2014</v>
      </c>
      <c r="C131" s="3">
        <f t="shared" si="0"/>
        <v>122</v>
      </c>
      <c r="D131" s="24" t="s">
        <v>273</v>
      </c>
      <c r="E131" s="13"/>
      <c r="F131" s="14"/>
      <c r="G131" s="4"/>
      <c r="H131" s="24"/>
      <c r="I131" s="36"/>
      <c r="J131" s="37"/>
    </row>
    <row r="132" spans="1:10" x14ac:dyDescent="0.3">
      <c r="A132" s="1" t="s">
        <v>29</v>
      </c>
      <c r="B132" s="24" t="str">
        <f>+VLOOKUP(BD_Capas[[#This Row],[idcapa]],Capas[],2,0)</f>
        <v>glaciares_2014</v>
      </c>
      <c r="C132" s="3">
        <f t="shared" si="0"/>
        <v>123</v>
      </c>
      <c r="D132" s="24" t="s">
        <v>274</v>
      </c>
      <c r="E132" s="13"/>
      <c r="F132" s="14"/>
      <c r="G132" s="4"/>
      <c r="H132" s="24"/>
      <c r="I132" s="36"/>
      <c r="J132" s="37"/>
    </row>
    <row r="133" spans="1:10" x14ac:dyDescent="0.3">
      <c r="A133" s="1" t="s">
        <v>29</v>
      </c>
      <c r="B133" s="24" t="str">
        <f>+VLOOKUP(BD_Capas[[#This Row],[idcapa]],Capas[],2,0)</f>
        <v>glaciares_2014</v>
      </c>
      <c r="C133" s="3">
        <f t="shared" si="0"/>
        <v>124</v>
      </c>
      <c r="D133" s="24" t="s">
        <v>11</v>
      </c>
      <c r="E133" s="13">
        <v>1</v>
      </c>
      <c r="F133" s="14" t="s">
        <v>11</v>
      </c>
      <c r="G133" s="4">
        <v>4</v>
      </c>
      <c r="H133" s="24"/>
      <c r="I133" s="36"/>
      <c r="J133" s="37"/>
    </row>
    <row r="134" spans="1:10" x14ac:dyDescent="0.3">
      <c r="A134" s="1" t="s">
        <v>29</v>
      </c>
      <c r="B134" s="24" t="str">
        <f>+VLOOKUP(BD_Capas[[#This Row],[idcapa]],Capas[],2,0)</f>
        <v>glaciares_2014</v>
      </c>
      <c r="C134" s="3">
        <f t="shared" si="0"/>
        <v>125</v>
      </c>
      <c r="D134" s="24" t="s">
        <v>12</v>
      </c>
      <c r="E134" s="13">
        <v>1</v>
      </c>
      <c r="F134" s="14" t="s">
        <v>12</v>
      </c>
      <c r="G134" s="4">
        <v>5</v>
      </c>
      <c r="H134" s="24"/>
      <c r="I134" s="36"/>
      <c r="J134" s="37"/>
    </row>
    <row r="135" spans="1:10" x14ac:dyDescent="0.3">
      <c r="A135" s="21" t="s">
        <v>111</v>
      </c>
      <c r="B135" s="27" t="str">
        <f>+VLOOKUP(BD_Capas[[#This Row],[idcapa]],Capas[],2,0)</f>
        <v>glaciares_2022</v>
      </c>
      <c r="C135" s="20">
        <v>1</v>
      </c>
      <c r="D135" s="27" t="s">
        <v>112</v>
      </c>
      <c r="E135" s="16">
        <v>1</v>
      </c>
      <c r="F135" s="15" t="s">
        <v>205</v>
      </c>
      <c r="G135" s="17">
        <v>50</v>
      </c>
      <c r="H135" s="27" t="s">
        <v>205</v>
      </c>
      <c r="I135" s="18" t="str">
        <f>BD_Capas[[#This Row],[idcapa]]&amp;"-"&amp;BD_Capas[[#This Row],[posición_capa]]</f>
        <v>02-0</v>
      </c>
      <c r="J135" s="19">
        <v>0</v>
      </c>
    </row>
    <row r="136" spans="1:10" x14ac:dyDescent="0.3">
      <c r="A136" s="1" t="s">
        <v>111</v>
      </c>
      <c r="B136" s="24" t="str">
        <f>+VLOOKUP(BD_Capas[[#This Row],[idcapa]],Capas[],2,0)</f>
        <v>glaciares_2022</v>
      </c>
      <c r="C136" s="3">
        <f t="shared" si="0"/>
        <v>2</v>
      </c>
      <c r="D136" s="24" t="s">
        <v>113</v>
      </c>
      <c r="E136" s="13"/>
      <c r="F136" s="14"/>
      <c r="G136" s="4"/>
      <c r="H136" s="24"/>
      <c r="I136" s="36"/>
      <c r="J136" s="37"/>
    </row>
    <row r="137" spans="1:10" x14ac:dyDescent="0.3">
      <c r="A137" s="1" t="s">
        <v>111</v>
      </c>
      <c r="B137" s="24" t="str">
        <f>+VLOOKUP(BD_Capas[[#This Row],[idcapa]],Capas[],2,0)</f>
        <v>glaciares_2022</v>
      </c>
      <c r="C137" s="3">
        <f t="shared" si="0"/>
        <v>3</v>
      </c>
      <c r="D137" s="24" t="s">
        <v>114</v>
      </c>
      <c r="E137" s="13">
        <v>1</v>
      </c>
      <c r="F137" s="14" t="s">
        <v>184</v>
      </c>
      <c r="G137" s="4">
        <v>1</v>
      </c>
      <c r="H137" s="24"/>
      <c r="I137" s="36"/>
      <c r="J137" s="37"/>
    </row>
    <row r="138" spans="1:10" x14ac:dyDescent="0.3">
      <c r="A138" s="1" t="s">
        <v>111</v>
      </c>
      <c r="B138" s="24" t="str">
        <f>+VLOOKUP(BD_Capas[[#This Row],[idcapa]],Capas[],2,0)</f>
        <v>glaciares_2022</v>
      </c>
      <c r="C138" s="3">
        <f t="shared" si="0"/>
        <v>4</v>
      </c>
      <c r="D138" s="24" t="s">
        <v>115</v>
      </c>
      <c r="E138" s="13">
        <v>1</v>
      </c>
      <c r="F138" s="14" t="s">
        <v>399</v>
      </c>
      <c r="G138" s="4">
        <v>2</v>
      </c>
      <c r="H138" s="24"/>
      <c r="I138" s="36"/>
      <c r="J138" s="37"/>
    </row>
    <row r="139" spans="1:10" x14ac:dyDescent="0.3">
      <c r="A139" s="1" t="s">
        <v>111</v>
      </c>
      <c r="B139" s="24" t="str">
        <f>+VLOOKUP(BD_Capas[[#This Row],[idcapa]],Capas[],2,0)</f>
        <v>glaciares_2022</v>
      </c>
      <c r="C139" s="3">
        <f t="shared" si="0"/>
        <v>5</v>
      </c>
      <c r="D139" s="24" t="s">
        <v>116</v>
      </c>
      <c r="E139" s="13">
        <v>1</v>
      </c>
      <c r="F139" s="14" t="s">
        <v>186</v>
      </c>
      <c r="G139" s="4">
        <v>3</v>
      </c>
      <c r="H139" s="24" t="s">
        <v>212</v>
      </c>
      <c r="I139" s="5" t="str">
        <f>BD_Capas[[#This Row],[idcapa]]&amp;"-"&amp;BD_Capas[[#This Row],[posición_capa]]</f>
        <v>02-2</v>
      </c>
      <c r="J139" s="37">
        <v>2</v>
      </c>
    </row>
    <row r="140" spans="1:10" x14ac:dyDescent="0.3">
      <c r="A140" s="1" t="s">
        <v>111</v>
      </c>
      <c r="B140" s="24" t="str">
        <f>+VLOOKUP(BD_Capas[[#This Row],[idcapa]],Capas[],2,0)</f>
        <v>glaciares_2022</v>
      </c>
      <c r="C140" s="3">
        <f t="shared" si="0"/>
        <v>6</v>
      </c>
      <c r="D140" s="24" t="s">
        <v>165</v>
      </c>
      <c r="E140" s="13">
        <v>1</v>
      </c>
      <c r="F140" s="14" t="s">
        <v>201</v>
      </c>
      <c r="G140" s="4">
        <v>6</v>
      </c>
      <c r="H140" s="24"/>
      <c r="I140" s="36"/>
      <c r="J140" s="37"/>
    </row>
    <row r="141" spans="1:10" x14ac:dyDescent="0.3">
      <c r="A141" s="1" t="s">
        <v>111</v>
      </c>
      <c r="B141" s="24" t="str">
        <f>+VLOOKUP(BD_Capas[[#This Row],[idcapa]],Capas[],2,0)</f>
        <v>glaciares_2022</v>
      </c>
      <c r="C141" s="3">
        <f t="shared" si="0"/>
        <v>7</v>
      </c>
      <c r="D141" s="24" t="s">
        <v>166</v>
      </c>
      <c r="E141" s="13"/>
      <c r="F141" s="14"/>
      <c r="G141" s="4"/>
      <c r="H141" s="24"/>
      <c r="I141" s="36"/>
      <c r="J141" s="37"/>
    </row>
    <row r="142" spans="1:10" x14ac:dyDescent="0.3">
      <c r="A142" s="1" t="s">
        <v>111</v>
      </c>
      <c r="B142" s="24" t="str">
        <f>+VLOOKUP(BD_Capas[[#This Row],[idcapa]],Capas[],2,0)</f>
        <v>glaciares_2022</v>
      </c>
      <c r="C142" s="3">
        <f t="shared" si="0"/>
        <v>8</v>
      </c>
      <c r="D142" s="24" t="s">
        <v>3</v>
      </c>
      <c r="E142" s="13"/>
      <c r="F142" s="14"/>
      <c r="G142" s="4"/>
      <c r="H142" s="24"/>
      <c r="I142" s="36"/>
      <c r="J142" s="37"/>
    </row>
    <row r="143" spans="1:10" x14ac:dyDescent="0.3">
      <c r="A143" s="1" t="s">
        <v>111</v>
      </c>
      <c r="B143" s="24" t="str">
        <f>+VLOOKUP(BD_Capas[[#This Row],[idcapa]],Capas[],2,0)</f>
        <v>glaciares_2022</v>
      </c>
      <c r="C143" s="3">
        <f t="shared" si="0"/>
        <v>9</v>
      </c>
      <c r="D143" s="24" t="s">
        <v>117</v>
      </c>
      <c r="E143" s="13">
        <v>1</v>
      </c>
      <c r="F143" t="s">
        <v>12</v>
      </c>
      <c r="G143" s="4">
        <v>5</v>
      </c>
      <c r="H143" s="24"/>
      <c r="I143" s="36"/>
      <c r="J143" s="37"/>
    </row>
    <row r="144" spans="1:10" x14ac:dyDescent="0.3">
      <c r="A144" s="1" t="s">
        <v>111</v>
      </c>
      <c r="B144" s="24" t="str">
        <f>+VLOOKUP(BD_Capas[[#This Row],[idcapa]],Capas[],2,0)</f>
        <v>glaciares_2022</v>
      </c>
      <c r="C144" s="3">
        <f t="shared" si="0"/>
        <v>10</v>
      </c>
      <c r="D144" s="24" t="s">
        <v>118</v>
      </c>
      <c r="E144" s="13"/>
      <c r="F144" s="14"/>
      <c r="G144" s="4"/>
      <c r="H144" s="24"/>
      <c r="I144" s="36"/>
      <c r="J144" s="37"/>
    </row>
    <row r="145" spans="1:10" x14ac:dyDescent="0.3">
      <c r="A145" s="1" t="s">
        <v>111</v>
      </c>
      <c r="B145" s="24" t="str">
        <f>+VLOOKUP(BD_Capas[[#This Row],[idcapa]],Capas[],2,0)</f>
        <v>glaciares_2022</v>
      </c>
      <c r="C145" s="3">
        <f t="shared" si="0"/>
        <v>11</v>
      </c>
      <c r="D145" s="24" t="s">
        <v>119</v>
      </c>
      <c r="E145" s="13"/>
      <c r="F145" s="14"/>
      <c r="G145" s="4"/>
      <c r="H145" s="24"/>
      <c r="I145" s="36"/>
      <c r="J145" s="37"/>
    </row>
    <row r="146" spans="1:10" x14ac:dyDescent="0.3">
      <c r="A146" s="1" t="s">
        <v>111</v>
      </c>
      <c r="B146" s="24" t="str">
        <f>+VLOOKUP(BD_Capas[[#This Row],[idcapa]],Capas[],2,0)</f>
        <v>glaciares_2022</v>
      </c>
      <c r="C146" s="3">
        <f t="shared" ref="C146:C244" si="1">+C145+1</f>
        <v>12</v>
      </c>
      <c r="D146" s="24" t="s">
        <v>121</v>
      </c>
      <c r="E146" s="13"/>
      <c r="F146" s="14"/>
      <c r="G146" s="4"/>
      <c r="H146" s="24"/>
      <c r="I146" s="36"/>
      <c r="J146" s="37"/>
    </row>
    <row r="147" spans="1:10" x14ac:dyDescent="0.3">
      <c r="A147" s="1" t="s">
        <v>111</v>
      </c>
      <c r="B147" s="24" t="str">
        <f>+VLOOKUP(BD_Capas[[#This Row],[idcapa]],Capas[],2,0)</f>
        <v>glaciares_2022</v>
      </c>
      <c r="C147" s="3">
        <f t="shared" si="1"/>
        <v>13</v>
      </c>
      <c r="D147" s="24" t="s">
        <v>120</v>
      </c>
      <c r="E147" s="13"/>
      <c r="F147" s="14"/>
      <c r="G147" s="4"/>
      <c r="H147" s="24"/>
      <c r="I147" s="36"/>
      <c r="J147" s="37"/>
    </row>
    <row r="148" spans="1:10" x14ac:dyDescent="0.3">
      <c r="A148" s="1" t="s">
        <v>111</v>
      </c>
      <c r="B148" s="24" t="str">
        <f>+VLOOKUP(BD_Capas[[#This Row],[idcapa]],Capas[],2,0)</f>
        <v>glaciares_2022</v>
      </c>
      <c r="C148" s="3">
        <f t="shared" si="1"/>
        <v>14</v>
      </c>
      <c r="D148" s="24" t="s">
        <v>122</v>
      </c>
      <c r="E148" s="13">
        <v>1</v>
      </c>
      <c r="F148" t="s">
        <v>187</v>
      </c>
      <c r="G148" s="4">
        <v>7</v>
      </c>
      <c r="H148" s="24" t="s">
        <v>318</v>
      </c>
      <c r="I148" s="5" t="str">
        <f>BD_Capas[[#This Row],[idcapa]]&amp;"-"&amp;BD_Capas[[#This Row],[posición_capa]]</f>
        <v>02-4</v>
      </c>
      <c r="J148" s="37">
        <v>4</v>
      </c>
    </row>
    <row r="149" spans="1:10" x14ac:dyDescent="0.3">
      <c r="A149" s="1" t="s">
        <v>111</v>
      </c>
      <c r="B149" s="24" t="str">
        <f>+VLOOKUP(BD_Capas[[#This Row],[idcapa]],Capas[],2,0)</f>
        <v>glaciares_2022</v>
      </c>
      <c r="C149" s="3">
        <f t="shared" si="1"/>
        <v>15</v>
      </c>
      <c r="D149" s="24" t="s">
        <v>167</v>
      </c>
      <c r="E149" s="13">
        <v>1</v>
      </c>
      <c r="F149" t="s">
        <v>188</v>
      </c>
      <c r="G149" s="4">
        <v>8</v>
      </c>
      <c r="H149" s="24"/>
      <c r="I149" s="5"/>
      <c r="J149" s="37"/>
    </row>
    <row r="150" spans="1:10" x14ac:dyDescent="0.3">
      <c r="A150" s="1" t="s">
        <v>111</v>
      </c>
      <c r="B150" s="24" t="str">
        <f>+VLOOKUP(BD_Capas[[#This Row],[idcapa]],Capas[],2,0)</f>
        <v>glaciares_2022</v>
      </c>
      <c r="C150" s="3">
        <f t="shared" si="1"/>
        <v>16</v>
      </c>
      <c r="D150" s="24" t="s">
        <v>168</v>
      </c>
      <c r="E150" s="13">
        <v>1</v>
      </c>
      <c r="F150" t="s">
        <v>189</v>
      </c>
      <c r="G150" s="4">
        <v>9</v>
      </c>
      <c r="H150" s="24" t="s">
        <v>337</v>
      </c>
      <c r="I150" s="5" t="str">
        <f>BD_Capas[[#This Row],[idcapa]]&amp;"-"&amp;BD_Capas[[#This Row],[posición_capa]]</f>
        <v>02-5</v>
      </c>
      <c r="J150" s="37">
        <v>5</v>
      </c>
    </row>
    <row r="151" spans="1:10" x14ac:dyDescent="0.3">
      <c r="A151" s="1" t="s">
        <v>111</v>
      </c>
      <c r="B151" s="24" t="str">
        <f>+VLOOKUP(BD_Capas[[#This Row],[idcapa]],Capas[],2,0)</f>
        <v>glaciares_2022</v>
      </c>
      <c r="C151" s="3">
        <f t="shared" si="1"/>
        <v>17</v>
      </c>
      <c r="D151" s="24" t="s">
        <v>169</v>
      </c>
      <c r="E151" s="13">
        <v>1</v>
      </c>
      <c r="F151" s="14" t="s">
        <v>190</v>
      </c>
      <c r="G151" s="4">
        <v>10</v>
      </c>
      <c r="H151" s="24"/>
      <c r="I151" s="36"/>
      <c r="J151" s="37"/>
    </row>
    <row r="152" spans="1:10" x14ac:dyDescent="0.3">
      <c r="A152" s="1" t="s">
        <v>111</v>
      </c>
      <c r="B152" s="24" t="str">
        <f>+VLOOKUP(BD_Capas[[#This Row],[idcapa]],Capas[],2,0)</f>
        <v>glaciares_2022</v>
      </c>
      <c r="C152" s="3">
        <f t="shared" si="1"/>
        <v>18</v>
      </c>
      <c r="D152" s="24" t="s">
        <v>127</v>
      </c>
      <c r="E152" s="13"/>
      <c r="F152" s="14"/>
      <c r="G152" s="4"/>
      <c r="H152" s="24"/>
      <c r="I152" s="36"/>
      <c r="J152" s="37"/>
    </row>
    <row r="153" spans="1:10" x14ac:dyDescent="0.3">
      <c r="A153" s="1" t="s">
        <v>111</v>
      </c>
      <c r="B153" s="24" t="str">
        <f>+VLOOKUP(BD_Capas[[#This Row],[idcapa]],Capas[],2,0)</f>
        <v>glaciares_2022</v>
      </c>
      <c r="C153" s="3">
        <f t="shared" si="1"/>
        <v>19</v>
      </c>
      <c r="D153" s="24" t="s">
        <v>129</v>
      </c>
      <c r="E153" s="13"/>
      <c r="F153" s="14"/>
      <c r="G153" s="4"/>
      <c r="H153" s="24"/>
      <c r="I153" s="36"/>
      <c r="J153" s="37"/>
    </row>
    <row r="154" spans="1:10" x14ac:dyDescent="0.3">
      <c r="A154" s="1" t="s">
        <v>111</v>
      </c>
      <c r="B154" s="24" t="str">
        <f>+VLOOKUP(BD_Capas[[#This Row],[idcapa]],Capas[],2,0)</f>
        <v>glaciares_2022</v>
      </c>
      <c r="C154" s="3">
        <f t="shared" si="1"/>
        <v>20</v>
      </c>
      <c r="D154" s="24" t="s">
        <v>130</v>
      </c>
      <c r="E154" s="13"/>
      <c r="F154" s="14"/>
      <c r="G154" s="4"/>
      <c r="H154" s="24"/>
      <c r="I154" s="36"/>
      <c r="J154" s="37"/>
    </row>
    <row r="155" spans="1:10" x14ac:dyDescent="0.3">
      <c r="A155" s="1" t="s">
        <v>111</v>
      </c>
      <c r="B155" s="24" t="str">
        <f>+VLOOKUP(BD_Capas[[#This Row],[idcapa]],Capas[],2,0)</f>
        <v>glaciares_2022</v>
      </c>
      <c r="C155" s="3">
        <f t="shared" si="1"/>
        <v>21</v>
      </c>
      <c r="D155" s="24" t="s">
        <v>170</v>
      </c>
      <c r="E155" s="13"/>
      <c r="F155" s="14"/>
      <c r="G155" s="4"/>
      <c r="H155" s="24"/>
      <c r="I155" s="36"/>
      <c r="J155" s="37"/>
    </row>
    <row r="156" spans="1:10" x14ac:dyDescent="0.3">
      <c r="A156" s="1" t="s">
        <v>111</v>
      </c>
      <c r="B156" s="24" t="str">
        <f>+VLOOKUP(BD_Capas[[#This Row],[idcapa]],Capas[],2,0)</f>
        <v>glaciares_2022</v>
      </c>
      <c r="C156" s="3">
        <f t="shared" si="1"/>
        <v>22</v>
      </c>
      <c r="D156" s="24" t="s">
        <v>171</v>
      </c>
      <c r="E156" s="13"/>
      <c r="F156" s="14"/>
      <c r="G156" s="4"/>
      <c r="H156" s="24"/>
      <c r="I156" s="36"/>
      <c r="J156" s="37"/>
    </row>
    <row r="157" spans="1:10" x14ac:dyDescent="0.3">
      <c r="A157" s="1" t="s">
        <v>111</v>
      </c>
      <c r="B157" s="24" t="str">
        <f>+VLOOKUP(BD_Capas[[#This Row],[idcapa]],Capas[],2,0)</f>
        <v>glaciares_2022</v>
      </c>
      <c r="C157" s="3">
        <f t="shared" si="1"/>
        <v>23</v>
      </c>
      <c r="D157" s="24" t="s">
        <v>172</v>
      </c>
      <c r="E157" s="13"/>
      <c r="F157" s="14"/>
      <c r="G157" s="4"/>
      <c r="H157" s="24"/>
      <c r="I157" s="36"/>
      <c r="J157" s="37"/>
    </row>
    <row r="158" spans="1:10" x14ac:dyDescent="0.3">
      <c r="A158" s="1" t="s">
        <v>111</v>
      </c>
      <c r="B158" s="24" t="str">
        <f>+VLOOKUP(BD_Capas[[#This Row],[idcapa]],Capas[],2,0)</f>
        <v>glaciares_2022</v>
      </c>
      <c r="C158" s="3">
        <f t="shared" si="1"/>
        <v>24</v>
      </c>
      <c r="D158" s="24" t="s">
        <v>151</v>
      </c>
      <c r="E158" s="13"/>
      <c r="F158" s="14"/>
      <c r="G158" s="4"/>
      <c r="H158" s="24"/>
      <c r="I158" s="36"/>
      <c r="J158" s="37"/>
    </row>
    <row r="159" spans="1:10" x14ac:dyDescent="0.3">
      <c r="A159" s="1" t="s">
        <v>111</v>
      </c>
      <c r="B159" s="24" t="str">
        <f>+VLOOKUP(BD_Capas[[#This Row],[idcapa]],Capas[],2,0)</f>
        <v>glaciares_2022</v>
      </c>
      <c r="C159" s="3">
        <f t="shared" si="1"/>
        <v>25</v>
      </c>
      <c r="D159" s="24" t="s">
        <v>152</v>
      </c>
      <c r="E159" s="13"/>
      <c r="F159" s="14"/>
      <c r="G159" s="4"/>
      <c r="H159" s="24"/>
      <c r="I159" s="36"/>
      <c r="J159" s="37"/>
    </row>
    <row r="160" spans="1:10" x14ac:dyDescent="0.3">
      <c r="A160" s="1" t="s">
        <v>111</v>
      </c>
      <c r="B160" s="24" t="str">
        <f>+VLOOKUP(BD_Capas[[#This Row],[idcapa]],Capas[],2,0)</f>
        <v>glaciares_2022</v>
      </c>
      <c r="C160" s="3">
        <f t="shared" si="1"/>
        <v>26</v>
      </c>
      <c r="D160" s="24" t="s">
        <v>173</v>
      </c>
      <c r="E160" s="13"/>
      <c r="F160" s="14"/>
      <c r="G160" s="4"/>
      <c r="H160" s="24"/>
      <c r="I160" s="36"/>
      <c r="J160" s="37"/>
    </row>
    <row r="161" spans="1:10" x14ac:dyDescent="0.3">
      <c r="A161" s="1" t="s">
        <v>111</v>
      </c>
      <c r="B161" s="24" t="str">
        <f>+VLOOKUP(BD_Capas[[#This Row],[idcapa]],Capas[],2,0)</f>
        <v>glaciares_2022</v>
      </c>
      <c r="C161" s="3">
        <f t="shared" si="1"/>
        <v>27</v>
      </c>
      <c r="D161" s="24" t="s">
        <v>155</v>
      </c>
      <c r="E161" s="13">
        <v>1</v>
      </c>
      <c r="F161" s="14" t="s">
        <v>191</v>
      </c>
      <c r="G161" s="4">
        <v>11</v>
      </c>
      <c r="H161" s="24" t="s">
        <v>213</v>
      </c>
      <c r="I161" s="5" t="str">
        <f>BD_Capas[[#This Row],[idcapa]]&amp;"-"&amp;BD_Capas[[#This Row],[posición_capa]]</f>
        <v>02-3</v>
      </c>
      <c r="J161" s="37">
        <v>3</v>
      </c>
    </row>
    <row r="162" spans="1:10" x14ac:dyDescent="0.3">
      <c r="A162" s="1" t="s">
        <v>111</v>
      </c>
      <c r="B162" s="24" t="str">
        <f>+VLOOKUP(BD_Capas[[#This Row],[idcapa]],Capas[],2,0)</f>
        <v>glaciares_2022</v>
      </c>
      <c r="C162" s="3">
        <f t="shared" si="1"/>
        <v>28</v>
      </c>
      <c r="D162" s="24" t="s">
        <v>147</v>
      </c>
      <c r="E162" s="13">
        <v>1</v>
      </c>
      <c r="F162" s="14" t="s">
        <v>192</v>
      </c>
      <c r="G162" s="4">
        <v>15</v>
      </c>
      <c r="H162" s="24"/>
      <c r="I162" s="36"/>
      <c r="J162" s="37"/>
    </row>
    <row r="163" spans="1:10" x14ac:dyDescent="0.3">
      <c r="A163" s="1" t="s">
        <v>111</v>
      </c>
      <c r="B163" s="24" t="str">
        <f>+VLOOKUP(BD_Capas[[#This Row],[idcapa]],Capas[],2,0)</f>
        <v>glaciares_2022</v>
      </c>
      <c r="C163" s="3">
        <f t="shared" si="1"/>
        <v>29</v>
      </c>
      <c r="D163" s="24" t="s">
        <v>146</v>
      </c>
      <c r="E163" s="13">
        <v>1</v>
      </c>
      <c r="F163" s="14" t="s">
        <v>193</v>
      </c>
      <c r="G163" s="4">
        <v>17</v>
      </c>
      <c r="H163" s="24"/>
      <c r="I163" s="36"/>
      <c r="J163" s="37"/>
    </row>
    <row r="164" spans="1:10" x14ac:dyDescent="0.3">
      <c r="A164" s="1" t="s">
        <v>111</v>
      </c>
      <c r="B164" s="24" t="str">
        <f>+VLOOKUP(BD_Capas[[#This Row],[idcapa]],Capas[],2,0)</f>
        <v>glaciares_2022</v>
      </c>
      <c r="C164" s="3">
        <f t="shared" si="1"/>
        <v>30</v>
      </c>
      <c r="D164" s="24" t="s">
        <v>174</v>
      </c>
      <c r="E164" s="13">
        <v>1</v>
      </c>
      <c r="F164" s="14" t="s">
        <v>194</v>
      </c>
      <c r="G164" s="4">
        <v>16</v>
      </c>
      <c r="H164" s="24"/>
      <c r="I164" s="36"/>
      <c r="J164" s="37"/>
    </row>
    <row r="165" spans="1:10" x14ac:dyDescent="0.3">
      <c r="A165" s="1" t="s">
        <v>111</v>
      </c>
      <c r="B165" s="24" t="str">
        <f>+VLOOKUP(BD_Capas[[#This Row],[idcapa]],Capas[],2,0)</f>
        <v>glaciares_2022</v>
      </c>
      <c r="C165" s="3">
        <f t="shared" si="1"/>
        <v>31</v>
      </c>
      <c r="D165" s="24" t="s">
        <v>160</v>
      </c>
      <c r="E165" s="13">
        <v>1</v>
      </c>
      <c r="F165" s="14" t="s">
        <v>195</v>
      </c>
      <c r="G165" s="4">
        <v>12</v>
      </c>
      <c r="H165" s="24"/>
      <c r="I165" s="36"/>
      <c r="J165" s="37"/>
    </row>
    <row r="166" spans="1:10" x14ac:dyDescent="0.3">
      <c r="A166" s="1" t="s">
        <v>111</v>
      </c>
      <c r="B166" s="24" t="str">
        <f>+VLOOKUP(BD_Capas[[#This Row],[idcapa]],Capas[],2,0)</f>
        <v>glaciares_2022</v>
      </c>
      <c r="C166" s="3">
        <f t="shared" si="1"/>
        <v>32</v>
      </c>
      <c r="D166" s="24" t="s">
        <v>139</v>
      </c>
      <c r="E166" s="13">
        <v>1</v>
      </c>
      <c r="F166" s="14" t="s">
        <v>196</v>
      </c>
      <c r="G166" s="4">
        <v>13</v>
      </c>
      <c r="H166" s="24"/>
      <c r="I166" s="36"/>
      <c r="J166" s="37"/>
    </row>
    <row r="167" spans="1:10" x14ac:dyDescent="0.3">
      <c r="A167" s="1" t="s">
        <v>111</v>
      </c>
      <c r="B167" s="24" t="str">
        <f>+VLOOKUP(BD_Capas[[#This Row],[idcapa]],Capas[],2,0)</f>
        <v>glaciares_2022</v>
      </c>
      <c r="C167" s="3">
        <f t="shared" si="1"/>
        <v>33</v>
      </c>
      <c r="D167" s="24" t="s">
        <v>175</v>
      </c>
      <c r="E167" s="13">
        <v>1</v>
      </c>
      <c r="F167" s="14" t="s">
        <v>199</v>
      </c>
      <c r="G167" s="4">
        <v>14</v>
      </c>
      <c r="H167" s="24"/>
      <c r="I167" s="36"/>
      <c r="J167" s="37"/>
    </row>
    <row r="168" spans="1:10" x14ac:dyDescent="0.3">
      <c r="A168" s="1" t="s">
        <v>111</v>
      </c>
      <c r="B168" s="24" t="str">
        <f>+VLOOKUP(BD_Capas[[#This Row],[idcapa]],Capas[],2,0)</f>
        <v>glaciares_2022</v>
      </c>
      <c r="C168" s="3">
        <f t="shared" si="1"/>
        <v>34</v>
      </c>
      <c r="D168" s="24" t="s">
        <v>176</v>
      </c>
      <c r="E168" s="13">
        <v>1</v>
      </c>
      <c r="F168" s="14" t="s">
        <v>197</v>
      </c>
      <c r="G168" s="4">
        <v>18</v>
      </c>
      <c r="H168" s="24"/>
      <c r="I168" s="36"/>
      <c r="J168" s="37"/>
    </row>
    <row r="169" spans="1:10" x14ac:dyDescent="0.3">
      <c r="A169" s="1" t="s">
        <v>111</v>
      </c>
      <c r="B169" s="24" t="str">
        <f>+VLOOKUP(BD_Capas[[#This Row],[idcapa]],Capas[],2,0)</f>
        <v>glaciares_2022</v>
      </c>
      <c r="C169" s="3">
        <f t="shared" si="1"/>
        <v>35</v>
      </c>
      <c r="D169" s="24" t="s">
        <v>177</v>
      </c>
      <c r="E169" s="13">
        <v>1</v>
      </c>
      <c r="F169" s="14" t="s">
        <v>198</v>
      </c>
      <c r="G169" s="4">
        <v>19</v>
      </c>
      <c r="H169" s="24"/>
      <c r="I169" s="36"/>
      <c r="J169" s="37"/>
    </row>
    <row r="170" spans="1:10" x14ac:dyDescent="0.3">
      <c r="A170" s="1" t="s">
        <v>111</v>
      </c>
      <c r="B170" s="24" t="str">
        <f>+VLOOKUP(BD_Capas[[#This Row],[idcapa]],Capas[],2,0)</f>
        <v>glaciares_2022</v>
      </c>
      <c r="C170" s="3">
        <f t="shared" si="1"/>
        <v>36</v>
      </c>
      <c r="D170" s="24" t="s">
        <v>178</v>
      </c>
      <c r="E170" s="13"/>
      <c r="F170" s="14"/>
      <c r="G170" s="4"/>
      <c r="H170" s="24"/>
      <c r="I170" s="36"/>
      <c r="J170" s="37"/>
    </row>
    <row r="171" spans="1:10" x14ac:dyDescent="0.3">
      <c r="A171" s="1" t="s">
        <v>111</v>
      </c>
      <c r="B171" s="24" t="str">
        <f>+VLOOKUP(BD_Capas[[#This Row],[idcapa]],Capas[],2,0)</f>
        <v>glaciares_2022</v>
      </c>
      <c r="C171" s="3">
        <f t="shared" si="1"/>
        <v>37</v>
      </c>
      <c r="D171" s="24" t="s">
        <v>179</v>
      </c>
      <c r="E171" s="13"/>
      <c r="F171" s="14"/>
      <c r="G171" s="4"/>
      <c r="H171" s="24"/>
      <c r="I171" s="36"/>
      <c r="J171" s="37"/>
    </row>
    <row r="172" spans="1:10" x14ac:dyDescent="0.3">
      <c r="A172" s="1" t="s">
        <v>111</v>
      </c>
      <c r="B172" s="24" t="str">
        <f>+VLOOKUP(BD_Capas[[#This Row],[idcapa]],Capas[],2,0)</f>
        <v>glaciares_2022</v>
      </c>
      <c r="C172" s="3">
        <f t="shared" si="1"/>
        <v>38</v>
      </c>
      <c r="D172" s="24" t="s">
        <v>180</v>
      </c>
      <c r="E172" s="13"/>
      <c r="F172" s="14"/>
      <c r="G172" s="4"/>
      <c r="H172" s="24"/>
      <c r="I172" s="36"/>
      <c r="J172" s="37"/>
    </row>
    <row r="173" spans="1:10" x14ac:dyDescent="0.3">
      <c r="A173" s="1" t="s">
        <v>111</v>
      </c>
      <c r="B173" s="24" t="str">
        <f>+VLOOKUP(BD_Capas[[#This Row],[idcapa]],Capas[],2,0)</f>
        <v>glaciares_2022</v>
      </c>
      <c r="C173" s="3">
        <f t="shared" si="1"/>
        <v>39</v>
      </c>
      <c r="D173" s="24" t="s">
        <v>181</v>
      </c>
      <c r="E173" s="13"/>
      <c r="F173" s="14"/>
      <c r="G173" s="4"/>
      <c r="H173" s="24"/>
      <c r="I173" s="36"/>
      <c r="J173" s="37"/>
    </row>
    <row r="174" spans="1:10" x14ac:dyDescent="0.3">
      <c r="A174" s="1" t="s">
        <v>111</v>
      </c>
      <c r="B174" s="24" t="str">
        <f>+VLOOKUP(BD_Capas[[#This Row],[idcapa]],Capas[],2,0)</f>
        <v>glaciares_2022</v>
      </c>
      <c r="C174" s="3">
        <f t="shared" si="1"/>
        <v>40</v>
      </c>
      <c r="D174" s="24" t="s">
        <v>182</v>
      </c>
      <c r="E174" s="13"/>
      <c r="F174" s="14"/>
      <c r="G174" s="4"/>
      <c r="H174" s="24"/>
      <c r="I174" s="36"/>
      <c r="J174" s="37"/>
    </row>
    <row r="175" spans="1:10" x14ac:dyDescent="0.3">
      <c r="A175" s="1" t="s">
        <v>111</v>
      </c>
      <c r="B175" s="24" t="str">
        <f>+VLOOKUP(BD_Capas[[#This Row],[idcapa]],Capas[],2,0)</f>
        <v>glaciares_2022</v>
      </c>
      <c r="C175" s="3">
        <f t="shared" si="1"/>
        <v>41</v>
      </c>
      <c r="D175" s="24" t="s">
        <v>183</v>
      </c>
      <c r="E175" s="13">
        <v>1</v>
      </c>
      <c r="F175" s="14" t="s">
        <v>200</v>
      </c>
      <c r="G175" s="4">
        <v>20</v>
      </c>
      <c r="H175" s="24"/>
      <c r="I175" s="36"/>
      <c r="J175" s="37"/>
    </row>
    <row r="176" spans="1:10" x14ac:dyDescent="0.3">
      <c r="A176" s="1" t="s">
        <v>111</v>
      </c>
      <c r="B176" s="24" t="str">
        <f>+VLOOKUP(BD_Capas[[#This Row],[idcapa]],Capas[],2,0)</f>
        <v>glaciares_2022</v>
      </c>
      <c r="C176" s="3">
        <f t="shared" si="1"/>
        <v>42</v>
      </c>
      <c r="D176" s="24" t="s">
        <v>478</v>
      </c>
      <c r="E176" s="13"/>
      <c r="F176" s="14"/>
      <c r="G176" s="4"/>
      <c r="H176" s="24"/>
      <c r="I176" s="36"/>
      <c r="J176" s="37"/>
    </row>
    <row r="177" spans="1:10" x14ac:dyDescent="0.3">
      <c r="A177" s="1" t="s">
        <v>111</v>
      </c>
      <c r="B177" s="24" t="str">
        <f>+VLOOKUP(BD_Capas[[#This Row],[idcapa]],Capas[],2,0)</f>
        <v>glaciares_2022</v>
      </c>
      <c r="C177" s="3">
        <f t="shared" si="1"/>
        <v>43</v>
      </c>
      <c r="D177" s="24" t="s">
        <v>214</v>
      </c>
      <c r="E177" s="13"/>
      <c r="F177" s="14"/>
      <c r="G177" s="4"/>
      <c r="H177" s="24"/>
      <c r="I177" s="36"/>
      <c r="J177" s="37"/>
    </row>
    <row r="178" spans="1:10" x14ac:dyDescent="0.3">
      <c r="A178" s="1" t="s">
        <v>111</v>
      </c>
      <c r="B178" s="24" t="str">
        <f>+VLOOKUP(BD_Capas[[#This Row],[idcapa]],Capas[],2,0)</f>
        <v>glaciares_2022</v>
      </c>
      <c r="C178" s="3">
        <f t="shared" si="1"/>
        <v>44</v>
      </c>
      <c r="D178" s="24" t="s">
        <v>215</v>
      </c>
      <c r="E178" s="13"/>
      <c r="F178" s="14"/>
      <c r="G178" s="4"/>
      <c r="H178" s="24"/>
      <c r="I178" s="36"/>
      <c r="J178" s="37"/>
    </row>
    <row r="179" spans="1:10" x14ac:dyDescent="0.3">
      <c r="A179" s="1" t="s">
        <v>111</v>
      </c>
      <c r="B179" s="24" t="str">
        <f>+VLOOKUP(BD_Capas[[#This Row],[idcapa]],Capas[],2,0)</f>
        <v>glaciares_2022</v>
      </c>
      <c r="C179" s="3">
        <f t="shared" si="1"/>
        <v>45</v>
      </c>
      <c r="D179" s="24" t="s">
        <v>216</v>
      </c>
      <c r="E179" s="13"/>
      <c r="F179" s="14"/>
      <c r="G179" s="4"/>
      <c r="H179" s="24"/>
      <c r="I179" s="36"/>
      <c r="J179" s="37"/>
    </row>
    <row r="180" spans="1:10" x14ac:dyDescent="0.3">
      <c r="A180" s="1" t="s">
        <v>111</v>
      </c>
      <c r="B180" s="24" t="str">
        <f>+VLOOKUP(BD_Capas[[#This Row],[idcapa]],Capas[],2,0)</f>
        <v>glaciares_2022</v>
      </c>
      <c r="C180" s="3">
        <f t="shared" si="1"/>
        <v>46</v>
      </c>
      <c r="D180" s="24" t="s">
        <v>217</v>
      </c>
      <c r="E180" s="13"/>
      <c r="F180" s="14"/>
      <c r="G180" s="4"/>
      <c r="H180" s="24"/>
      <c r="I180" s="36"/>
      <c r="J180" s="37"/>
    </row>
    <row r="181" spans="1:10" x14ac:dyDescent="0.3">
      <c r="A181" s="1" t="s">
        <v>111</v>
      </c>
      <c r="B181" s="24" t="str">
        <f>+VLOOKUP(BD_Capas[[#This Row],[idcapa]],Capas[],2,0)</f>
        <v>glaciares_2022</v>
      </c>
      <c r="C181" s="3">
        <f t="shared" si="1"/>
        <v>47</v>
      </c>
      <c r="D181" s="24" t="s">
        <v>218</v>
      </c>
      <c r="E181" s="13"/>
      <c r="F181" s="14"/>
      <c r="G181" s="4"/>
      <c r="H181" s="24"/>
      <c r="I181" s="36"/>
      <c r="J181" s="37"/>
    </row>
    <row r="182" spans="1:10" x14ac:dyDescent="0.3">
      <c r="A182" s="1" t="s">
        <v>111</v>
      </c>
      <c r="B182" s="24" t="str">
        <f>+VLOOKUP(BD_Capas[[#This Row],[idcapa]],Capas[],2,0)</f>
        <v>glaciares_2022</v>
      </c>
      <c r="C182" s="3">
        <f t="shared" si="1"/>
        <v>48</v>
      </c>
      <c r="D182" s="24" t="s">
        <v>186</v>
      </c>
      <c r="E182" s="13"/>
      <c r="F182" s="14"/>
      <c r="G182" s="4"/>
      <c r="H182" s="24"/>
      <c r="I182" s="36"/>
      <c r="J182" s="37"/>
    </row>
    <row r="183" spans="1:10" x14ac:dyDescent="0.3">
      <c r="A183" s="1" t="s">
        <v>111</v>
      </c>
      <c r="B183" s="24" t="str">
        <f>+VLOOKUP(BD_Capas[[#This Row],[idcapa]],Capas[],2,0)</f>
        <v>glaciares_2022</v>
      </c>
      <c r="C183" s="3">
        <f t="shared" si="1"/>
        <v>49</v>
      </c>
      <c r="D183" s="24" t="s">
        <v>219</v>
      </c>
      <c r="E183" s="13"/>
      <c r="F183" s="14"/>
      <c r="G183" s="4"/>
      <c r="H183" s="24"/>
      <c r="I183" s="36"/>
      <c r="J183" s="37"/>
    </row>
    <row r="184" spans="1:10" x14ac:dyDescent="0.3">
      <c r="A184" s="1" t="s">
        <v>111</v>
      </c>
      <c r="B184" s="24" t="str">
        <f>+VLOOKUP(BD_Capas[[#This Row],[idcapa]],Capas[],2,0)</f>
        <v>glaciares_2022</v>
      </c>
      <c r="C184" s="3">
        <f t="shared" si="1"/>
        <v>50</v>
      </c>
      <c r="D184" s="24" t="s">
        <v>220</v>
      </c>
      <c r="E184" s="13"/>
      <c r="F184" s="14"/>
      <c r="G184" s="4"/>
      <c r="H184" s="24"/>
      <c r="I184" s="36"/>
      <c r="J184" s="37"/>
    </row>
    <row r="185" spans="1:10" x14ac:dyDescent="0.3">
      <c r="A185" s="1" t="s">
        <v>111</v>
      </c>
      <c r="B185" s="24" t="str">
        <f>+VLOOKUP(BD_Capas[[#This Row],[idcapa]],Capas[],2,0)</f>
        <v>glaciares_2022</v>
      </c>
      <c r="C185" s="3">
        <f t="shared" si="1"/>
        <v>51</v>
      </c>
      <c r="D185" s="24" t="s">
        <v>221</v>
      </c>
      <c r="E185" s="13"/>
      <c r="F185" s="14"/>
      <c r="G185" s="4"/>
      <c r="H185" s="24"/>
      <c r="I185" s="36"/>
      <c r="J185" s="37"/>
    </row>
    <row r="186" spans="1:10" x14ac:dyDescent="0.3">
      <c r="A186" s="1" t="s">
        <v>111</v>
      </c>
      <c r="B186" s="24" t="str">
        <f>+VLOOKUP(BD_Capas[[#This Row],[idcapa]],Capas[],2,0)</f>
        <v>glaciares_2022</v>
      </c>
      <c r="C186" s="3">
        <f t="shared" si="1"/>
        <v>52</v>
      </c>
      <c r="D186" s="24" t="s">
        <v>222</v>
      </c>
      <c r="E186" s="13"/>
      <c r="F186" s="14"/>
      <c r="G186" s="4"/>
      <c r="H186" s="24"/>
      <c r="I186" s="36"/>
      <c r="J186" s="37"/>
    </row>
    <row r="187" spans="1:10" x14ac:dyDescent="0.3">
      <c r="A187" s="1" t="s">
        <v>111</v>
      </c>
      <c r="B187" s="24" t="str">
        <f>+VLOOKUP(BD_Capas[[#This Row],[idcapa]],Capas[],2,0)</f>
        <v>glaciares_2022</v>
      </c>
      <c r="C187" s="3">
        <f t="shared" si="1"/>
        <v>53</v>
      </c>
      <c r="D187" s="24" t="s">
        <v>223</v>
      </c>
      <c r="E187" s="13"/>
      <c r="F187" s="14"/>
      <c r="G187" s="4"/>
      <c r="H187" s="24"/>
      <c r="I187" s="36"/>
      <c r="J187" s="37"/>
    </row>
    <row r="188" spans="1:10" x14ac:dyDescent="0.3">
      <c r="A188" s="1" t="s">
        <v>111</v>
      </c>
      <c r="B188" s="24" t="str">
        <f>+VLOOKUP(BD_Capas[[#This Row],[idcapa]],Capas[],2,0)</f>
        <v>glaciares_2022</v>
      </c>
      <c r="C188" s="3">
        <f t="shared" si="1"/>
        <v>54</v>
      </c>
      <c r="D188" s="24" t="s">
        <v>224</v>
      </c>
      <c r="E188" s="13"/>
      <c r="F188" s="14"/>
      <c r="G188" s="4"/>
      <c r="H188" s="24"/>
      <c r="I188" s="36"/>
      <c r="J188" s="37"/>
    </row>
    <row r="189" spans="1:10" x14ac:dyDescent="0.3">
      <c r="A189" s="1" t="s">
        <v>111</v>
      </c>
      <c r="B189" s="24" t="str">
        <f>+VLOOKUP(BD_Capas[[#This Row],[idcapa]],Capas[],2,0)</f>
        <v>glaciares_2022</v>
      </c>
      <c r="C189" s="3">
        <f t="shared" si="1"/>
        <v>55</v>
      </c>
      <c r="D189" s="24" t="s">
        <v>225</v>
      </c>
      <c r="E189" s="13"/>
      <c r="F189" s="14"/>
      <c r="G189" s="4"/>
      <c r="H189" s="24"/>
      <c r="I189" s="36"/>
      <c r="J189" s="37"/>
    </row>
    <row r="190" spans="1:10" x14ac:dyDescent="0.3">
      <c r="A190" s="1" t="s">
        <v>111</v>
      </c>
      <c r="B190" s="24" t="str">
        <f>+VLOOKUP(BD_Capas[[#This Row],[idcapa]],Capas[],2,0)</f>
        <v>glaciares_2022</v>
      </c>
      <c r="C190" s="3">
        <f t="shared" si="1"/>
        <v>56</v>
      </c>
      <c r="D190" s="24" t="s">
        <v>226</v>
      </c>
      <c r="E190" s="13"/>
      <c r="F190" s="14"/>
      <c r="G190" s="4"/>
      <c r="H190" s="24"/>
      <c r="I190" s="36"/>
      <c r="J190" s="37"/>
    </row>
    <row r="191" spans="1:10" x14ac:dyDescent="0.3">
      <c r="A191" s="1" t="s">
        <v>111</v>
      </c>
      <c r="B191" s="24" t="str">
        <f>+VLOOKUP(BD_Capas[[#This Row],[idcapa]],Capas[],2,0)</f>
        <v>glaciares_2022</v>
      </c>
      <c r="C191" s="3">
        <f t="shared" si="1"/>
        <v>57</v>
      </c>
      <c r="D191" s="24" t="s">
        <v>132</v>
      </c>
      <c r="E191" s="13"/>
      <c r="F191" s="14"/>
      <c r="G191" s="4"/>
      <c r="H191" s="24"/>
      <c r="I191" s="36"/>
      <c r="J191" s="37"/>
    </row>
    <row r="192" spans="1:10" x14ac:dyDescent="0.3">
      <c r="A192" s="1" t="s">
        <v>111</v>
      </c>
      <c r="B192" s="24" t="str">
        <f>+VLOOKUP(BD_Capas[[#This Row],[idcapa]],Capas[],2,0)</f>
        <v>glaciares_2022</v>
      </c>
      <c r="C192" s="3">
        <f t="shared" si="1"/>
        <v>58</v>
      </c>
      <c r="D192" s="24" t="s">
        <v>227</v>
      </c>
      <c r="E192" s="13"/>
      <c r="F192" s="14"/>
      <c r="G192" s="4"/>
      <c r="H192" s="24"/>
      <c r="I192" s="36"/>
      <c r="J192" s="37"/>
    </row>
    <row r="193" spans="1:10" x14ac:dyDescent="0.3">
      <c r="A193" s="1" t="s">
        <v>111</v>
      </c>
      <c r="B193" s="24" t="str">
        <f>+VLOOKUP(BD_Capas[[#This Row],[idcapa]],Capas[],2,0)</f>
        <v>glaciares_2022</v>
      </c>
      <c r="C193" s="3">
        <f t="shared" si="1"/>
        <v>59</v>
      </c>
      <c r="D193" s="24" t="s">
        <v>228</v>
      </c>
      <c r="E193" s="13"/>
      <c r="F193" s="14"/>
      <c r="G193" s="4"/>
      <c r="H193" s="24"/>
      <c r="I193" s="36"/>
      <c r="J193" s="37"/>
    </row>
    <row r="194" spans="1:10" x14ac:dyDescent="0.3">
      <c r="A194" s="1" t="s">
        <v>111</v>
      </c>
      <c r="B194" s="24" t="str">
        <f>+VLOOKUP(BD_Capas[[#This Row],[idcapa]],Capas[],2,0)</f>
        <v>glaciares_2022</v>
      </c>
      <c r="C194" s="3">
        <f t="shared" si="1"/>
        <v>60</v>
      </c>
      <c r="D194" s="24" t="s">
        <v>229</v>
      </c>
      <c r="E194" s="13"/>
      <c r="F194" s="14"/>
      <c r="G194" s="4"/>
      <c r="H194" s="24"/>
      <c r="I194" s="36"/>
      <c r="J194" s="37"/>
    </row>
    <row r="195" spans="1:10" x14ac:dyDescent="0.3">
      <c r="A195" s="1" t="s">
        <v>111</v>
      </c>
      <c r="B195" s="24" t="str">
        <f>+VLOOKUP(BD_Capas[[#This Row],[idcapa]],Capas[],2,0)</f>
        <v>glaciares_2022</v>
      </c>
      <c r="C195" s="3">
        <f t="shared" si="1"/>
        <v>61</v>
      </c>
      <c r="D195" s="24" t="s">
        <v>230</v>
      </c>
      <c r="E195" s="13"/>
      <c r="F195" s="14"/>
      <c r="G195" s="4"/>
      <c r="H195" s="24"/>
      <c r="I195" s="36"/>
      <c r="J195" s="37"/>
    </row>
    <row r="196" spans="1:10" x14ac:dyDescent="0.3">
      <c r="A196" s="1" t="s">
        <v>111</v>
      </c>
      <c r="B196" s="24" t="str">
        <f>+VLOOKUP(BD_Capas[[#This Row],[idcapa]],Capas[],2,0)</f>
        <v>glaciares_2022</v>
      </c>
      <c r="C196" s="3">
        <f t="shared" si="1"/>
        <v>62</v>
      </c>
      <c r="D196" s="24" t="s">
        <v>231</v>
      </c>
      <c r="E196" s="13"/>
      <c r="F196" s="14"/>
      <c r="G196" s="4"/>
      <c r="H196" s="24"/>
      <c r="I196" s="36"/>
      <c r="J196" s="37"/>
    </row>
    <row r="197" spans="1:10" x14ac:dyDescent="0.3">
      <c r="A197" s="1" t="s">
        <v>111</v>
      </c>
      <c r="B197" s="24" t="str">
        <f>+VLOOKUP(BD_Capas[[#This Row],[idcapa]],Capas[],2,0)</f>
        <v>glaciares_2022</v>
      </c>
      <c r="C197" s="3">
        <f t="shared" si="1"/>
        <v>63</v>
      </c>
      <c r="D197" s="24" t="s">
        <v>232</v>
      </c>
      <c r="E197" s="13"/>
      <c r="F197" s="14"/>
      <c r="G197" s="4"/>
      <c r="H197" s="24"/>
      <c r="I197" s="36"/>
      <c r="J197" s="37"/>
    </row>
    <row r="198" spans="1:10" x14ac:dyDescent="0.3">
      <c r="A198" s="1" t="s">
        <v>111</v>
      </c>
      <c r="B198" s="24" t="str">
        <f>+VLOOKUP(BD_Capas[[#This Row],[idcapa]],Capas[],2,0)</f>
        <v>glaciares_2022</v>
      </c>
      <c r="C198" s="3">
        <f t="shared" si="1"/>
        <v>64</v>
      </c>
      <c r="D198" s="24" t="s">
        <v>233</v>
      </c>
      <c r="E198" s="13"/>
      <c r="F198" s="14"/>
      <c r="G198" s="4"/>
      <c r="H198" s="24"/>
      <c r="I198" s="36"/>
      <c r="J198" s="37"/>
    </row>
    <row r="199" spans="1:10" x14ac:dyDescent="0.3">
      <c r="A199" s="1" t="s">
        <v>111</v>
      </c>
      <c r="B199" s="24" t="str">
        <f>+VLOOKUP(BD_Capas[[#This Row],[idcapa]],Capas[],2,0)</f>
        <v>glaciares_2022</v>
      </c>
      <c r="C199" s="3">
        <f t="shared" si="1"/>
        <v>65</v>
      </c>
      <c r="D199" s="24" t="s">
        <v>234</v>
      </c>
      <c r="E199" s="13"/>
      <c r="F199" s="14"/>
      <c r="G199" s="4"/>
      <c r="H199" s="24"/>
      <c r="I199" s="36"/>
      <c r="J199" s="37"/>
    </row>
    <row r="200" spans="1:10" x14ac:dyDescent="0.3">
      <c r="A200" s="1" t="s">
        <v>111</v>
      </c>
      <c r="B200" s="24" t="str">
        <f>+VLOOKUP(BD_Capas[[#This Row],[idcapa]],Capas[],2,0)</f>
        <v>glaciares_2022</v>
      </c>
      <c r="C200" s="3">
        <f t="shared" si="1"/>
        <v>66</v>
      </c>
      <c r="D200" s="24" t="s">
        <v>235</v>
      </c>
      <c r="E200" s="13"/>
      <c r="F200" s="14"/>
      <c r="G200" s="4"/>
      <c r="H200" s="24"/>
      <c r="I200" s="36"/>
      <c r="J200" s="37"/>
    </row>
    <row r="201" spans="1:10" x14ac:dyDescent="0.3">
      <c r="A201" s="1" t="s">
        <v>111</v>
      </c>
      <c r="B201" s="24" t="str">
        <f>+VLOOKUP(BD_Capas[[#This Row],[idcapa]],Capas[],2,0)</f>
        <v>glaciares_2022</v>
      </c>
      <c r="C201" s="3">
        <f t="shared" si="1"/>
        <v>67</v>
      </c>
      <c r="D201" s="24" t="s">
        <v>236</v>
      </c>
      <c r="E201" s="13"/>
      <c r="F201" s="14"/>
      <c r="G201" s="4"/>
      <c r="H201" s="24"/>
      <c r="I201" s="36"/>
      <c r="J201" s="37"/>
    </row>
    <row r="202" spans="1:10" x14ac:dyDescent="0.3">
      <c r="A202" s="1" t="s">
        <v>111</v>
      </c>
      <c r="B202" s="24" t="str">
        <f>+VLOOKUP(BD_Capas[[#This Row],[idcapa]],Capas[],2,0)</f>
        <v>glaciares_2022</v>
      </c>
      <c r="C202" s="3">
        <f t="shared" si="1"/>
        <v>68</v>
      </c>
      <c r="D202" s="24" t="s">
        <v>237</v>
      </c>
      <c r="E202" s="13"/>
      <c r="F202" s="14"/>
      <c r="G202" s="4"/>
      <c r="H202" s="24"/>
      <c r="I202" s="36"/>
      <c r="J202" s="37"/>
    </row>
    <row r="203" spans="1:10" x14ac:dyDescent="0.3">
      <c r="A203" s="1" t="s">
        <v>111</v>
      </c>
      <c r="B203" s="24" t="str">
        <f>+VLOOKUP(BD_Capas[[#This Row],[idcapa]],Capas[],2,0)</f>
        <v>glaciares_2022</v>
      </c>
      <c r="C203" s="3">
        <f t="shared" si="1"/>
        <v>69</v>
      </c>
      <c r="D203" s="24" t="s">
        <v>238</v>
      </c>
      <c r="E203" s="13"/>
      <c r="F203" s="14"/>
      <c r="G203" s="4"/>
      <c r="H203" s="24"/>
      <c r="I203" s="36"/>
      <c r="J203" s="37"/>
    </row>
    <row r="204" spans="1:10" x14ac:dyDescent="0.3">
      <c r="A204" s="1" t="s">
        <v>111</v>
      </c>
      <c r="B204" s="24" t="str">
        <f>+VLOOKUP(BD_Capas[[#This Row],[idcapa]],Capas[],2,0)</f>
        <v>glaciares_2022</v>
      </c>
      <c r="C204" s="3">
        <f t="shared" si="1"/>
        <v>70</v>
      </c>
      <c r="D204" s="24" t="s">
        <v>239</v>
      </c>
      <c r="E204" s="13"/>
      <c r="F204" s="14"/>
      <c r="G204" s="4"/>
      <c r="H204" s="24"/>
      <c r="I204" s="36"/>
      <c r="J204" s="37"/>
    </row>
    <row r="205" spans="1:10" x14ac:dyDescent="0.3">
      <c r="A205" s="1" t="s">
        <v>111</v>
      </c>
      <c r="B205" s="24" t="str">
        <f>+VLOOKUP(BD_Capas[[#This Row],[idcapa]],Capas[],2,0)</f>
        <v>glaciares_2022</v>
      </c>
      <c r="C205" s="3">
        <f t="shared" si="1"/>
        <v>71</v>
      </c>
      <c r="D205" s="24" t="s">
        <v>240</v>
      </c>
      <c r="E205" s="13"/>
      <c r="F205" s="14"/>
      <c r="G205" s="4"/>
      <c r="H205" s="24"/>
      <c r="I205" s="36"/>
      <c r="J205" s="37"/>
    </row>
    <row r="206" spans="1:10" x14ac:dyDescent="0.3">
      <c r="A206" s="1" t="s">
        <v>111</v>
      </c>
      <c r="B206" s="24" t="str">
        <f>+VLOOKUP(BD_Capas[[#This Row],[idcapa]],Capas[],2,0)</f>
        <v>glaciares_2022</v>
      </c>
      <c r="C206" s="3">
        <f t="shared" si="1"/>
        <v>72</v>
      </c>
      <c r="D206" s="24" t="s">
        <v>241</v>
      </c>
      <c r="E206" s="13"/>
      <c r="F206" s="14"/>
      <c r="G206" s="4"/>
      <c r="H206" s="24"/>
      <c r="I206" s="36"/>
      <c r="J206" s="37"/>
    </row>
    <row r="207" spans="1:10" x14ac:dyDescent="0.3">
      <c r="A207" s="1" t="s">
        <v>111</v>
      </c>
      <c r="B207" s="24" t="str">
        <f>+VLOOKUP(BD_Capas[[#This Row],[idcapa]],Capas[],2,0)</f>
        <v>glaciares_2022</v>
      </c>
      <c r="C207" s="3">
        <f t="shared" si="1"/>
        <v>73</v>
      </c>
      <c r="D207" s="24" t="s">
        <v>242</v>
      </c>
      <c r="E207" s="13"/>
      <c r="F207" s="14"/>
      <c r="G207" s="4"/>
      <c r="H207" s="24"/>
      <c r="I207" s="36"/>
      <c r="J207" s="37"/>
    </row>
    <row r="208" spans="1:10" x14ac:dyDescent="0.3">
      <c r="A208" s="1" t="s">
        <v>111</v>
      </c>
      <c r="B208" s="24" t="str">
        <f>+VLOOKUP(BD_Capas[[#This Row],[idcapa]],Capas[],2,0)</f>
        <v>glaciares_2022</v>
      </c>
      <c r="C208" s="3">
        <f t="shared" si="1"/>
        <v>74</v>
      </c>
      <c r="D208" s="24" t="s">
        <v>243</v>
      </c>
      <c r="E208" s="13"/>
      <c r="F208" s="14"/>
      <c r="G208" s="4"/>
      <c r="H208" s="24"/>
      <c r="I208" s="36"/>
      <c r="J208" s="37"/>
    </row>
    <row r="209" spans="1:10" x14ac:dyDescent="0.3">
      <c r="A209" s="1" t="s">
        <v>111</v>
      </c>
      <c r="B209" s="24" t="str">
        <f>+VLOOKUP(BD_Capas[[#This Row],[idcapa]],Capas[],2,0)</f>
        <v>glaciares_2022</v>
      </c>
      <c r="C209" s="3">
        <f t="shared" si="1"/>
        <v>75</v>
      </c>
      <c r="D209" s="24" t="s">
        <v>244</v>
      </c>
      <c r="E209" s="13"/>
      <c r="F209" s="14"/>
      <c r="G209" s="4"/>
      <c r="H209" s="24"/>
      <c r="I209" s="36"/>
      <c r="J209" s="37"/>
    </row>
    <row r="210" spans="1:10" x14ac:dyDescent="0.3">
      <c r="A210" s="1" t="s">
        <v>111</v>
      </c>
      <c r="B210" s="24" t="str">
        <f>+VLOOKUP(BD_Capas[[#This Row],[idcapa]],Capas[],2,0)</f>
        <v>glaciares_2022</v>
      </c>
      <c r="C210" s="3">
        <f t="shared" si="1"/>
        <v>76</v>
      </c>
      <c r="D210" s="24" t="s">
        <v>245</v>
      </c>
      <c r="E210" s="13"/>
      <c r="F210" s="14"/>
      <c r="G210" s="4"/>
      <c r="H210" s="24"/>
      <c r="I210" s="36"/>
      <c r="J210" s="37"/>
    </row>
    <row r="211" spans="1:10" x14ac:dyDescent="0.3">
      <c r="A211" s="1" t="s">
        <v>111</v>
      </c>
      <c r="B211" s="24" t="str">
        <f>+VLOOKUP(BD_Capas[[#This Row],[idcapa]],Capas[],2,0)</f>
        <v>glaciares_2022</v>
      </c>
      <c r="C211" s="3">
        <f t="shared" si="1"/>
        <v>77</v>
      </c>
      <c r="D211" s="24" t="s">
        <v>246</v>
      </c>
      <c r="E211" s="13"/>
      <c r="F211" s="14"/>
      <c r="G211" s="4"/>
      <c r="H211" s="24"/>
      <c r="I211" s="36"/>
      <c r="J211" s="37"/>
    </row>
    <row r="212" spans="1:10" x14ac:dyDescent="0.3">
      <c r="A212" s="1" t="s">
        <v>111</v>
      </c>
      <c r="B212" s="24" t="str">
        <f>+VLOOKUP(BD_Capas[[#This Row],[idcapa]],Capas[],2,0)</f>
        <v>glaciares_2022</v>
      </c>
      <c r="C212" s="3">
        <f t="shared" si="1"/>
        <v>78</v>
      </c>
      <c r="D212" s="24" t="s">
        <v>247</v>
      </c>
      <c r="E212" s="13"/>
      <c r="F212" s="14"/>
      <c r="G212" s="4"/>
      <c r="H212" s="24"/>
      <c r="I212" s="36"/>
      <c r="J212" s="37"/>
    </row>
    <row r="213" spans="1:10" x14ac:dyDescent="0.3">
      <c r="A213" s="1" t="s">
        <v>111</v>
      </c>
      <c r="B213" s="24" t="str">
        <f>+VLOOKUP(BD_Capas[[#This Row],[idcapa]],Capas[],2,0)</f>
        <v>glaciares_2022</v>
      </c>
      <c r="C213" s="3">
        <f t="shared" si="1"/>
        <v>79</v>
      </c>
      <c r="D213" s="24" t="s">
        <v>248</v>
      </c>
      <c r="E213" s="13"/>
      <c r="F213" s="14"/>
      <c r="G213" s="4"/>
      <c r="H213" s="24"/>
      <c r="I213" s="36"/>
      <c r="J213" s="37"/>
    </row>
    <row r="214" spans="1:10" x14ac:dyDescent="0.3">
      <c r="A214" s="1" t="s">
        <v>111</v>
      </c>
      <c r="B214" s="24" t="str">
        <f>+VLOOKUP(BD_Capas[[#This Row],[idcapa]],Capas[],2,0)</f>
        <v>glaciares_2022</v>
      </c>
      <c r="C214" s="3">
        <f t="shared" si="1"/>
        <v>80</v>
      </c>
      <c r="D214" s="24" t="s">
        <v>249</v>
      </c>
      <c r="E214" s="13"/>
      <c r="F214" s="14"/>
      <c r="G214" s="4"/>
      <c r="H214" s="24"/>
      <c r="I214" s="36"/>
      <c r="J214" s="37"/>
    </row>
    <row r="215" spans="1:10" x14ac:dyDescent="0.3">
      <c r="A215" s="1" t="s">
        <v>111</v>
      </c>
      <c r="B215" s="24" t="str">
        <f>+VLOOKUP(BD_Capas[[#This Row],[idcapa]],Capas[],2,0)</f>
        <v>glaciares_2022</v>
      </c>
      <c r="C215" s="3">
        <f t="shared" si="1"/>
        <v>81</v>
      </c>
      <c r="D215" s="24" t="s">
        <v>250</v>
      </c>
      <c r="E215" s="13"/>
      <c r="F215" s="14"/>
      <c r="G215" s="4"/>
      <c r="H215" s="24"/>
      <c r="I215" s="36"/>
      <c r="J215" s="37"/>
    </row>
    <row r="216" spans="1:10" x14ac:dyDescent="0.3">
      <c r="A216" s="1" t="s">
        <v>111</v>
      </c>
      <c r="B216" s="24" t="str">
        <f>+VLOOKUP(BD_Capas[[#This Row],[idcapa]],Capas[],2,0)</f>
        <v>glaciares_2022</v>
      </c>
      <c r="C216" s="3">
        <f t="shared" si="1"/>
        <v>82</v>
      </c>
      <c r="D216" s="24" t="s">
        <v>251</v>
      </c>
      <c r="E216" s="13"/>
      <c r="F216" s="14"/>
      <c r="G216" s="4"/>
      <c r="H216" s="24"/>
      <c r="I216" s="36"/>
      <c r="J216" s="37"/>
    </row>
    <row r="217" spans="1:10" x14ac:dyDescent="0.3">
      <c r="A217" s="1" t="s">
        <v>111</v>
      </c>
      <c r="B217" s="24" t="str">
        <f>+VLOOKUP(BD_Capas[[#This Row],[idcapa]],Capas[],2,0)</f>
        <v>glaciares_2022</v>
      </c>
      <c r="C217" s="3">
        <f t="shared" si="1"/>
        <v>83</v>
      </c>
      <c r="D217" s="24" t="s">
        <v>252</v>
      </c>
      <c r="E217" s="13"/>
      <c r="F217" s="14"/>
      <c r="G217" s="4"/>
      <c r="H217" s="24"/>
      <c r="I217" s="36"/>
      <c r="J217" s="37"/>
    </row>
    <row r="218" spans="1:10" x14ac:dyDescent="0.3">
      <c r="A218" s="1" t="s">
        <v>111</v>
      </c>
      <c r="B218" s="24" t="str">
        <f>+VLOOKUP(BD_Capas[[#This Row],[idcapa]],Capas[],2,0)</f>
        <v>glaciares_2022</v>
      </c>
      <c r="C218" s="3">
        <f t="shared" si="1"/>
        <v>84</v>
      </c>
      <c r="D218" s="24" t="s">
        <v>253</v>
      </c>
      <c r="E218" s="13"/>
      <c r="F218" s="14"/>
      <c r="G218" s="4"/>
      <c r="H218" s="24"/>
      <c r="I218" s="36"/>
      <c r="J218" s="37"/>
    </row>
    <row r="219" spans="1:10" x14ac:dyDescent="0.3">
      <c r="A219" s="1" t="s">
        <v>111</v>
      </c>
      <c r="B219" s="24" t="str">
        <f>+VLOOKUP(BD_Capas[[#This Row],[idcapa]],Capas[],2,0)</f>
        <v>glaciares_2022</v>
      </c>
      <c r="C219" s="3">
        <f t="shared" si="1"/>
        <v>85</v>
      </c>
      <c r="D219" s="24" t="s">
        <v>254</v>
      </c>
      <c r="E219" s="13"/>
      <c r="F219" s="14"/>
      <c r="G219" s="4"/>
      <c r="H219" s="24"/>
      <c r="I219" s="36"/>
      <c r="J219" s="37"/>
    </row>
    <row r="220" spans="1:10" x14ac:dyDescent="0.3">
      <c r="A220" s="1" t="s">
        <v>111</v>
      </c>
      <c r="B220" s="24" t="str">
        <f>+VLOOKUP(BD_Capas[[#This Row],[idcapa]],Capas[],2,0)</f>
        <v>glaciares_2022</v>
      </c>
      <c r="C220" s="3">
        <f t="shared" si="1"/>
        <v>86</v>
      </c>
      <c r="D220" s="24" t="s">
        <v>255</v>
      </c>
      <c r="E220" s="13"/>
      <c r="F220" s="14"/>
      <c r="G220" s="4"/>
      <c r="H220" s="24"/>
      <c r="I220" s="36"/>
      <c r="J220" s="37"/>
    </row>
    <row r="221" spans="1:10" x14ac:dyDescent="0.3">
      <c r="A221" s="1" t="s">
        <v>111</v>
      </c>
      <c r="B221" s="24" t="str">
        <f>+VLOOKUP(BD_Capas[[#This Row],[idcapa]],Capas[],2,0)</f>
        <v>glaciares_2022</v>
      </c>
      <c r="C221" s="3">
        <f t="shared" si="1"/>
        <v>87</v>
      </c>
      <c r="D221" s="24" t="s">
        <v>256</v>
      </c>
      <c r="E221" s="13"/>
      <c r="F221" s="14"/>
      <c r="G221" s="4"/>
      <c r="H221" s="24"/>
      <c r="I221" s="36"/>
      <c r="J221" s="37"/>
    </row>
    <row r="222" spans="1:10" x14ac:dyDescent="0.3">
      <c r="A222" s="1" t="s">
        <v>111</v>
      </c>
      <c r="B222" s="24" t="str">
        <f>+VLOOKUP(BD_Capas[[#This Row],[idcapa]],Capas[],2,0)</f>
        <v>glaciares_2022</v>
      </c>
      <c r="C222" s="3">
        <f t="shared" si="1"/>
        <v>88</v>
      </c>
      <c r="D222" s="24" t="s">
        <v>257</v>
      </c>
      <c r="E222" s="13"/>
      <c r="F222" s="14"/>
      <c r="G222" s="4"/>
      <c r="H222" s="24"/>
      <c r="I222" s="36"/>
      <c r="J222" s="37"/>
    </row>
    <row r="223" spans="1:10" x14ac:dyDescent="0.3">
      <c r="A223" s="1" t="s">
        <v>111</v>
      </c>
      <c r="B223" s="24" t="str">
        <f>+VLOOKUP(BD_Capas[[#This Row],[idcapa]],Capas[],2,0)</f>
        <v>glaciares_2022</v>
      </c>
      <c r="C223" s="3">
        <f t="shared" si="1"/>
        <v>89</v>
      </c>
      <c r="D223" s="24" t="s">
        <v>258</v>
      </c>
      <c r="E223" s="13"/>
      <c r="F223" s="14"/>
      <c r="G223" s="4"/>
      <c r="H223" s="24"/>
      <c r="I223" s="36"/>
      <c r="J223" s="37"/>
    </row>
    <row r="224" spans="1:10" x14ac:dyDescent="0.3">
      <c r="A224" s="1" t="s">
        <v>111</v>
      </c>
      <c r="B224" s="24" t="str">
        <f>+VLOOKUP(BD_Capas[[#This Row],[idcapa]],Capas[],2,0)</f>
        <v>glaciares_2022</v>
      </c>
      <c r="C224" s="3">
        <f t="shared" si="1"/>
        <v>90</v>
      </c>
      <c r="D224" s="24" t="s">
        <v>259</v>
      </c>
      <c r="E224" s="13"/>
      <c r="F224" s="14"/>
      <c r="G224" s="4"/>
      <c r="H224" s="24"/>
      <c r="I224" s="36"/>
      <c r="J224" s="37"/>
    </row>
    <row r="225" spans="1:10" x14ac:dyDescent="0.3">
      <c r="A225" s="1" t="s">
        <v>111</v>
      </c>
      <c r="B225" s="24" t="str">
        <f>+VLOOKUP(BD_Capas[[#This Row],[idcapa]],Capas[],2,0)</f>
        <v>glaciares_2022</v>
      </c>
      <c r="C225" s="3">
        <f t="shared" si="1"/>
        <v>91</v>
      </c>
      <c r="D225" s="24" t="s">
        <v>260</v>
      </c>
      <c r="E225" s="13"/>
      <c r="F225" s="14"/>
      <c r="G225" s="4"/>
      <c r="H225" s="24"/>
      <c r="I225" s="36"/>
      <c r="J225" s="37"/>
    </row>
    <row r="226" spans="1:10" x14ac:dyDescent="0.3">
      <c r="A226" s="1" t="s">
        <v>111</v>
      </c>
      <c r="B226" s="24" t="str">
        <f>+VLOOKUP(BD_Capas[[#This Row],[idcapa]],Capas[],2,0)</f>
        <v>glaciares_2022</v>
      </c>
      <c r="C226" s="3">
        <f t="shared" si="1"/>
        <v>92</v>
      </c>
      <c r="D226" s="24" t="s">
        <v>202</v>
      </c>
      <c r="E226" s="13"/>
      <c r="F226" s="14"/>
      <c r="G226" s="4"/>
      <c r="H226" s="24"/>
      <c r="I226" s="36"/>
      <c r="J226" s="37"/>
    </row>
    <row r="227" spans="1:10" x14ac:dyDescent="0.3">
      <c r="A227" s="1" t="s">
        <v>111</v>
      </c>
      <c r="B227" s="24" t="str">
        <f>+VLOOKUP(BD_Capas[[#This Row],[idcapa]],Capas[],2,0)</f>
        <v>glaciares_2022</v>
      </c>
      <c r="C227" s="3">
        <f t="shared" si="1"/>
        <v>93</v>
      </c>
      <c r="D227" s="24" t="s">
        <v>261</v>
      </c>
      <c r="E227" s="13"/>
      <c r="F227" s="14"/>
      <c r="G227" s="4"/>
      <c r="H227" s="24"/>
      <c r="I227" s="36"/>
      <c r="J227" s="37"/>
    </row>
    <row r="228" spans="1:10" x14ac:dyDescent="0.3">
      <c r="A228" s="1" t="s">
        <v>111</v>
      </c>
      <c r="B228" s="24" t="str">
        <f>+VLOOKUP(BD_Capas[[#This Row],[idcapa]],Capas[],2,0)</f>
        <v>glaciares_2022</v>
      </c>
      <c r="C228" s="3">
        <f t="shared" si="1"/>
        <v>94</v>
      </c>
      <c r="D228" s="24" t="s">
        <v>262</v>
      </c>
      <c r="E228" s="13"/>
      <c r="F228" s="14"/>
      <c r="G228" s="4"/>
      <c r="H228" s="24"/>
      <c r="I228" s="36"/>
      <c r="J228" s="37"/>
    </row>
    <row r="229" spans="1:10" x14ac:dyDescent="0.3">
      <c r="A229" s="1" t="s">
        <v>111</v>
      </c>
      <c r="B229" s="24" t="str">
        <f>+VLOOKUP(BD_Capas[[#This Row],[idcapa]],Capas[],2,0)</f>
        <v>glaciares_2022</v>
      </c>
      <c r="C229" s="3">
        <f t="shared" si="1"/>
        <v>95</v>
      </c>
      <c r="D229" s="24" t="s">
        <v>263</v>
      </c>
      <c r="E229" s="13"/>
      <c r="F229" s="14"/>
      <c r="G229" s="4"/>
      <c r="H229" s="24"/>
      <c r="I229" s="36"/>
      <c r="J229" s="37"/>
    </row>
    <row r="230" spans="1:10" x14ac:dyDescent="0.3">
      <c r="A230" s="1" t="s">
        <v>111</v>
      </c>
      <c r="B230" s="24" t="str">
        <f>+VLOOKUP(BD_Capas[[#This Row],[idcapa]],Capas[],2,0)</f>
        <v>glaciares_2022</v>
      </c>
      <c r="C230" s="3">
        <f t="shared" si="1"/>
        <v>96</v>
      </c>
      <c r="D230" s="24" t="s">
        <v>264</v>
      </c>
      <c r="E230" s="13"/>
      <c r="F230" s="14"/>
      <c r="G230" s="4"/>
      <c r="H230" s="24"/>
      <c r="I230" s="36"/>
      <c r="J230" s="37"/>
    </row>
    <row r="231" spans="1:10" x14ac:dyDescent="0.3">
      <c r="A231" s="1" t="s">
        <v>111</v>
      </c>
      <c r="B231" s="24" t="str">
        <f>+VLOOKUP(BD_Capas[[#This Row],[idcapa]],Capas[],2,0)</f>
        <v>glaciares_2022</v>
      </c>
      <c r="C231" s="3">
        <f t="shared" si="1"/>
        <v>97</v>
      </c>
      <c r="D231" s="24" t="s">
        <v>265</v>
      </c>
      <c r="E231" s="13"/>
      <c r="F231" s="14"/>
      <c r="G231" s="4"/>
      <c r="H231" s="24"/>
      <c r="I231" s="36"/>
      <c r="J231" s="37"/>
    </row>
    <row r="232" spans="1:10" x14ac:dyDescent="0.3">
      <c r="A232" s="1" t="s">
        <v>111</v>
      </c>
      <c r="B232" s="24" t="str">
        <f>+VLOOKUP(BD_Capas[[#This Row],[idcapa]],Capas[],2,0)</f>
        <v>glaciares_2022</v>
      </c>
      <c r="C232" s="3">
        <f t="shared" si="1"/>
        <v>98</v>
      </c>
      <c r="D232" s="24" t="s">
        <v>266</v>
      </c>
      <c r="E232" s="13"/>
      <c r="F232" s="14"/>
      <c r="G232" s="4"/>
      <c r="H232" s="24"/>
      <c r="I232" s="36"/>
      <c r="J232" s="37"/>
    </row>
    <row r="233" spans="1:10" x14ac:dyDescent="0.3">
      <c r="A233" s="1" t="s">
        <v>111</v>
      </c>
      <c r="B233" s="24" t="str">
        <f>+VLOOKUP(BD_Capas[[#This Row],[idcapa]],Capas[],2,0)</f>
        <v>glaciares_2022</v>
      </c>
      <c r="C233" s="3">
        <f t="shared" si="1"/>
        <v>99</v>
      </c>
      <c r="D233" s="24" t="s">
        <v>267</v>
      </c>
      <c r="E233" s="13"/>
      <c r="F233" s="14"/>
      <c r="G233" s="4"/>
      <c r="H233" s="24"/>
      <c r="I233" s="36"/>
      <c r="J233" s="37"/>
    </row>
    <row r="234" spans="1:10" x14ac:dyDescent="0.3">
      <c r="A234" s="1" t="s">
        <v>111</v>
      </c>
      <c r="B234" s="24" t="str">
        <f>+VLOOKUP(BD_Capas[[#This Row],[idcapa]],Capas[],2,0)</f>
        <v>glaciares_2022</v>
      </c>
      <c r="C234" s="3">
        <f t="shared" si="1"/>
        <v>100</v>
      </c>
      <c r="D234" s="24" t="s">
        <v>268</v>
      </c>
      <c r="E234" s="13"/>
      <c r="F234" s="14"/>
      <c r="G234" s="4"/>
      <c r="H234" s="24"/>
      <c r="I234" s="36"/>
      <c r="J234" s="37"/>
    </row>
    <row r="235" spans="1:10" x14ac:dyDescent="0.3">
      <c r="A235" s="1" t="s">
        <v>111</v>
      </c>
      <c r="B235" s="24" t="str">
        <f>+VLOOKUP(BD_Capas[[#This Row],[idcapa]],Capas[],2,0)</f>
        <v>glaciares_2022</v>
      </c>
      <c r="C235" s="3">
        <f t="shared" si="1"/>
        <v>101</v>
      </c>
      <c r="D235" s="24" t="s">
        <v>190</v>
      </c>
      <c r="E235" s="13"/>
      <c r="F235" s="14"/>
      <c r="G235" s="4"/>
      <c r="H235" s="24"/>
      <c r="I235" s="36"/>
      <c r="J235" s="37"/>
    </row>
    <row r="236" spans="1:10" x14ac:dyDescent="0.3">
      <c r="A236" s="1" t="s">
        <v>111</v>
      </c>
      <c r="B236" s="24" t="str">
        <f>+VLOOKUP(BD_Capas[[#This Row],[idcapa]],Capas[],2,0)</f>
        <v>glaciares_2022</v>
      </c>
      <c r="C236" s="3">
        <f t="shared" si="1"/>
        <v>102</v>
      </c>
      <c r="D236" s="24" t="s">
        <v>191</v>
      </c>
      <c r="E236" s="13"/>
      <c r="F236" s="14"/>
      <c r="G236" s="4"/>
      <c r="H236" s="24"/>
      <c r="I236" s="36"/>
      <c r="J236" s="37"/>
    </row>
    <row r="237" spans="1:10" x14ac:dyDescent="0.3">
      <c r="A237" s="1" t="s">
        <v>111</v>
      </c>
      <c r="B237" s="24" t="str">
        <f>+VLOOKUP(BD_Capas[[#This Row],[idcapa]],Capas[],2,0)</f>
        <v>glaciares_2022</v>
      </c>
      <c r="C237" s="3">
        <f t="shared" si="1"/>
        <v>103</v>
      </c>
      <c r="D237" s="24" t="s">
        <v>4</v>
      </c>
      <c r="E237" s="13"/>
      <c r="F237" s="14"/>
      <c r="G237" s="4"/>
      <c r="H237" s="24"/>
      <c r="I237" s="36"/>
      <c r="J237" s="37"/>
    </row>
    <row r="238" spans="1:10" x14ac:dyDescent="0.3">
      <c r="A238" s="1" t="s">
        <v>111</v>
      </c>
      <c r="B238" s="24" t="str">
        <f>+VLOOKUP(BD_Capas[[#This Row],[idcapa]],Capas[],2,0)</f>
        <v>glaciares_2022</v>
      </c>
      <c r="C238" s="3">
        <f t="shared" si="1"/>
        <v>104</v>
      </c>
      <c r="D238" s="24" t="s">
        <v>269</v>
      </c>
      <c r="E238" s="13">
        <v>1</v>
      </c>
      <c r="F238" s="14" t="s">
        <v>185</v>
      </c>
      <c r="G238" s="4">
        <v>21</v>
      </c>
      <c r="H238" s="24" t="s">
        <v>211</v>
      </c>
      <c r="I238" s="5" t="str">
        <f>BD_Capas[[#This Row],[idcapa]]&amp;"-"&amp;BD_Capas[[#This Row],[posición_capa]]</f>
        <v>02-1</v>
      </c>
      <c r="J238" s="37">
        <v>1</v>
      </c>
    </row>
    <row r="239" spans="1:10" x14ac:dyDescent="0.3">
      <c r="A239" s="1" t="s">
        <v>111</v>
      </c>
      <c r="B239" s="24" t="str">
        <f>+VLOOKUP(BD_Capas[[#This Row],[idcapa]],Capas[],2,0)</f>
        <v>glaciares_2022</v>
      </c>
      <c r="C239" s="3">
        <f t="shared" si="1"/>
        <v>105</v>
      </c>
      <c r="D239" s="24" t="s">
        <v>270</v>
      </c>
      <c r="E239" s="13"/>
      <c r="F239" s="14"/>
      <c r="G239" s="4"/>
      <c r="H239" s="24"/>
      <c r="I239" s="36"/>
      <c r="J239" s="37"/>
    </row>
    <row r="240" spans="1:10" x14ac:dyDescent="0.3">
      <c r="A240" s="1" t="s">
        <v>111</v>
      </c>
      <c r="B240" s="24" t="str">
        <f>+VLOOKUP(BD_Capas[[#This Row],[idcapa]],Capas[],2,0)</f>
        <v>glaciares_2022</v>
      </c>
      <c r="C240" s="3">
        <f t="shared" si="1"/>
        <v>106</v>
      </c>
      <c r="D240" s="24" t="s">
        <v>271</v>
      </c>
      <c r="E240" s="13"/>
      <c r="F240" s="14"/>
      <c r="G240" s="4"/>
      <c r="H240" s="24"/>
      <c r="I240" s="36"/>
      <c r="J240" s="37"/>
    </row>
    <row r="241" spans="1:10" x14ac:dyDescent="0.3">
      <c r="A241" s="1" t="s">
        <v>111</v>
      </c>
      <c r="B241" s="24" t="str">
        <f>+VLOOKUP(BD_Capas[[#This Row],[idcapa]],Capas[],2,0)</f>
        <v>glaciares_2022</v>
      </c>
      <c r="C241" s="3">
        <f t="shared" si="1"/>
        <v>107</v>
      </c>
      <c r="D241" s="24" t="s">
        <v>272</v>
      </c>
      <c r="E241" s="13"/>
      <c r="F241" s="14"/>
      <c r="G241" s="4"/>
      <c r="H241" s="24"/>
      <c r="I241" s="36"/>
      <c r="J241" s="37"/>
    </row>
    <row r="242" spans="1:10" x14ac:dyDescent="0.3">
      <c r="A242" s="1" t="s">
        <v>111</v>
      </c>
      <c r="B242" s="24" t="str">
        <f>+VLOOKUP(BD_Capas[[#This Row],[idcapa]],Capas[],2,0)</f>
        <v>glaciares_2022</v>
      </c>
      <c r="C242" s="3">
        <f t="shared" si="1"/>
        <v>108</v>
      </c>
      <c r="D242" s="24" t="s">
        <v>273</v>
      </c>
      <c r="E242" s="13"/>
      <c r="F242" s="14"/>
      <c r="G242" s="4"/>
      <c r="H242" s="24"/>
      <c r="I242" s="36"/>
      <c r="J242" s="37"/>
    </row>
    <row r="243" spans="1:10" x14ac:dyDescent="0.3">
      <c r="A243" s="1" t="s">
        <v>111</v>
      </c>
      <c r="B243" s="24" t="str">
        <f>+VLOOKUP(BD_Capas[[#This Row],[idcapa]],Capas[],2,0)</f>
        <v>glaciares_2022</v>
      </c>
      <c r="C243" s="3">
        <f t="shared" si="1"/>
        <v>109</v>
      </c>
      <c r="D243" s="24" t="s">
        <v>11</v>
      </c>
      <c r="E243" s="13">
        <v>1</v>
      </c>
      <c r="F243" s="14" t="s">
        <v>11</v>
      </c>
      <c r="G243" s="4">
        <v>4</v>
      </c>
      <c r="H243" s="24"/>
      <c r="I243" s="36"/>
      <c r="J243" s="37"/>
    </row>
    <row r="244" spans="1:10" x14ac:dyDescent="0.3">
      <c r="A244" s="1" t="s">
        <v>111</v>
      </c>
      <c r="B244" s="24" t="str">
        <f>+VLOOKUP(BD_Capas[[#This Row],[idcapa]],Capas[],2,0)</f>
        <v>glaciares_2022</v>
      </c>
      <c r="C244" s="3">
        <f t="shared" si="1"/>
        <v>110</v>
      </c>
      <c r="D244" s="24" t="s">
        <v>274</v>
      </c>
      <c r="E244" s="13"/>
      <c r="F244" s="14"/>
      <c r="G244" s="4"/>
      <c r="H244" s="24"/>
      <c r="I244" s="36"/>
      <c r="J244" s="37"/>
    </row>
    <row r="245" spans="1:10" x14ac:dyDescent="0.3">
      <c r="A245" s="21" t="s">
        <v>210</v>
      </c>
      <c r="B245" s="27" t="str">
        <f>+VLOOKUP(BD_Capas[[#This Row],[idcapa]],Capas[],2,0)</f>
        <v>glaciares_2014</v>
      </c>
      <c r="C245" s="20">
        <v>1</v>
      </c>
      <c r="D245" s="27" t="s">
        <v>214</v>
      </c>
      <c r="E245" s="16">
        <v>1</v>
      </c>
      <c r="F245" s="15" t="s">
        <v>345</v>
      </c>
      <c r="G245" s="17">
        <v>1</v>
      </c>
      <c r="H245" s="27" t="s">
        <v>362</v>
      </c>
      <c r="I245" s="18" t="str">
        <f>BD_Capas[[#This Row],[idcapa]]&amp;"-"&amp;BD_Capas[[#This Row],[posición_capa]]</f>
        <v>03-1</v>
      </c>
      <c r="J245" s="19">
        <v>1</v>
      </c>
    </row>
    <row r="246" spans="1:10" x14ac:dyDescent="0.3">
      <c r="A246" s="1" t="str">
        <f>+A245</f>
        <v>03</v>
      </c>
      <c r="B246" s="24" t="str">
        <f>+VLOOKUP(BD_Capas[[#This Row],[idcapa]],Capas[],2,0)</f>
        <v>glaciares_2014</v>
      </c>
      <c r="C246" s="3">
        <f t="shared" ref="C246:C309" si="2">+C245+1</f>
        <v>2</v>
      </c>
      <c r="D246" s="24" t="s">
        <v>215</v>
      </c>
      <c r="E246" s="13">
        <v>1</v>
      </c>
      <c r="F246" s="14" t="s">
        <v>346</v>
      </c>
      <c r="G246" s="4"/>
      <c r="H246" s="24"/>
      <c r="I246" s="36"/>
      <c r="J246" s="37"/>
    </row>
    <row r="247" spans="1:10" x14ac:dyDescent="0.3">
      <c r="A247" s="1" t="str">
        <f t="shared" ref="A247:A310" si="3">+A246</f>
        <v>03</v>
      </c>
      <c r="B247" s="24" t="str">
        <f>+VLOOKUP(BD_Capas[[#This Row],[idcapa]],Capas[],2,0)</f>
        <v>glaciares_2014</v>
      </c>
      <c r="C247" s="3">
        <f t="shared" si="2"/>
        <v>3</v>
      </c>
      <c r="D247" s="24" t="s">
        <v>216</v>
      </c>
      <c r="E247" s="13"/>
      <c r="F247" s="14"/>
      <c r="G247" s="4"/>
      <c r="H247" s="24"/>
      <c r="I247" s="36"/>
      <c r="J247" s="37"/>
    </row>
    <row r="248" spans="1:10" x14ac:dyDescent="0.3">
      <c r="A248" s="1" t="str">
        <f t="shared" si="3"/>
        <v>03</v>
      </c>
      <c r="B248" s="24" t="str">
        <f>+VLOOKUP(BD_Capas[[#This Row],[idcapa]],Capas[],2,0)</f>
        <v>glaciares_2014</v>
      </c>
      <c r="C248" s="3">
        <f t="shared" si="2"/>
        <v>4</v>
      </c>
      <c r="D248" s="24" t="s">
        <v>217</v>
      </c>
      <c r="E248" s="13"/>
      <c r="F248" s="14"/>
      <c r="G248" s="4"/>
      <c r="H248" s="24"/>
      <c r="I248" s="36"/>
      <c r="J248" s="37"/>
    </row>
    <row r="249" spans="1:10" x14ac:dyDescent="0.3">
      <c r="A249" s="1" t="str">
        <f t="shared" si="3"/>
        <v>03</v>
      </c>
      <c r="B249" s="24" t="str">
        <f>+VLOOKUP(BD_Capas[[#This Row],[idcapa]],Capas[],2,0)</f>
        <v>glaciares_2014</v>
      </c>
      <c r="C249" s="3">
        <f t="shared" si="2"/>
        <v>5</v>
      </c>
      <c r="D249" s="24" t="s">
        <v>218</v>
      </c>
      <c r="E249" s="13">
        <v>1</v>
      </c>
      <c r="F249" s="14" t="s">
        <v>399</v>
      </c>
      <c r="G249" s="4">
        <v>28</v>
      </c>
      <c r="H249" s="24" t="s">
        <v>361</v>
      </c>
      <c r="I249" s="36" t="str">
        <f>BD_Capas[[#This Row],[idcapa]]&amp;"-"&amp;BD_Capas[[#This Row],[posición_capa]]</f>
        <v>03-0</v>
      </c>
      <c r="J249" s="37">
        <v>0</v>
      </c>
    </row>
    <row r="250" spans="1:10" x14ac:dyDescent="0.3">
      <c r="A250" s="1" t="str">
        <f t="shared" si="3"/>
        <v>03</v>
      </c>
      <c r="B250" s="24" t="str">
        <f>+VLOOKUP(BD_Capas[[#This Row],[idcapa]],Capas[],2,0)</f>
        <v>glaciares_2014</v>
      </c>
      <c r="C250" s="3">
        <f t="shared" si="2"/>
        <v>6</v>
      </c>
      <c r="D250" s="24" t="s">
        <v>186</v>
      </c>
      <c r="E250" s="13"/>
      <c r="F250" s="14"/>
      <c r="G250" s="4"/>
      <c r="H250" s="24"/>
      <c r="I250" s="36"/>
      <c r="J250" s="37"/>
    </row>
    <row r="251" spans="1:10" x14ac:dyDescent="0.3">
      <c r="A251" s="1" t="str">
        <f t="shared" si="3"/>
        <v>03</v>
      </c>
      <c r="B251" s="24" t="str">
        <f>+VLOOKUP(BD_Capas[[#This Row],[idcapa]],Capas[],2,0)</f>
        <v>glaciares_2014</v>
      </c>
      <c r="C251" s="3">
        <f t="shared" si="2"/>
        <v>7</v>
      </c>
      <c r="D251" s="24" t="s">
        <v>219</v>
      </c>
      <c r="E251" s="13">
        <v>1</v>
      </c>
      <c r="F251" s="14" t="s">
        <v>219</v>
      </c>
      <c r="G251" s="4">
        <v>21</v>
      </c>
      <c r="H251" s="24"/>
      <c r="I251" s="36"/>
      <c r="J251" s="37"/>
    </row>
    <row r="252" spans="1:10" x14ac:dyDescent="0.3">
      <c r="A252" s="1" t="str">
        <f t="shared" si="3"/>
        <v>03</v>
      </c>
      <c r="B252" s="24" t="str">
        <f>+VLOOKUP(BD_Capas[[#This Row],[idcapa]],Capas[],2,0)</f>
        <v>glaciares_2014</v>
      </c>
      <c r="C252" s="3">
        <f t="shared" si="2"/>
        <v>8</v>
      </c>
      <c r="D252" s="24" t="s">
        <v>220</v>
      </c>
      <c r="E252" s="13"/>
      <c r="F252" s="14"/>
      <c r="G252" s="4"/>
      <c r="H252" s="24"/>
      <c r="I252" s="36"/>
      <c r="J252" s="37"/>
    </row>
    <row r="253" spans="1:10" x14ac:dyDescent="0.3">
      <c r="A253" s="1" t="str">
        <f t="shared" si="3"/>
        <v>03</v>
      </c>
      <c r="B253" s="24" t="str">
        <f>+VLOOKUP(BD_Capas[[#This Row],[idcapa]],Capas[],2,0)</f>
        <v>glaciares_2014</v>
      </c>
      <c r="C253" s="3">
        <f t="shared" si="2"/>
        <v>9</v>
      </c>
      <c r="D253" s="24" t="s">
        <v>221</v>
      </c>
      <c r="E253" s="13">
        <v>1</v>
      </c>
      <c r="F253" s="14" t="s">
        <v>343</v>
      </c>
      <c r="G253" s="4">
        <v>23</v>
      </c>
      <c r="H253" s="24"/>
      <c r="I253" s="36"/>
      <c r="J253" s="37"/>
    </row>
    <row r="254" spans="1:10" x14ac:dyDescent="0.3">
      <c r="A254" s="1" t="str">
        <f t="shared" si="3"/>
        <v>03</v>
      </c>
      <c r="B254" s="24" t="str">
        <f>+VLOOKUP(BD_Capas[[#This Row],[idcapa]],Capas[],2,0)</f>
        <v>glaciares_2014</v>
      </c>
      <c r="C254" s="3">
        <f t="shared" si="2"/>
        <v>10</v>
      </c>
      <c r="D254" s="24" t="s">
        <v>222</v>
      </c>
      <c r="E254" s="13"/>
      <c r="F254" s="14"/>
      <c r="G254" s="4"/>
      <c r="H254" s="24"/>
      <c r="I254" s="36"/>
      <c r="J254" s="37"/>
    </row>
    <row r="255" spans="1:10" x14ac:dyDescent="0.3">
      <c r="A255" s="1" t="str">
        <f t="shared" si="3"/>
        <v>03</v>
      </c>
      <c r="B255" s="24" t="str">
        <f>+VLOOKUP(BD_Capas[[#This Row],[idcapa]],Capas[],2,0)</f>
        <v>glaciares_2014</v>
      </c>
      <c r="C255" s="3">
        <f t="shared" si="2"/>
        <v>11</v>
      </c>
      <c r="D255" s="24" t="s">
        <v>223</v>
      </c>
      <c r="E255" s="13"/>
      <c r="F255" s="14"/>
      <c r="G255" s="4"/>
      <c r="H255" s="24"/>
      <c r="I255" s="36"/>
      <c r="J255" s="37"/>
    </row>
    <row r="256" spans="1:10" x14ac:dyDescent="0.3">
      <c r="A256" s="1" t="str">
        <f t="shared" si="3"/>
        <v>03</v>
      </c>
      <c r="B256" s="24" t="str">
        <f>+VLOOKUP(BD_Capas[[#This Row],[idcapa]],Capas[],2,0)</f>
        <v>glaciares_2014</v>
      </c>
      <c r="C256" s="3">
        <f t="shared" si="2"/>
        <v>12</v>
      </c>
      <c r="D256" s="24" t="s">
        <v>224</v>
      </c>
      <c r="E256" s="13"/>
      <c r="F256" s="14"/>
      <c r="G256" s="4"/>
      <c r="H256" s="24"/>
      <c r="I256" s="36"/>
      <c r="J256" s="37"/>
    </row>
    <row r="257" spans="1:10" x14ac:dyDescent="0.3">
      <c r="A257" s="1" t="str">
        <f t="shared" si="3"/>
        <v>03</v>
      </c>
      <c r="B257" s="24" t="str">
        <f>+VLOOKUP(BD_Capas[[#This Row],[idcapa]],Capas[],2,0)</f>
        <v>glaciares_2014</v>
      </c>
      <c r="C257" s="3">
        <f t="shared" si="2"/>
        <v>13</v>
      </c>
      <c r="D257" s="24" t="s">
        <v>225</v>
      </c>
      <c r="E257" s="13"/>
      <c r="F257" s="14"/>
      <c r="G257" s="4"/>
      <c r="H257" s="24"/>
      <c r="I257" s="36"/>
      <c r="J257" s="37"/>
    </row>
    <row r="258" spans="1:10" x14ac:dyDescent="0.3">
      <c r="A258" s="1" t="str">
        <f t="shared" si="3"/>
        <v>03</v>
      </c>
      <c r="B258" s="24" t="str">
        <f>+VLOOKUP(BD_Capas[[#This Row],[idcapa]],Capas[],2,0)</f>
        <v>glaciares_2014</v>
      </c>
      <c r="C258" s="3">
        <f t="shared" si="2"/>
        <v>14</v>
      </c>
      <c r="D258" s="24" t="s">
        <v>226</v>
      </c>
      <c r="E258" s="13">
        <v>1</v>
      </c>
      <c r="F258" s="14" t="s">
        <v>190</v>
      </c>
      <c r="G258" s="4">
        <v>6</v>
      </c>
      <c r="H258" s="24"/>
      <c r="I258" s="36"/>
      <c r="J258" s="37"/>
    </row>
    <row r="259" spans="1:10" x14ac:dyDescent="0.3">
      <c r="A259" s="1" t="str">
        <f t="shared" si="3"/>
        <v>03</v>
      </c>
      <c r="B259" s="24" t="str">
        <f>+VLOOKUP(BD_Capas[[#This Row],[idcapa]],Capas[],2,0)</f>
        <v>glaciares_2014</v>
      </c>
      <c r="C259" s="3">
        <f t="shared" si="2"/>
        <v>15</v>
      </c>
      <c r="D259" s="24" t="s">
        <v>132</v>
      </c>
      <c r="E259" s="13"/>
      <c r="F259" s="14"/>
      <c r="G259" s="4"/>
      <c r="H259" s="24"/>
      <c r="I259" s="36"/>
      <c r="J259" s="37"/>
    </row>
    <row r="260" spans="1:10" x14ac:dyDescent="0.3">
      <c r="A260" s="1" t="str">
        <f t="shared" si="3"/>
        <v>03</v>
      </c>
      <c r="B260" s="24" t="str">
        <f>+VLOOKUP(BD_Capas[[#This Row],[idcapa]],Capas[],2,0)</f>
        <v>glaciares_2014</v>
      </c>
      <c r="C260" s="3">
        <f t="shared" si="2"/>
        <v>16</v>
      </c>
      <c r="D260" s="24" t="s">
        <v>227</v>
      </c>
      <c r="E260" s="13">
        <v>1</v>
      </c>
      <c r="F260" s="14" t="s">
        <v>227</v>
      </c>
      <c r="G260" s="4">
        <v>25</v>
      </c>
      <c r="H260" s="24"/>
      <c r="I260" s="36"/>
      <c r="J260" s="37"/>
    </row>
    <row r="261" spans="1:10" x14ac:dyDescent="0.3">
      <c r="A261" s="1" t="str">
        <f t="shared" si="3"/>
        <v>03</v>
      </c>
      <c r="B261" s="24" t="str">
        <f>+VLOOKUP(BD_Capas[[#This Row],[idcapa]],Capas[],2,0)</f>
        <v>glaciares_2014</v>
      </c>
      <c r="C261" s="3">
        <f t="shared" si="2"/>
        <v>17</v>
      </c>
      <c r="D261" s="24" t="s">
        <v>228</v>
      </c>
      <c r="E261" s="13"/>
      <c r="F261" s="14"/>
      <c r="G261" s="4"/>
      <c r="H261" s="24"/>
      <c r="I261" s="36"/>
      <c r="J261" s="37"/>
    </row>
    <row r="262" spans="1:10" x14ac:dyDescent="0.3">
      <c r="A262" s="1" t="str">
        <f t="shared" si="3"/>
        <v>03</v>
      </c>
      <c r="B262" s="24" t="str">
        <f>+VLOOKUP(BD_Capas[[#This Row],[idcapa]],Capas[],2,0)</f>
        <v>glaciares_2014</v>
      </c>
      <c r="C262" s="3">
        <f t="shared" si="2"/>
        <v>18</v>
      </c>
      <c r="D262" s="24" t="s">
        <v>229</v>
      </c>
      <c r="E262" s="13"/>
      <c r="F262" s="14"/>
      <c r="G262" s="4"/>
      <c r="H262" s="24"/>
      <c r="I262" s="36"/>
      <c r="J262" s="37"/>
    </row>
    <row r="263" spans="1:10" x14ac:dyDescent="0.3">
      <c r="A263" s="1" t="str">
        <f t="shared" si="3"/>
        <v>03</v>
      </c>
      <c r="B263" s="24" t="str">
        <f>+VLOOKUP(BD_Capas[[#This Row],[idcapa]],Capas[],2,0)</f>
        <v>glaciares_2014</v>
      </c>
      <c r="C263" s="3">
        <f t="shared" si="2"/>
        <v>19</v>
      </c>
      <c r="D263" s="24" t="s">
        <v>230</v>
      </c>
      <c r="E263" s="13"/>
      <c r="F263" s="14"/>
      <c r="G263" s="4"/>
      <c r="H263" s="24"/>
      <c r="I263" s="36"/>
      <c r="J263" s="37"/>
    </row>
    <row r="264" spans="1:10" x14ac:dyDescent="0.3">
      <c r="A264" s="1" t="str">
        <f t="shared" si="3"/>
        <v>03</v>
      </c>
      <c r="B264" s="24" t="str">
        <f>+VLOOKUP(BD_Capas[[#This Row],[idcapa]],Capas[],2,0)</f>
        <v>glaciares_2014</v>
      </c>
      <c r="C264" s="3">
        <f t="shared" si="2"/>
        <v>20</v>
      </c>
      <c r="D264" s="24" t="s">
        <v>231</v>
      </c>
      <c r="E264" s="13"/>
      <c r="F264" s="14"/>
      <c r="G264" s="4"/>
      <c r="H264" s="24"/>
      <c r="I264" s="36"/>
      <c r="J264" s="37"/>
    </row>
    <row r="265" spans="1:10" x14ac:dyDescent="0.3">
      <c r="A265" s="1" t="str">
        <f t="shared" si="3"/>
        <v>03</v>
      </c>
      <c r="B265" s="24" t="str">
        <f>+VLOOKUP(BD_Capas[[#This Row],[idcapa]],Capas[],2,0)</f>
        <v>glaciares_2014</v>
      </c>
      <c r="C265" s="3">
        <f t="shared" si="2"/>
        <v>21</v>
      </c>
      <c r="D265" s="24" t="s">
        <v>232</v>
      </c>
      <c r="E265" s="13"/>
      <c r="F265" s="14"/>
      <c r="G265" s="4"/>
      <c r="H265" s="24"/>
      <c r="I265" s="36"/>
      <c r="J265" s="37"/>
    </row>
    <row r="266" spans="1:10" x14ac:dyDescent="0.3">
      <c r="A266" s="1" t="str">
        <f t="shared" si="3"/>
        <v>03</v>
      </c>
      <c r="B266" s="24" t="str">
        <f>+VLOOKUP(BD_Capas[[#This Row],[idcapa]],Capas[],2,0)</f>
        <v>glaciares_2014</v>
      </c>
      <c r="C266" s="3">
        <f t="shared" si="2"/>
        <v>22</v>
      </c>
      <c r="D266" s="24" t="s">
        <v>233</v>
      </c>
      <c r="E266" s="13"/>
      <c r="F266" s="14"/>
      <c r="G266" s="4"/>
      <c r="H266" s="24"/>
      <c r="I266" s="36"/>
      <c r="J266" s="37"/>
    </row>
    <row r="267" spans="1:10" x14ac:dyDescent="0.3">
      <c r="A267" s="1" t="str">
        <f t="shared" si="3"/>
        <v>03</v>
      </c>
      <c r="B267" s="24" t="str">
        <f>+VLOOKUP(BD_Capas[[#This Row],[idcapa]],Capas[],2,0)</f>
        <v>glaciares_2014</v>
      </c>
      <c r="C267" s="3">
        <f t="shared" si="2"/>
        <v>23</v>
      </c>
      <c r="D267" s="24" t="s">
        <v>234</v>
      </c>
      <c r="E267" s="13"/>
      <c r="F267" s="14"/>
      <c r="G267" s="4"/>
      <c r="H267" s="24"/>
      <c r="I267" s="36"/>
      <c r="J267" s="37"/>
    </row>
    <row r="268" spans="1:10" x14ac:dyDescent="0.3">
      <c r="A268" s="1" t="str">
        <f t="shared" si="3"/>
        <v>03</v>
      </c>
      <c r="B268" s="24" t="str">
        <f>+VLOOKUP(BD_Capas[[#This Row],[idcapa]],Capas[],2,0)</f>
        <v>glaciares_2014</v>
      </c>
      <c r="C268" s="3">
        <f t="shared" si="2"/>
        <v>24</v>
      </c>
      <c r="D268" s="24" t="s">
        <v>235</v>
      </c>
      <c r="E268" s="13"/>
      <c r="F268" s="14"/>
      <c r="G268" s="4"/>
      <c r="H268" s="24"/>
      <c r="I268" s="36"/>
      <c r="J268" s="37"/>
    </row>
    <row r="269" spans="1:10" x14ac:dyDescent="0.3">
      <c r="A269" s="1" t="str">
        <f t="shared" si="3"/>
        <v>03</v>
      </c>
      <c r="B269" s="24" t="str">
        <f>+VLOOKUP(BD_Capas[[#This Row],[idcapa]],Capas[],2,0)</f>
        <v>glaciares_2014</v>
      </c>
      <c r="C269" s="3">
        <f t="shared" si="2"/>
        <v>25</v>
      </c>
      <c r="D269" s="24" t="s">
        <v>236</v>
      </c>
      <c r="E269" s="13"/>
      <c r="F269" s="14"/>
      <c r="G269" s="4"/>
      <c r="H269" s="24"/>
      <c r="I269" s="36"/>
      <c r="J269" s="37"/>
    </row>
    <row r="270" spans="1:10" x14ac:dyDescent="0.3">
      <c r="A270" s="1" t="str">
        <f t="shared" si="3"/>
        <v>03</v>
      </c>
      <c r="B270" s="24" t="str">
        <f>+VLOOKUP(BD_Capas[[#This Row],[idcapa]],Capas[],2,0)</f>
        <v>glaciares_2014</v>
      </c>
      <c r="C270" s="3">
        <f t="shared" si="2"/>
        <v>26</v>
      </c>
      <c r="D270" s="24" t="s">
        <v>237</v>
      </c>
      <c r="E270" s="13"/>
      <c r="F270" s="14"/>
      <c r="G270" s="4"/>
      <c r="H270" s="24"/>
      <c r="I270" s="36"/>
      <c r="J270" s="37"/>
    </row>
    <row r="271" spans="1:10" x14ac:dyDescent="0.3">
      <c r="A271" s="1" t="str">
        <f t="shared" si="3"/>
        <v>03</v>
      </c>
      <c r="B271" s="24" t="str">
        <f>+VLOOKUP(BD_Capas[[#This Row],[idcapa]],Capas[],2,0)</f>
        <v>glaciares_2014</v>
      </c>
      <c r="C271" s="3">
        <f t="shared" si="2"/>
        <v>27</v>
      </c>
      <c r="D271" s="24" t="s">
        <v>238</v>
      </c>
      <c r="E271" s="13"/>
      <c r="F271" s="14"/>
      <c r="G271" s="4"/>
      <c r="H271" s="24"/>
      <c r="I271" s="36"/>
      <c r="J271" s="37"/>
    </row>
    <row r="272" spans="1:10" x14ac:dyDescent="0.3">
      <c r="A272" s="1" t="str">
        <f t="shared" si="3"/>
        <v>03</v>
      </c>
      <c r="B272" s="24" t="str">
        <f>+VLOOKUP(BD_Capas[[#This Row],[idcapa]],Capas[],2,0)</f>
        <v>glaciares_2014</v>
      </c>
      <c r="C272" s="3">
        <f t="shared" si="2"/>
        <v>28</v>
      </c>
      <c r="D272" s="24" t="s">
        <v>239</v>
      </c>
      <c r="E272" s="13"/>
      <c r="F272" s="49"/>
      <c r="G272" s="4"/>
      <c r="H272" s="24"/>
      <c r="I272" s="36"/>
      <c r="J272" s="37"/>
    </row>
    <row r="273" spans="1:10" x14ac:dyDescent="0.3">
      <c r="A273" s="1" t="str">
        <f t="shared" si="3"/>
        <v>03</v>
      </c>
      <c r="B273" s="24" t="str">
        <f>+VLOOKUP(BD_Capas[[#This Row],[idcapa]],Capas[],2,0)</f>
        <v>glaciares_2014</v>
      </c>
      <c r="C273" s="3">
        <f t="shared" si="2"/>
        <v>29</v>
      </c>
      <c r="D273" s="24" t="s">
        <v>240</v>
      </c>
      <c r="E273" s="13"/>
      <c r="F273" s="49"/>
      <c r="G273" s="4"/>
      <c r="H273" s="24"/>
      <c r="I273" s="36"/>
      <c r="J273" s="37"/>
    </row>
    <row r="274" spans="1:10" x14ac:dyDescent="0.3">
      <c r="A274" s="1" t="str">
        <f t="shared" si="3"/>
        <v>03</v>
      </c>
      <c r="B274" s="24" t="str">
        <f>+VLOOKUP(BD_Capas[[#This Row],[idcapa]],Capas[],2,0)</f>
        <v>glaciares_2014</v>
      </c>
      <c r="C274" s="3">
        <f t="shared" si="2"/>
        <v>30</v>
      </c>
      <c r="D274" s="24" t="s">
        <v>241</v>
      </c>
      <c r="E274" s="13"/>
      <c r="F274" s="49"/>
      <c r="G274" s="4"/>
      <c r="H274" s="24"/>
      <c r="I274" s="36"/>
      <c r="J274" s="37"/>
    </row>
    <row r="275" spans="1:10" x14ac:dyDescent="0.3">
      <c r="A275" s="1" t="str">
        <f t="shared" si="3"/>
        <v>03</v>
      </c>
      <c r="B275" s="24" t="str">
        <f>+VLOOKUP(BD_Capas[[#This Row],[idcapa]],Capas[],2,0)</f>
        <v>glaciares_2014</v>
      </c>
      <c r="C275" s="3">
        <f t="shared" si="2"/>
        <v>31</v>
      </c>
      <c r="D275" s="24" t="s">
        <v>242</v>
      </c>
      <c r="E275" s="13"/>
      <c r="F275" s="49"/>
      <c r="G275" s="4"/>
      <c r="H275" s="24"/>
      <c r="I275" s="36"/>
      <c r="J275" s="37"/>
    </row>
    <row r="276" spans="1:10" x14ac:dyDescent="0.3">
      <c r="A276" s="1" t="str">
        <f t="shared" si="3"/>
        <v>03</v>
      </c>
      <c r="B276" s="24" t="str">
        <f>+VLOOKUP(BD_Capas[[#This Row],[idcapa]],Capas[],2,0)</f>
        <v>glaciares_2014</v>
      </c>
      <c r="C276" s="3">
        <f t="shared" si="2"/>
        <v>32</v>
      </c>
      <c r="D276" s="24" t="s">
        <v>243</v>
      </c>
      <c r="E276" s="13"/>
      <c r="F276" s="14"/>
      <c r="G276" s="4"/>
      <c r="H276" s="24"/>
      <c r="I276" s="36"/>
      <c r="J276" s="37"/>
    </row>
    <row r="277" spans="1:10" x14ac:dyDescent="0.3">
      <c r="A277" s="1" t="str">
        <f t="shared" si="3"/>
        <v>03</v>
      </c>
      <c r="B277" s="24" t="str">
        <f>+VLOOKUP(BD_Capas[[#This Row],[idcapa]],Capas[],2,0)</f>
        <v>glaciares_2014</v>
      </c>
      <c r="C277" s="3">
        <f t="shared" si="2"/>
        <v>33</v>
      </c>
      <c r="D277" s="24" t="s">
        <v>244</v>
      </c>
      <c r="E277" s="13"/>
      <c r="F277" s="14"/>
      <c r="G277" s="4"/>
      <c r="H277" s="24"/>
      <c r="I277" s="36"/>
      <c r="J277" s="37"/>
    </row>
    <row r="278" spans="1:10" x14ac:dyDescent="0.3">
      <c r="A278" s="1" t="str">
        <f t="shared" si="3"/>
        <v>03</v>
      </c>
      <c r="B278" s="24" t="str">
        <f>+VLOOKUP(BD_Capas[[#This Row],[idcapa]],Capas[],2,0)</f>
        <v>glaciares_2014</v>
      </c>
      <c r="C278" s="3">
        <f t="shared" si="2"/>
        <v>34</v>
      </c>
      <c r="D278" s="24" t="s">
        <v>245</v>
      </c>
      <c r="E278" s="13"/>
      <c r="F278" s="49"/>
      <c r="G278" s="4"/>
      <c r="H278" s="24"/>
      <c r="I278" s="36"/>
      <c r="J278" s="37"/>
    </row>
    <row r="279" spans="1:10" x14ac:dyDescent="0.3">
      <c r="A279" s="1" t="str">
        <f t="shared" si="3"/>
        <v>03</v>
      </c>
      <c r="B279" s="24" t="str">
        <f>+VLOOKUP(BD_Capas[[#This Row],[idcapa]],Capas[],2,0)</f>
        <v>glaciares_2014</v>
      </c>
      <c r="C279" s="3">
        <f t="shared" si="2"/>
        <v>35</v>
      </c>
      <c r="D279" s="24" t="s">
        <v>246</v>
      </c>
      <c r="E279" s="13">
        <v>1</v>
      </c>
      <c r="F279" s="14" t="s">
        <v>341</v>
      </c>
      <c r="G279" s="4">
        <v>22</v>
      </c>
      <c r="H279" s="24"/>
      <c r="I279" s="36"/>
      <c r="J279" s="37"/>
    </row>
    <row r="280" spans="1:10" x14ac:dyDescent="0.3">
      <c r="A280" s="1" t="str">
        <f t="shared" si="3"/>
        <v>03</v>
      </c>
      <c r="B280" s="24" t="str">
        <f>+VLOOKUP(BD_Capas[[#This Row],[idcapa]],Capas[],2,0)</f>
        <v>glaciares_2014</v>
      </c>
      <c r="C280" s="3">
        <f t="shared" si="2"/>
        <v>36</v>
      </c>
      <c r="D280" s="24" t="s">
        <v>247</v>
      </c>
      <c r="E280" s="13"/>
      <c r="F280" s="14"/>
      <c r="G280" s="4"/>
      <c r="H280" s="24"/>
      <c r="I280" s="36"/>
      <c r="J280" s="37"/>
    </row>
    <row r="281" spans="1:10" x14ac:dyDescent="0.3">
      <c r="A281" s="1" t="str">
        <f t="shared" si="3"/>
        <v>03</v>
      </c>
      <c r="B281" s="24" t="str">
        <f>+VLOOKUP(BD_Capas[[#This Row],[idcapa]],Capas[],2,0)</f>
        <v>glaciares_2014</v>
      </c>
      <c r="C281" s="3">
        <f t="shared" si="2"/>
        <v>37</v>
      </c>
      <c r="D281" s="24" t="s">
        <v>248</v>
      </c>
      <c r="E281" s="13">
        <v>1</v>
      </c>
      <c r="F281" s="14" t="s">
        <v>342</v>
      </c>
      <c r="G281" s="4">
        <v>24</v>
      </c>
      <c r="H281" s="24"/>
      <c r="I281" s="36"/>
      <c r="J281" s="37"/>
    </row>
    <row r="282" spans="1:10" x14ac:dyDescent="0.3">
      <c r="A282" s="1" t="str">
        <f t="shared" si="3"/>
        <v>03</v>
      </c>
      <c r="B282" s="24" t="str">
        <f>+VLOOKUP(BD_Capas[[#This Row],[idcapa]],Capas[],2,0)</f>
        <v>glaciares_2014</v>
      </c>
      <c r="C282" s="3">
        <f t="shared" si="2"/>
        <v>38</v>
      </c>
      <c r="D282" s="24" t="s">
        <v>171</v>
      </c>
      <c r="E282" s="13"/>
      <c r="F282" s="14"/>
      <c r="G282" s="4"/>
      <c r="H282" s="24"/>
      <c r="I282" s="36"/>
      <c r="J282" s="37"/>
    </row>
    <row r="283" spans="1:10" x14ac:dyDescent="0.3">
      <c r="A283" s="1" t="str">
        <f t="shared" si="3"/>
        <v>03</v>
      </c>
      <c r="B283" s="24" t="str">
        <f>+VLOOKUP(BD_Capas[[#This Row],[idcapa]],Capas[],2,0)</f>
        <v>glaciares_2014</v>
      </c>
      <c r="C283" s="3">
        <f t="shared" si="2"/>
        <v>39</v>
      </c>
      <c r="D283" s="24" t="s">
        <v>249</v>
      </c>
      <c r="E283" s="13"/>
      <c r="F283" s="49"/>
      <c r="G283" s="4"/>
      <c r="H283" s="24"/>
      <c r="I283" s="36"/>
      <c r="J283" s="37"/>
    </row>
    <row r="284" spans="1:10" x14ac:dyDescent="0.3">
      <c r="A284" s="1" t="str">
        <f t="shared" si="3"/>
        <v>03</v>
      </c>
      <c r="B284" s="24" t="str">
        <f>+VLOOKUP(BD_Capas[[#This Row],[idcapa]],Capas[],2,0)</f>
        <v>glaciares_2014</v>
      </c>
      <c r="C284" s="3">
        <f t="shared" si="2"/>
        <v>40</v>
      </c>
      <c r="D284" s="24" t="s">
        <v>250</v>
      </c>
      <c r="E284" s="13"/>
      <c r="F284" s="49"/>
      <c r="G284" s="4"/>
      <c r="H284" s="24"/>
      <c r="I284" s="36"/>
      <c r="J284" s="37"/>
    </row>
    <row r="285" spans="1:10" x14ac:dyDescent="0.3">
      <c r="A285" s="1" t="str">
        <f t="shared" si="3"/>
        <v>03</v>
      </c>
      <c r="B285" s="24" t="str">
        <f>+VLOOKUP(BD_Capas[[#This Row],[idcapa]],Capas[],2,0)</f>
        <v>glaciares_2014</v>
      </c>
      <c r="C285" s="3">
        <f t="shared" si="2"/>
        <v>41</v>
      </c>
      <c r="D285" s="24" t="s">
        <v>251</v>
      </c>
      <c r="E285" s="13"/>
      <c r="F285" s="49"/>
      <c r="G285" s="4"/>
      <c r="H285" s="24"/>
      <c r="I285" s="36"/>
      <c r="J285" s="37"/>
    </row>
    <row r="286" spans="1:10" x14ac:dyDescent="0.3">
      <c r="A286" s="1" t="str">
        <f t="shared" si="3"/>
        <v>03</v>
      </c>
      <c r="B286" s="24" t="str">
        <f>+VLOOKUP(BD_Capas[[#This Row],[idcapa]],Capas[],2,0)</f>
        <v>glaciares_2014</v>
      </c>
      <c r="C286" s="3">
        <f t="shared" si="2"/>
        <v>42</v>
      </c>
      <c r="D286" s="24" t="s">
        <v>252</v>
      </c>
      <c r="E286" s="13"/>
      <c r="F286" s="14"/>
      <c r="G286" s="4"/>
      <c r="H286" s="24"/>
      <c r="I286" s="36"/>
      <c r="J286" s="37"/>
    </row>
    <row r="287" spans="1:10" x14ac:dyDescent="0.3">
      <c r="A287" s="1" t="str">
        <f t="shared" si="3"/>
        <v>03</v>
      </c>
      <c r="B287" s="24" t="str">
        <f>+VLOOKUP(BD_Capas[[#This Row],[idcapa]],Capas[],2,0)</f>
        <v>glaciares_2014</v>
      </c>
      <c r="C287" s="3">
        <f t="shared" si="2"/>
        <v>43</v>
      </c>
      <c r="D287" s="24" t="s">
        <v>253</v>
      </c>
      <c r="E287" s="13">
        <v>1</v>
      </c>
      <c r="F287" s="14" t="s">
        <v>253</v>
      </c>
      <c r="G287" s="4">
        <v>26</v>
      </c>
      <c r="H287" s="24"/>
      <c r="I287" s="36"/>
      <c r="J287" s="37"/>
    </row>
    <row r="288" spans="1:10" x14ac:dyDescent="0.3">
      <c r="A288" s="1" t="str">
        <f t="shared" si="3"/>
        <v>03</v>
      </c>
      <c r="B288" s="24" t="str">
        <f>+VLOOKUP(BD_Capas[[#This Row],[idcapa]],Capas[],2,0)</f>
        <v>glaciares_2014</v>
      </c>
      <c r="C288" s="3">
        <f t="shared" si="2"/>
        <v>44</v>
      </c>
      <c r="D288" s="24" t="s">
        <v>254</v>
      </c>
      <c r="E288" s="13"/>
      <c r="F288" s="14"/>
      <c r="G288" s="4"/>
      <c r="H288" s="24"/>
      <c r="I288" s="36"/>
      <c r="J288" s="37"/>
    </row>
    <row r="289" spans="1:10" x14ac:dyDescent="0.3">
      <c r="A289" s="1" t="str">
        <f t="shared" si="3"/>
        <v>03</v>
      </c>
      <c r="B289" s="24" t="str">
        <f>+VLOOKUP(BD_Capas[[#This Row],[idcapa]],Capas[],2,0)</f>
        <v>glaciares_2014</v>
      </c>
      <c r="C289" s="3">
        <f t="shared" si="2"/>
        <v>45</v>
      </c>
      <c r="D289" s="24" t="s">
        <v>255</v>
      </c>
      <c r="E289" s="13"/>
      <c r="F289" s="14"/>
      <c r="G289" s="4"/>
      <c r="H289" s="24"/>
      <c r="I289" s="36"/>
      <c r="J289" s="37"/>
    </row>
    <row r="290" spans="1:10" x14ac:dyDescent="0.3">
      <c r="A290" s="1" t="str">
        <f t="shared" si="3"/>
        <v>03</v>
      </c>
      <c r="B290" s="24" t="str">
        <f>+VLOOKUP(BD_Capas[[#This Row],[idcapa]],Capas[],2,0)</f>
        <v>glaciares_2014</v>
      </c>
      <c r="C290" s="3">
        <f t="shared" si="2"/>
        <v>46</v>
      </c>
      <c r="D290" s="24" t="s">
        <v>256</v>
      </c>
      <c r="E290" s="13"/>
      <c r="F290" s="14"/>
      <c r="G290" s="4"/>
      <c r="H290" s="24"/>
      <c r="I290" s="36"/>
      <c r="J290" s="37"/>
    </row>
    <row r="291" spans="1:10" x14ac:dyDescent="0.3">
      <c r="A291" s="1" t="str">
        <f t="shared" si="3"/>
        <v>03</v>
      </c>
      <c r="B291" s="24" t="str">
        <f>+VLOOKUP(BD_Capas[[#This Row],[idcapa]],Capas[],2,0)</f>
        <v>glaciares_2014</v>
      </c>
      <c r="C291" s="3">
        <f t="shared" si="2"/>
        <v>47</v>
      </c>
      <c r="D291" s="24" t="s">
        <v>257</v>
      </c>
      <c r="E291" s="13"/>
      <c r="F291" s="14"/>
      <c r="G291" s="4"/>
      <c r="H291" s="24"/>
      <c r="I291" s="36"/>
      <c r="J291" s="37"/>
    </row>
    <row r="292" spans="1:10" x14ac:dyDescent="0.3">
      <c r="A292" s="1" t="str">
        <f t="shared" si="3"/>
        <v>03</v>
      </c>
      <c r="B292" s="24" t="str">
        <f>+VLOOKUP(BD_Capas[[#This Row],[idcapa]],Capas[],2,0)</f>
        <v>glaciares_2014</v>
      </c>
      <c r="C292" s="3">
        <f t="shared" si="2"/>
        <v>48</v>
      </c>
      <c r="D292" s="24" t="s">
        <v>258</v>
      </c>
      <c r="E292" s="13"/>
      <c r="F292" s="14"/>
      <c r="G292" s="4"/>
      <c r="H292" s="24"/>
      <c r="I292" s="36"/>
      <c r="J292" s="37"/>
    </row>
    <row r="293" spans="1:10" x14ac:dyDescent="0.3">
      <c r="A293" s="1" t="str">
        <f t="shared" si="3"/>
        <v>03</v>
      </c>
      <c r="B293" s="24" t="str">
        <f>+VLOOKUP(BD_Capas[[#This Row],[idcapa]],Capas[],2,0)</f>
        <v>glaciares_2014</v>
      </c>
      <c r="C293" s="3">
        <f t="shared" si="2"/>
        <v>49</v>
      </c>
      <c r="D293" s="24" t="s">
        <v>259</v>
      </c>
      <c r="E293" s="13"/>
      <c r="F293" s="14"/>
      <c r="G293" s="4"/>
      <c r="H293" s="24"/>
      <c r="I293" s="36"/>
      <c r="J293" s="37"/>
    </row>
    <row r="294" spans="1:10" x14ac:dyDescent="0.3">
      <c r="A294" s="1" t="str">
        <f t="shared" si="3"/>
        <v>03</v>
      </c>
      <c r="B294" s="24" t="str">
        <f>+VLOOKUP(BD_Capas[[#This Row],[idcapa]],Capas[],2,0)</f>
        <v>glaciares_2014</v>
      </c>
      <c r="C294" s="3">
        <f t="shared" si="2"/>
        <v>50</v>
      </c>
      <c r="D294" s="24" t="s">
        <v>260</v>
      </c>
      <c r="E294" s="13"/>
      <c r="F294" s="14"/>
      <c r="G294" s="4"/>
      <c r="H294" s="24"/>
      <c r="I294" s="36"/>
      <c r="J294" s="37"/>
    </row>
    <row r="295" spans="1:10" x14ac:dyDescent="0.3">
      <c r="A295" s="1" t="str">
        <f t="shared" si="3"/>
        <v>03</v>
      </c>
      <c r="B295" s="24" t="str">
        <f>+VLOOKUP(BD_Capas[[#This Row],[idcapa]],Capas[],2,0)</f>
        <v>glaciares_2014</v>
      </c>
      <c r="C295" s="3">
        <f t="shared" si="2"/>
        <v>51</v>
      </c>
      <c r="D295" s="24" t="s">
        <v>202</v>
      </c>
      <c r="E295" s="13"/>
      <c r="F295" s="14"/>
      <c r="G295" s="4"/>
      <c r="H295" s="24"/>
      <c r="I295" s="36"/>
      <c r="J295" s="37"/>
    </row>
    <row r="296" spans="1:10" x14ac:dyDescent="0.3">
      <c r="A296" s="1" t="str">
        <f t="shared" si="3"/>
        <v>03</v>
      </c>
      <c r="B296" s="24" t="str">
        <f>+VLOOKUP(BD_Capas[[#This Row],[idcapa]],Capas[],2,0)</f>
        <v>glaciares_2014</v>
      </c>
      <c r="C296" s="3">
        <f t="shared" si="2"/>
        <v>52</v>
      </c>
      <c r="D296" s="24" t="s">
        <v>261</v>
      </c>
      <c r="E296" s="13"/>
      <c r="F296" s="14"/>
      <c r="G296" s="4"/>
      <c r="H296" s="24"/>
      <c r="I296" s="36"/>
      <c r="J296" s="37"/>
    </row>
    <row r="297" spans="1:10" x14ac:dyDescent="0.3">
      <c r="A297" s="1" t="str">
        <f t="shared" si="3"/>
        <v>03</v>
      </c>
      <c r="B297" s="24" t="str">
        <f>+VLOOKUP(BD_Capas[[#This Row],[idcapa]],Capas[],2,0)</f>
        <v>glaciares_2014</v>
      </c>
      <c r="C297" s="3">
        <f t="shared" si="2"/>
        <v>53</v>
      </c>
      <c r="D297" s="24" t="s">
        <v>262</v>
      </c>
      <c r="E297" s="13"/>
      <c r="F297" s="14"/>
      <c r="G297" s="4"/>
      <c r="H297" s="24"/>
      <c r="I297" s="36"/>
      <c r="J297" s="37"/>
    </row>
    <row r="298" spans="1:10" x14ac:dyDescent="0.3">
      <c r="A298" s="1" t="str">
        <f t="shared" si="3"/>
        <v>03</v>
      </c>
      <c r="B298" s="24" t="str">
        <f>+VLOOKUP(BD_Capas[[#This Row],[idcapa]],Capas[],2,0)</f>
        <v>glaciares_2014</v>
      </c>
      <c r="C298" s="3">
        <f t="shared" si="2"/>
        <v>54</v>
      </c>
      <c r="D298" s="24" t="s">
        <v>263</v>
      </c>
      <c r="E298" s="13"/>
      <c r="F298" s="14"/>
      <c r="G298" s="4"/>
      <c r="H298" s="24"/>
      <c r="I298" s="36"/>
      <c r="J298" s="37"/>
    </row>
    <row r="299" spans="1:10" x14ac:dyDescent="0.3">
      <c r="A299" s="1" t="str">
        <f t="shared" si="3"/>
        <v>03</v>
      </c>
      <c r="B299" s="24" t="str">
        <f>+VLOOKUP(BD_Capas[[#This Row],[idcapa]],Capas[],2,0)</f>
        <v>glaciares_2014</v>
      </c>
      <c r="C299" s="3">
        <f t="shared" si="2"/>
        <v>55</v>
      </c>
      <c r="D299" s="24" t="s">
        <v>264</v>
      </c>
      <c r="E299" s="13"/>
      <c r="F299" s="14"/>
      <c r="G299" s="4"/>
      <c r="H299" s="24"/>
      <c r="I299" s="36"/>
      <c r="J299" s="37"/>
    </row>
    <row r="300" spans="1:10" x14ac:dyDescent="0.3">
      <c r="A300" s="1" t="str">
        <f t="shared" si="3"/>
        <v>03</v>
      </c>
      <c r="B300" s="24" t="str">
        <f>+VLOOKUP(BD_Capas[[#This Row],[idcapa]],Capas[],2,0)</f>
        <v>glaciares_2014</v>
      </c>
      <c r="C300" s="3">
        <f t="shared" si="2"/>
        <v>56</v>
      </c>
      <c r="D300" s="24" t="s">
        <v>265</v>
      </c>
      <c r="E300" s="13">
        <v>1</v>
      </c>
      <c r="F300" s="14" t="s">
        <v>186</v>
      </c>
      <c r="G300" s="4">
        <v>3</v>
      </c>
      <c r="H300" s="24" t="s">
        <v>363</v>
      </c>
      <c r="I300" s="36" t="str">
        <f>BD_Capas[[#This Row],[idcapa]]&amp;"-"&amp;BD_Capas[[#This Row],[posición_capa]]</f>
        <v>03-3</v>
      </c>
      <c r="J300" s="37">
        <v>3</v>
      </c>
    </row>
    <row r="301" spans="1:10" x14ac:dyDescent="0.3">
      <c r="A301" s="1" t="str">
        <f t="shared" si="3"/>
        <v>03</v>
      </c>
      <c r="B301" s="24" t="str">
        <f>+VLOOKUP(BD_Capas[[#This Row],[idcapa]],Capas[],2,0)</f>
        <v>glaciares_2014</v>
      </c>
      <c r="C301" s="3">
        <f t="shared" si="2"/>
        <v>57</v>
      </c>
      <c r="D301" s="24" t="s">
        <v>266</v>
      </c>
      <c r="E301" s="13">
        <v>1</v>
      </c>
      <c r="F301" s="14" t="s">
        <v>266</v>
      </c>
      <c r="G301" s="4">
        <v>4</v>
      </c>
      <c r="H301" s="24" t="s">
        <v>364</v>
      </c>
      <c r="I301" s="36" t="str">
        <f>BD_Capas[[#This Row],[idcapa]]&amp;"-"&amp;BD_Capas[[#This Row],[posición_capa]]</f>
        <v>03-4</v>
      </c>
      <c r="J301" s="37">
        <v>4</v>
      </c>
    </row>
    <row r="302" spans="1:10" x14ac:dyDescent="0.3">
      <c r="A302" s="1" t="str">
        <f t="shared" si="3"/>
        <v>03</v>
      </c>
      <c r="B302" s="24" t="str">
        <f>+VLOOKUP(BD_Capas[[#This Row],[idcapa]],Capas[],2,0)</f>
        <v>glaciares_2014</v>
      </c>
      <c r="C302" s="3">
        <f t="shared" si="2"/>
        <v>58</v>
      </c>
      <c r="D302" s="24" t="s">
        <v>267</v>
      </c>
      <c r="E302" s="13"/>
      <c r="F302" s="14"/>
      <c r="G302" s="4"/>
      <c r="H302" s="24"/>
      <c r="I302" s="36"/>
      <c r="J302" s="37"/>
    </row>
    <row r="303" spans="1:10" x14ac:dyDescent="0.3">
      <c r="A303" s="1" t="str">
        <f t="shared" si="3"/>
        <v>03</v>
      </c>
      <c r="B303" s="24" t="str">
        <f>+VLOOKUP(BD_Capas[[#This Row],[idcapa]],Capas[],2,0)</f>
        <v>glaciares_2014</v>
      </c>
      <c r="C303" s="3">
        <f t="shared" si="2"/>
        <v>59</v>
      </c>
      <c r="D303" s="24" t="s">
        <v>268</v>
      </c>
      <c r="E303" s="13"/>
      <c r="F303" s="14"/>
      <c r="G303" s="4"/>
      <c r="H303" s="24"/>
      <c r="I303" s="36"/>
      <c r="J303" s="37"/>
    </row>
    <row r="304" spans="1:10" x14ac:dyDescent="0.3">
      <c r="A304" s="1" t="str">
        <f t="shared" si="3"/>
        <v>03</v>
      </c>
      <c r="B304" s="24" t="str">
        <f>+VLOOKUP(BD_Capas[[#This Row],[idcapa]],Capas[],2,0)</f>
        <v>glaciares_2014</v>
      </c>
      <c r="C304" s="3">
        <f t="shared" si="2"/>
        <v>60</v>
      </c>
      <c r="D304" s="24" t="s">
        <v>190</v>
      </c>
      <c r="E304" s="13"/>
      <c r="F304" s="14"/>
      <c r="G304" s="4"/>
      <c r="H304" s="24"/>
      <c r="I304" s="36"/>
      <c r="J304" s="37"/>
    </row>
    <row r="305" spans="1:10" x14ac:dyDescent="0.3">
      <c r="A305" s="1" t="str">
        <f t="shared" si="3"/>
        <v>03</v>
      </c>
      <c r="B305" s="24" t="str">
        <f>+VLOOKUP(BD_Capas[[#This Row],[idcapa]],Capas[],2,0)</f>
        <v>glaciares_2014</v>
      </c>
      <c r="C305" s="3">
        <f t="shared" si="2"/>
        <v>61</v>
      </c>
      <c r="D305" s="24" t="s">
        <v>191</v>
      </c>
      <c r="E305" s="13">
        <v>1</v>
      </c>
      <c r="F305" s="14" t="s">
        <v>191</v>
      </c>
      <c r="G305" s="4">
        <v>5</v>
      </c>
      <c r="H305" s="24" t="s">
        <v>365</v>
      </c>
      <c r="I305" s="36" t="str">
        <f>BD_Capas[[#This Row],[idcapa]]&amp;"-"&amp;BD_Capas[[#This Row],[posición_capa]]</f>
        <v>03-5</v>
      </c>
      <c r="J305" s="37">
        <v>5</v>
      </c>
    </row>
    <row r="306" spans="1:10" x14ac:dyDescent="0.3">
      <c r="A306" s="1" t="str">
        <f t="shared" si="3"/>
        <v>03</v>
      </c>
      <c r="B306" s="24" t="str">
        <f>+VLOOKUP(BD_Capas[[#This Row],[idcapa]],Capas[],2,0)</f>
        <v>glaciares_2014</v>
      </c>
      <c r="C306" s="3">
        <f t="shared" si="2"/>
        <v>62</v>
      </c>
      <c r="D306" s="24" t="s">
        <v>4</v>
      </c>
      <c r="E306" s="13"/>
      <c r="F306" s="14"/>
      <c r="G306" s="4"/>
      <c r="H306" s="24"/>
      <c r="I306" s="36"/>
      <c r="J306" s="37"/>
    </row>
    <row r="307" spans="1:10" x14ac:dyDescent="0.3">
      <c r="A307" s="1" t="str">
        <f t="shared" si="3"/>
        <v>03</v>
      </c>
      <c r="B307" s="24" t="str">
        <f>+VLOOKUP(BD_Capas[[#This Row],[idcapa]],Capas[],2,0)</f>
        <v>glaciares_2014</v>
      </c>
      <c r="C307" s="3">
        <f t="shared" si="2"/>
        <v>63</v>
      </c>
      <c r="D307" s="24" t="s">
        <v>269</v>
      </c>
      <c r="E307" s="13">
        <v>1</v>
      </c>
      <c r="F307" s="14" t="s">
        <v>185</v>
      </c>
      <c r="G307" s="4">
        <v>2</v>
      </c>
      <c r="H307" s="24" t="s">
        <v>366</v>
      </c>
      <c r="I307" s="36" t="str">
        <f>BD_Capas[[#This Row],[idcapa]]&amp;"-"&amp;BD_Capas[[#This Row],[posición_capa]]</f>
        <v>03-2</v>
      </c>
      <c r="J307" s="37">
        <v>2</v>
      </c>
    </row>
    <row r="308" spans="1:10" x14ac:dyDescent="0.3">
      <c r="A308" s="1" t="str">
        <f t="shared" si="3"/>
        <v>03</v>
      </c>
      <c r="B308" s="24" t="str">
        <f>+VLOOKUP(BD_Capas[[#This Row],[idcapa]],Capas[],2,0)</f>
        <v>glaciares_2014</v>
      </c>
      <c r="C308" s="3">
        <f t="shared" si="2"/>
        <v>64</v>
      </c>
      <c r="D308" s="24" t="s">
        <v>270</v>
      </c>
      <c r="E308" s="13"/>
      <c r="F308" s="14"/>
      <c r="G308" s="4"/>
      <c r="H308" s="24"/>
      <c r="I308" s="36"/>
      <c r="J308" s="37"/>
    </row>
    <row r="309" spans="1:10" x14ac:dyDescent="0.3">
      <c r="A309" s="1" t="str">
        <f t="shared" si="3"/>
        <v>03</v>
      </c>
      <c r="B309" s="24" t="str">
        <f>+VLOOKUP(BD_Capas[[#This Row],[idcapa]],Capas[],2,0)</f>
        <v>glaciares_2014</v>
      </c>
      <c r="C309" s="3">
        <f t="shared" si="2"/>
        <v>65</v>
      </c>
      <c r="D309" s="24" t="s">
        <v>271</v>
      </c>
      <c r="E309" s="13">
        <v>1</v>
      </c>
      <c r="F309" s="14" t="s">
        <v>344</v>
      </c>
      <c r="G309" s="4">
        <v>27</v>
      </c>
      <c r="H309" s="24"/>
      <c r="I309" s="36"/>
      <c r="J309" s="37"/>
    </row>
    <row r="310" spans="1:10" x14ac:dyDescent="0.3">
      <c r="A310" s="1" t="str">
        <f t="shared" si="3"/>
        <v>03</v>
      </c>
      <c r="B310" s="24" t="str">
        <f>+VLOOKUP(BD_Capas[[#This Row],[idcapa]],Capas[],2,0)</f>
        <v>glaciares_2014</v>
      </c>
      <c r="C310" s="3">
        <f t="shared" ref="C310:C330" si="4">+C309+1</f>
        <v>66</v>
      </c>
      <c r="D310" s="24" t="s">
        <v>272</v>
      </c>
      <c r="E310" s="13"/>
      <c r="F310" s="14"/>
      <c r="G310" s="4"/>
      <c r="H310" s="24"/>
      <c r="I310" s="36"/>
      <c r="J310" s="37"/>
    </row>
    <row r="311" spans="1:10" x14ac:dyDescent="0.3">
      <c r="A311" s="1" t="str">
        <f t="shared" ref="A311:A330" si="5">+A310</f>
        <v>03</v>
      </c>
      <c r="B311" s="24" t="str">
        <f>+VLOOKUP(BD_Capas[[#This Row],[idcapa]],Capas[],2,0)</f>
        <v>glaciares_2014</v>
      </c>
      <c r="C311" s="3">
        <f t="shared" si="4"/>
        <v>67</v>
      </c>
      <c r="D311" s="24" t="s">
        <v>273</v>
      </c>
      <c r="E311" s="13"/>
      <c r="F311" s="14"/>
      <c r="G311" s="4"/>
      <c r="H311" s="24"/>
      <c r="I311" s="36"/>
      <c r="J311" s="37"/>
    </row>
    <row r="312" spans="1:10" x14ac:dyDescent="0.3">
      <c r="A312" s="1" t="str">
        <f t="shared" si="5"/>
        <v>03</v>
      </c>
      <c r="B312" s="24" t="str">
        <f>+VLOOKUP(BD_Capas[[#This Row],[idcapa]],Capas[],2,0)</f>
        <v>glaciares_2014</v>
      </c>
      <c r="C312" s="3">
        <f t="shared" si="4"/>
        <v>68</v>
      </c>
      <c r="D312" s="24" t="s">
        <v>11</v>
      </c>
      <c r="E312" s="13"/>
      <c r="F312" s="14"/>
      <c r="G312" s="4"/>
      <c r="H312" s="24"/>
      <c r="I312" s="36"/>
      <c r="J312" s="37"/>
    </row>
    <row r="313" spans="1:10" x14ac:dyDescent="0.3">
      <c r="A313" s="1" t="str">
        <f t="shared" si="5"/>
        <v>03</v>
      </c>
      <c r="B313" s="24" t="str">
        <f>+VLOOKUP(BD_Capas[[#This Row],[idcapa]],Capas[],2,0)</f>
        <v>glaciares_2014</v>
      </c>
      <c r="C313" s="3">
        <f t="shared" si="4"/>
        <v>69</v>
      </c>
      <c r="D313" s="24" t="s">
        <v>274</v>
      </c>
      <c r="E313" s="13"/>
      <c r="F313" s="14"/>
      <c r="G313" s="4"/>
      <c r="H313" s="24"/>
      <c r="I313" s="36"/>
      <c r="J313" s="37"/>
    </row>
    <row r="314" spans="1:10" x14ac:dyDescent="0.3">
      <c r="A314" s="1" t="str">
        <f t="shared" si="5"/>
        <v>03</v>
      </c>
      <c r="B314" s="24" t="str">
        <f>+VLOOKUP(BD_Capas[[#This Row],[idcapa]],Capas[],2,0)</f>
        <v>glaciares_2014</v>
      </c>
      <c r="C314" s="3">
        <f t="shared" si="4"/>
        <v>70</v>
      </c>
      <c r="D314" s="24" t="s">
        <v>12</v>
      </c>
      <c r="E314" s="13"/>
      <c r="F314" s="14"/>
      <c r="G314" s="4"/>
      <c r="H314" s="24"/>
      <c r="I314" s="36"/>
      <c r="J314" s="37"/>
    </row>
    <row r="315" spans="1:10" x14ac:dyDescent="0.3">
      <c r="A315" s="1" t="str">
        <f t="shared" si="5"/>
        <v>03</v>
      </c>
      <c r="B315" s="24" t="str">
        <f>+VLOOKUP(BD_Capas[[#This Row],[idcapa]],Capas[],2,0)</f>
        <v>glaciares_2014</v>
      </c>
      <c r="C315" s="3">
        <f t="shared" si="4"/>
        <v>71</v>
      </c>
      <c r="D315" s="24" t="s">
        <v>347</v>
      </c>
      <c r="E315" s="13">
        <v>1</v>
      </c>
      <c r="F315" s="14" t="s">
        <v>347</v>
      </c>
      <c r="G315" s="4">
        <v>9</v>
      </c>
      <c r="H315" s="24"/>
      <c r="I315" s="36"/>
      <c r="J315" s="37"/>
    </row>
    <row r="316" spans="1:10" x14ac:dyDescent="0.3">
      <c r="A316" s="1" t="str">
        <f t="shared" si="5"/>
        <v>03</v>
      </c>
      <c r="B316" s="24" t="str">
        <f>+VLOOKUP(BD_Capas[[#This Row],[idcapa]],Capas[],2,0)</f>
        <v>glaciares_2014</v>
      </c>
      <c r="C316" s="3">
        <f t="shared" si="4"/>
        <v>72</v>
      </c>
      <c r="D316" s="24" t="s">
        <v>348</v>
      </c>
      <c r="E316" s="13">
        <v>1</v>
      </c>
      <c r="F316" s="14" t="s">
        <v>348</v>
      </c>
      <c r="G316" s="4">
        <v>10</v>
      </c>
      <c r="H316" s="24"/>
      <c r="I316" s="36"/>
      <c r="J316" s="37"/>
    </row>
    <row r="317" spans="1:10" x14ac:dyDescent="0.3">
      <c r="A317" s="1" t="str">
        <f t="shared" si="5"/>
        <v>03</v>
      </c>
      <c r="B317" s="24" t="str">
        <f>+VLOOKUP(BD_Capas[[#This Row],[idcapa]],Capas[],2,0)</f>
        <v>glaciares_2014</v>
      </c>
      <c r="C317" s="3">
        <f t="shared" si="4"/>
        <v>73</v>
      </c>
      <c r="D317" s="24" t="s">
        <v>349</v>
      </c>
      <c r="E317" s="13">
        <v>1</v>
      </c>
      <c r="F317" s="14" t="s">
        <v>349</v>
      </c>
      <c r="G317" s="4">
        <v>11</v>
      </c>
      <c r="H317" s="24"/>
      <c r="I317" s="36"/>
      <c r="J317" s="37"/>
    </row>
    <row r="318" spans="1:10" x14ac:dyDescent="0.3">
      <c r="A318" s="1" t="str">
        <f t="shared" si="5"/>
        <v>03</v>
      </c>
      <c r="B318" s="24" t="str">
        <f>+VLOOKUP(BD_Capas[[#This Row],[idcapa]],Capas[],2,0)</f>
        <v>glaciares_2014</v>
      </c>
      <c r="C318" s="3">
        <f t="shared" si="4"/>
        <v>74</v>
      </c>
      <c r="D318" s="24" t="s">
        <v>350</v>
      </c>
      <c r="E318" s="13">
        <v>1</v>
      </c>
      <c r="F318" s="14" t="s">
        <v>350</v>
      </c>
      <c r="G318" s="4">
        <v>12</v>
      </c>
      <c r="H318" s="24"/>
      <c r="I318" s="36"/>
      <c r="J318" s="37"/>
    </row>
    <row r="319" spans="1:10" x14ac:dyDescent="0.3">
      <c r="A319" s="1" t="str">
        <f t="shared" si="5"/>
        <v>03</v>
      </c>
      <c r="B319" s="24" t="str">
        <f>+VLOOKUP(BD_Capas[[#This Row],[idcapa]],Capas[],2,0)</f>
        <v>glaciares_2014</v>
      </c>
      <c r="C319" s="3">
        <f t="shared" si="4"/>
        <v>75</v>
      </c>
      <c r="D319" s="24" t="s">
        <v>351</v>
      </c>
      <c r="E319" s="13">
        <v>1</v>
      </c>
      <c r="F319" s="14" t="s">
        <v>351</v>
      </c>
      <c r="G319" s="4">
        <v>13</v>
      </c>
      <c r="H319" s="24"/>
      <c r="I319" s="36"/>
      <c r="J319" s="37"/>
    </row>
    <row r="320" spans="1:10" x14ac:dyDescent="0.3">
      <c r="A320" s="1" t="str">
        <f t="shared" si="5"/>
        <v>03</v>
      </c>
      <c r="B320" s="24" t="str">
        <f>+VLOOKUP(BD_Capas[[#This Row],[idcapa]],Capas[],2,0)</f>
        <v>glaciares_2014</v>
      </c>
      <c r="C320" s="3">
        <f t="shared" si="4"/>
        <v>76</v>
      </c>
      <c r="D320" s="24" t="s">
        <v>352</v>
      </c>
      <c r="E320" s="13">
        <v>1</v>
      </c>
      <c r="F320" s="14" t="s">
        <v>352</v>
      </c>
      <c r="G320" s="4">
        <v>14</v>
      </c>
      <c r="H320" s="24"/>
      <c r="I320" s="36"/>
      <c r="J320" s="37"/>
    </row>
    <row r="321" spans="1:10" x14ac:dyDescent="0.3">
      <c r="A321" s="1" t="str">
        <f t="shared" si="5"/>
        <v>03</v>
      </c>
      <c r="B321" s="24" t="str">
        <f>+VLOOKUP(BD_Capas[[#This Row],[idcapa]],Capas[],2,0)</f>
        <v>glaciares_2014</v>
      </c>
      <c r="C321" s="3">
        <f t="shared" si="4"/>
        <v>77</v>
      </c>
      <c r="D321" s="24" t="s">
        <v>353</v>
      </c>
      <c r="E321" s="13">
        <v>1</v>
      </c>
      <c r="F321" s="14" t="s">
        <v>353</v>
      </c>
      <c r="G321" s="4">
        <v>15</v>
      </c>
      <c r="H321" s="24"/>
      <c r="I321" s="36"/>
      <c r="J321" s="37"/>
    </row>
    <row r="322" spans="1:10" x14ac:dyDescent="0.3">
      <c r="A322" s="1" t="str">
        <f t="shared" si="5"/>
        <v>03</v>
      </c>
      <c r="B322" s="24" t="str">
        <f>+VLOOKUP(BD_Capas[[#This Row],[idcapa]],Capas[],2,0)</f>
        <v>glaciares_2014</v>
      </c>
      <c r="C322" s="3">
        <f t="shared" si="4"/>
        <v>78</v>
      </c>
      <c r="D322" s="24" t="s">
        <v>354</v>
      </c>
      <c r="E322" s="13">
        <v>1</v>
      </c>
      <c r="F322" s="14" t="s">
        <v>354</v>
      </c>
      <c r="G322" s="4">
        <v>16</v>
      </c>
      <c r="H322" s="24"/>
      <c r="I322" s="36"/>
      <c r="J322" s="37"/>
    </row>
    <row r="323" spans="1:10" x14ac:dyDescent="0.3">
      <c r="A323" s="1" t="str">
        <f t="shared" si="5"/>
        <v>03</v>
      </c>
      <c r="B323" s="24" t="str">
        <f>+VLOOKUP(BD_Capas[[#This Row],[idcapa]],Capas[],2,0)</f>
        <v>glaciares_2014</v>
      </c>
      <c r="C323" s="3">
        <f t="shared" si="4"/>
        <v>79</v>
      </c>
      <c r="D323" s="24" t="s">
        <v>355</v>
      </c>
      <c r="E323" s="13">
        <v>1</v>
      </c>
      <c r="F323" s="14" t="s">
        <v>355</v>
      </c>
      <c r="G323" s="4">
        <v>17</v>
      </c>
      <c r="H323" s="24"/>
      <c r="I323" s="36"/>
      <c r="J323" s="37"/>
    </row>
    <row r="324" spans="1:10" x14ac:dyDescent="0.3">
      <c r="A324" s="1" t="str">
        <f t="shared" si="5"/>
        <v>03</v>
      </c>
      <c r="B324" s="24" t="str">
        <f>+VLOOKUP(BD_Capas[[#This Row],[idcapa]],Capas[],2,0)</f>
        <v>glaciares_2014</v>
      </c>
      <c r="C324" s="3">
        <f t="shared" si="4"/>
        <v>80</v>
      </c>
      <c r="D324" s="24" t="s">
        <v>356</v>
      </c>
      <c r="E324" s="13">
        <v>1</v>
      </c>
      <c r="F324" s="14" t="s">
        <v>356</v>
      </c>
      <c r="G324" s="4">
        <v>18</v>
      </c>
      <c r="H324" s="24"/>
      <c r="I324" s="36"/>
      <c r="J324" s="37"/>
    </row>
    <row r="325" spans="1:10" x14ac:dyDescent="0.3">
      <c r="A325" s="1" t="str">
        <f t="shared" si="5"/>
        <v>03</v>
      </c>
      <c r="B325" s="24" t="str">
        <f>+VLOOKUP(BD_Capas[[#This Row],[idcapa]],Capas[],2,0)</f>
        <v>glaciares_2014</v>
      </c>
      <c r="C325" s="3">
        <f t="shared" si="4"/>
        <v>81</v>
      </c>
      <c r="D325" s="24" t="s">
        <v>357</v>
      </c>
      <c r="E325" s="13">
        <v>1</v>
      </c>
      <c r="F325" s="14" t="s">
        <v>357</v>
      </c>
      <c r="G325" s="4">
        <v>19</v>
      </c>
      <c r="H325" s="24"/>
      <c r="I325" s="36"/>
      <c r="J325" s="37"/>
    </row>
    <row r="326" spans="1:10" x14ac:dyDescent="0.3">
      <c r="A326" s="1" t="str">
        <f t="shared" si="5"/>
        <v>03</v>
      </c>
      <c r="B326" s="24" t="str">
        <f>+VLOOKUP(BD_Capas[[#This Row],[idcapa]],Capas[],2,0)</f>
        <v>glaciares_2014</v>
      </c>
      <c r="C326" s="3">
        <f t="shared" si="4"/>
        <v>82</v>
      </c>
      <c r="D326" s="24" t="s">
        <v>358</v>
      </c>
      <c r="E326" s="13">
        <v>1</v>
      </c>
      <c r="F326" s="14" t="s">
        <v>358</v>
      </c>
      <c r="G326" s="4">
        <v>20</v>
      </c>
      <c r="H326" s="24"/>
      <c r="I326" s="36"/>
      <c r="J326" s="37"/>
    </row>
    <row r="327" spans="1:10" x14ac:dyDescent="0.3">
      <c r="A327" s="1" t="str">
        <f t="shared" si="5"/>
        <v>03</v>
      </c>
      <c r="B327" s="24" t="str">
        <f>+VLOOKUP(BD_Capas[[#This Row],[idcapa]],Capas[],2,0)</f>
        <v>glaciares_2014</v>
      </c>
      <c r="C327" s="3">
        <f t="shared" si="4"/>
        <v>83</v>
      </c>
      <c r="D327" s="24" t="s">
        <v>274</v>
      </c>
      <c r="E327" s="13"/>
      <c r="F327" s="14"/>
      <c r="G327" s="4"/>
      <c r="H327" s="24"/>
      <c r="I327" s="36"/>
      <c r="J327" s="37"/>
    </row>
    <row r="328" spans="1:10" x14ac:dyDescent="0.3">
      <c r="A328" s="1" t="str">
        <f t="shared" si="5"/>
        <v>03</v>
      </c>
      <c r="B328" s="24" t="str">
        <f>+VLOOKUP(BD_Capas[[#This Row],[idcapa]],Capas[],2,0)</f>
        <v>glaciares_2014</v>
      </c>
      <c r="C328" s="3">
        <f t="shared" si="4"/>
        <v>84</v>
      </c>
      <c r="D328" s="24" t="s">
        <v>264</v>
      </c>
      <c r="E328" s="13"/>
      <c r="F328" s="14"/>
      <c r="G328" s="4"/>
      <c r="H328" s="24"/>
      <c r="I328" s="36"/>
      <c r="J328" s="37"/>
    </row>
    <row r="329" spans="1:10" x14ac:dyDescent="0.3">
      <c r="A329" s="1" t="str">
        <f t="shared" si="5"/>
        <v>03</v>
      </c>
      <c r="B329" s="24" t="str">
        <f>+VLOOKUP(BD_Capas[[#This Row],[idcapa]],Capas[],2,0)</f>
        <v>glaciares_2014</v>
      </c>
      <c r="C329" s="3">
        <f t="shared" si="4"/>
        <v>85</v>
      </c>
      <c r="D329" s="24" t="s">
        <v>11</v>
      </c>
      <c r="E329" s="13">
        <v>1</v>
      </c>
      <c r="F329" s="14" t="s">
        <v>11</v>
      </c>
      <c r="G329" s="4">
        <v>7</v>
      </c>
      <c r="H329" s="24"/>
      <c r="I329" s="36"/>
      <c r="J329" s="37"/>
    </row>
    <row r="330" spans="1:10" x14ac:dyDescent="0.3">
      <c r="A330" s="1" t="str">
        <f t="shared" si="5"/>
        <v>03</v>
      </c>
      <c r="B330" s="24" t="str">
        <f>+VLOOKUP(BD_Capas[[#This Row],[idcapa]],Capas[],2,0)</f>
        <v>glaciares_2014</v>
      </c>
      <c r="C330" s="3">
        <f t="shared" si="4"/>
        <v>86</v>
      </c>
      <c r="D330" s="24" t="s">
        <v>12</v>
      </c>
      <c r="E330" s="13">
        <v>2</v>
      </c>
      <c r="F330" s="14" t="s">
        <v>12</v>
      </c>
      <c r="G330" s="4">
        <v>8</v>
      </c>
      <c r="H330" s="24"/>
      <c r="I330" s="36"/>
      <c r="J330" s="37"/>
    </row>
    <row r="331" spans="1:10" x14ac:dyDescent="0.3">
      <c r="A331" s="21" t="s">
        <v>359</v>
      </c>
      <c r="B331" s="27" t="str">
        <f>+VLOOKUP(BD_Capas[[#This Row],[idcapa]],Capas[],2,0)</f>
        <v>glaciares_2022</v>
      </c>
      <c r="C331" s="20">
        <v>1</v>
      </c>
      <c r="D331" s="27" t="s">
        <v>214</v>
      </c>
      <c r="E331" s="17"/>
      <c r="F331" s="17"/>
      <c r="G331" s="17"/>
      <c r="H331" s="27"/>
      <c r="I331" s="50"/>
      <c r="J331" s="51"/>
    </row>
    <row r="332" spans="1:10" x14ac:dyDescent="0.3">
      <c r="A332" s="1" t="str">
        <f>+A331</f>
        <v>04</v>
      </c>
      <c r="B332" s="24" t="str">
        <f>+VLOOKUP(BD_Capas[[#This Row],[idcapa]],Capas[],2,0)</f>
        <v>glaciares_2022</v>
      </c>
      <c r="C332" s="3">
        <f t="shared" ref="C332:C395" si="6">+C331+1</f>
        <v>2</v>
      </c>
      <c r="D332" s="24" t="s">
        <v>215</v>
      </c>
      <c r="E332" s="13">
        <v>1</v>
      </c>
      <c r="F332" s="14" t="s">
        <v>346</v>
      </c>
      <c r="G332" s="17">
        <v>1</v>
      </c>
      <c r="H332" s="27" t="s">
        <v>394</v>
      </c>
      <c r="I332" s="50" t="str">
        <f>BD_Capas[[#This Row],[idcapa]]&amp;"-"&amp;BD_Capas[[#This Row],[posición_capa]]</f>
        <v>04-1</v>
      </c>
      <c r="J332" s="51">
        <v>1</v>
      </c>
    </row>
    <row r="333" spans="1:10" x14ac:dyDescent="0.3">
      <c r="A333" s="1" t="str">
        <f t="shared" ref="A333:A396" si="7">+A332</f>
        <v>04</v>
      </c>
      <c r="B333" s="24" t="str">
        <f>+VLOOKUP(BD_Capas[[#This Row],[idcapa]],Capas[],2,0)</f>
        <v>glaciares_2022</v>
      </c>
      <c r="C333" s="3">
        <f t="shared" si="6"/>
        <v>3</v>
      </c>
      <c r="D333" s="24" t="s">
        <v>216</v>
      </c>
      <c r="E333" s="13"/>
      <c r="F333" s="14"/>
      <c r="G333" s="4"/>
      <c r="H333" s="24"/>
      <c r="I333" s="36"/>
      <c r="J333" s="37"/>
    </row>
    <row r="334" spans="1:10" x14ac:dyDescent="0.3">
      <c r="A334" s="1" t="str">
        <f t="shared" si="7"/>
        <v>04</v>
      </c>
      <c r="B334" s="24" t="str">
        <f>+VLOOKUP(BD_Capas[[#This Row],[idcapa]],Capas[],2,0)</f>
        <v>glaciares_2022</v>
      </c>
      <c r="C334" s="3">
        <f t="shared" si="6"/>
        <v>4</v>
      </c>
      <c r="D334" s="24" t="s">
        <v>217</v>
      </c>
      <c r="E334" s="13"/>
      <c r="F334" s="14"/>
      <c r="G334" s="4"/>
      <c r="H334" s="24"/>
      <c r="I334" s="36"/>
      <c r="J334" s="37"/>
    </row>
    <row r="335" spans="1:10" x14ac:dyDescent="0.3">
      <c r="A335" s="1" t="str">
        <f t="shared" si="7"/>
        <v>04</v>
      </c>
      <c r="B335" s="24" t="str">
        <f>+VLOOKUP(BD_Capas[[#This Row],[idcapa]],Capas[],2,0)</f>
        <v>glaciares_2022</v>
      </c>
      <c r="C335" s="3">
        <f t="shared" si="6"/>
        <v>5</v>
      </c>
      <c r="D335" s="24" t="s">
        <v>218</v>
      </c>
      <c r="E335" s="13">
        <v>1</v>
      </c>
      <c r="F335" s="14" t="s">
        <v>399</v>
      </c>
      <c r="G335" s="4">
        <v>28</v>
      </c>
      <c r="H335" s="24" t="s">
        <v>400</v>
      </c>
      <c r="I335" s="36" t="str">
        <f>BD_Capas[[#This Row],[idcapa]]&amp;"-"&amp;BD_Capas[[#This Row],[posición_capa]]</f>
        <v>04-0</v>
      </c>
      <c r="J335" s="37">
        <v>0</v>
      </c>
    </row>
    <row r="336" spans="1:10" x14ac:dyDescent="0.3">
      <c r="A336" s="1" t="str">
        <f t="shared" si="7"/>
        <v>04</v>
      </c>
      <c r="B336" s="24" t="str">
        <f>+VLOOKUP(BD_Capas[[#This Row],[idcapa]],Capas[],2,0)</f>
        <v>glaciares_2022</v>
      </c>
      <c r="C336" s="3">
        <f t="shared" si="6"/>
        <v>6</v>
      </c>
      <c r="D336" s="24" t="s">
        <v>186</v>
      </c>
      <c r="E336" s="13"/>
      <c r="F336" s="14"/>
      <c r="G336" s="4"/>
      <c r="H336" s="24"/>
      <c r="I336" s="36"/>
      <c r="J336" s="37"/>
    </row>
    <row r="337" spans="1:10" x14ac:dyDescent="0.3">
      <c r="A337" s="1" t="str">
        <f t="shared" si="7"/>
        <v>04</v>
      </c>
      <c r="B337" s="24" t="str">
        <f>+VLOOKUP(BD_Capas[[#This Row],[idcapa]],Capas[],2,0)</f>
        <v>glaciares_2022</v>
      </c>
      <c r="C337" s="3">
        <f t="shared" si="6"/>
        <v>7</v>
      </c>
      <c r="D337" s="24" t="s">
        <v>219</v>
      </c>
      <c r="E337" s="13">
        <v>1</v>
      </c>
      <c r="F337" s="14" t="s">
        <v>219</v>
      </c>
      <c r="G337" s="4">
        <v>21</v>
      </c>
      <c r="H337" s="24"/>
      <c r="I337" s="36"/>
      <c r="J337" s="37"/>
    </row>
    <row r="338" spans="1:10" x14ac:dyDescent="0.3">
      <c r="A338" s="1" t="str">
        <f t="shared" si="7"/>
        <v>04</v>
      </c>
      <c r="B338" s="24" t="str">
        <f>+VLOOKUP(BD_Capas[[#This Row],[idcapa]],Capas[],2,0)</f>
        <v>glaciares_2022</v>
      </c>
      <c r="C338" s="3">
        <f t="shared" si="6"/>
        <v>8</v>
      </c>
      <c r="D338" s="24" t="s">
        <v>220</v>
      </c>
      <c r="E338" s="13"/>
      <c r="F338" s="14"/>
      <c r="G338" s="4"/>
      <c r="H338" s="24"/>
      <c r="I338" s="36"/>
      <c r="J338" s="37"/>
    </row>
    <row r="339" spans="1:10" x14ac:dyDescent="0.3">
      <c r="A339" s="1" t="str">
        <f t="shared" si="7"/>
        <v>04</v>
      </c>
      <c r="B339" s="24" t="str">
        <f>+VLOOKUP(BD_Capas[[#This Row],[idcapa]],Capas[],2,0)</f>
        <v>glaciares_2022</v>
      </c>
      <c r="C339" s="3">
        <f t="shared" si="6"/>
        <v>9</v>
      </c>
      <c r="D339" s="24" t="s">
        <v>221</v>
      </c>
      <c r="E339" s="13">
        <v>1</v>
      </c>
      <c r="F339" s="14" t="s">
        <v>343</v>
      </c>
      <c r="G339" s="4">
        <v>23</v>
      </c>
      <c r="H339" s="24"/>
      <c r="I339" s="36"/>
      <c r="J339" s="37"/>
    </row>
    <row r="340" spans="1:10" x14ac:dyDescent="0.3">
      <c r="A340" s="1" t="str">
        <f t="shared" si="7"/>
        <v>04</v>
      </c>
      <c r="B340" s="24" t="str">
        <f>+VLOOKUP(BD_Capas[[#This Row],[idcapa]],Capas[],2,0)</f>
        <v>glaciares_2022</v>
      </c>
      <c r="C340" s="3">
        <f t="shared" si="6"/>
        <v>10</v>
      </c>
      <c r="D340" s="24" t="s">
        <v>222</v>
      </c>
      <c r="E340" s="13"/>
      <c r="F340" s="14"/>
      <c r="G340" s="4"/>
      <c r="H340" s="24"/>
      <c r="I340" s="36"/>
      <c r="J340" s="37"/>
    </row>
    <row r="341" spans="1:10" x14ac:dyDescent="0.3">
      <c r="A341" s="1" t="str">
        <f t="shared" si="7"/>
        <v>04</v>
      </c>
      <c r="B341" s="24" t="str">
        <f>+VLOOKUP(BD_Capas[[#This Row],[idcapa]],Capas[],2,0)</f>
        <v>glaciares_2022</v>
      </c>
      <c r="C341" s="3">
        <f t="shared" si="6"/>
        <v>11</v>
      </c>
      <c r="D341" s="24" t="s">
        <v>223</v>
      </c>
      <c r="E341" s="13"/>
      <c r="F341" s="14"/>
      <c r="G341" s="4"/>
      <c r="H341" s="24"/>
      <c r="I341" s="36"/>
      <c r="J341" s="37"/>
    </row>
    <row r="342" spans="1:10" x14ac:dyDescent="0.3">
      <c r="A342" s="1" t="str">
        <f t="shared" si="7"/>
        <v>04</v>
      </c>
      <c r="B342" s="24" t="str">
        <f>+VLOOKUP(BD_Capas[[#This Row],[idcapa]],Capas[],2,0)</f>
        <v>glaciares_2022</v>
      </c>
      <c r="C342" s="3">
        <f t="shared" si="6"/>
        <v>12</v>
      </c>
      <c r="D342" s="24" t="s">
        <v>224</v>
      </c>
      <c r="E342" s="13"/>
      <c r="F342" s="14"/>
      <c r="G342" s="4"/>
      <c r="H342" s="24"/>
      <c r="I342" s="36"/>
      <c r="J342" s="37"/>
    </row>
    <row r="343" spans="1:10" x14ac:dyDescent="0.3">
      <c r="A343" s="1" t="str">
        <f t="shared" si="7"/>
        <v>04</v>
      </c>
      <c r="B343" s="24" t="str">
        <f>+VLOOKUP(BD_Capas[[#This Row],[idcapa]],Capas[],2,0)</f>
        <v>glaciares_2022</v>
      </c>
      <c r="C343" s="3">
        <f t="shared" si="6"/>
        <v>13</v>
      </c>
      <c r="D343" s="24" t="s">
        <v>225</v>
      </c>
      <c r="E343" s="13"/>
      <c r="F343" s="14"/>
      <c r="G343" s="4"/>
      <c r="H343" s="24"/>
      <c r="I343" s="36"/>
      <c r="J343" s="37"/>
    </row>
    <row r="344" spans="1:10" x14ac:dyDescent="0.3">
      <c r="A344" s="1" t="str">
        <f t="shared" si="7"/>
        <v>04</v>
      </c>
      <c r="B344" s="24" t="str">
        <f>+VLOOKUP(BD_Capas[[#This Row],[idcapa]],Capas[],2,0)</f>
        <v>glaciares_2022</v>
      </c>
      <c r="C344" s="3">
        <f t="shared" si="6"/>
        <v>14</v>
      </c>
      <c r="D344" s="24" t="s">
        <v>226</v>
      </c>
      <c r="E344" s="13">
        <v>1</v>
      </c>
      <c r="F344" s="14" t="s">
        <v>190</v>
      </c>
      <c r="G344" s="4">
        <v>6</v>
      </c>
      <c r="H344" s="24"/>
      <c r="I344" s="36"/>
      <c r="J344" s="37"/>
    </row>
    <row r="345" spans="1:10" x14ac:dyDescent="0.3">
      <c r="A345" s="1" t="str">
        <f t="shared" si="7"/>
        <v>04</v>
      </c>
      <c r="B345" s="24" t="str">
        <f>+VLOOKUP(BD_Capas[[#This Row],[idcapa]],Capas[],2,0)</f>
        <v>glaciares_2022</v>
      </c>
      <c r="C345" s="3">
        <f t="shared" si="6"/>
        <v>15</v>
      </c>
      <c r="D345" s="24" t="s">
        <v>132</v>
      </c>
      <c r="E345" s="13"/>
      <c r="F345" s="14"/>
      <c r="G345" s="4"/>
      <c r="H345" s="24"/>
      <c r="I345" s="36"/>
      <c r="J345" s="37"/>
    </row>
    <row r="346" spans="1:10" x14ac:dyDescent="0.3">
      <c r="A346" s="1" t="str">
        <f t="shared" si="7"/>
        <v>04</v>
      </c>
      <c r="B346" s="24" t="str">
        <f>+VLOOKUP(BD_Capas[[#This Row],[idcapa]],Capas[],2,0)</f>
        <v>glaciares_2022</v>
      </c>
      <c r="C346" s="3">
        <f t="shared" si="6"/>
        <v>16</v>
      </c>
      <c r="D346" s="24" t="s">
        <v>227</v>
      </c>
      <c r="E346" s="13">
        <v>1</v>
      </c>
      <c r="F346" s="14" t="s">
        <v>227</v>
      </c>
      <c r="G346" s="4">
        <v>25</v>
      </c>
      <c r="H346" s="24"/>
      <c r="I346" s="36"/>
      <c r="J346" s="37"/>
    </row>
    <row r="347" spans="1:10" x14ac:dyDescent="0.3">
      <c r="A347" s="1" t="str">
        <f t="shared" si="7"/>
        <v>04</v>
      </c>
      <c r="B347" s="24" t="str">
        <f>+VLOOKUP(BD_Capas[[#This Row],[idcapa]],Capas[],2,0)</f>
        <v>glaciares_2022</v>
      </c>
      <c r="C347" s="3">
        <f t="shared" si="6"/>
        <v>17</v>
      </c>
      <c r="D347" s="24" t="s">
        <v>228</v>
      </c>
      <c r="E347" s="13"/>
      <c r="F347" s="14"/>
      <c r="G347" s="4"/>
      <c r="H347" s="24"/>
      <c r="I347" s="36"/>
      <c r="J347" s="37"/>
    </row>
    <row r="348" spans="1:10" x14ac:dyDescent="0.3">
      <c r="A348" s="1" t="str">
        <f t="shared" si="7"/>
        <v>04</v>
      </c>
      <c r="B348" s="24" t="str">
        <f>+VLOOKUP(BD_Capas[[#This Row],[idcapa]],Capas[],2,0)</f>
        <v>glaciares_2022</v>
      </c>
      <c r="C348" s="3">
        <f t="shared" si="6"/>
        <v>18</v>
      </c>
      <c r="D348" s="24" t="s">
        <v>229</v>
      </c>
      <c r="E348" s="13"/>
      <c r="F348" s="14"/>
      <c r="G348" s="4"/>
      <c r="H348" s="24"/>
      <c r="I348" s="36"/>
      <c r="J348" s="37"/>
    </row>
    <row r="349" spans="1:10" x14ac:dyDescent="0.3">
      <c r="A349" s="1" t="str">
        <f t="shared" si="7"/>
        <v>04</v>
      </c>
      <c r="B349" s="24" t="str">
        <f>+VLOOKUP(BD_Capas[[#This Row],[idcapa]],Capas[],2,0)</f>
        <v>glaciares_2022</v>
      </c>
      <c r="C349" s="3">
        <f t="shared" si="6"/>
        <v>19</v>
      </c>
      <c r="D349" s="24" t="s">
        <v>230</v>
      </c>
      <c r="E349" s="13"/>
      <c r="F349" s="14"/>
      <c r="G349" s="4"/>
      <c r="H349" s="24"/>
      <c r="I349" s="36"/>
      <c r="J349" s="37"/>
    </row>
    <row r="350" spans="1:10" x14ac:dyDescent="0.3">
      <c r="A350" s="1" t="str">
        <f t="shared" si="7"/>
        <v>04</v>
      </c>
      <c r="B350" s="24" t="str">
        <f>+VLOOKUP(BD_Capas[[#This Row],[idcapa]],Capas[],2,0)</f>
        <v>glaciares_2022</v>
      </c>
      <c r="C350" s="3">
        <f t="shared" si="6"/>
        <v>20</v>
      </c>
      <c r="D350" s="24" t="s">
        <v>231</v>
      </c>
      <c r="E350" s="13"/>
      <c r="F350" s="14"/>
      <c r="G350" s="4"/>
      <c r="H350" s="24"/>
      <c r="I350" s="36"/>
      <c r="J350" s="37"/>
    </row>
    <row r="351" spans="1:10" x14ac:dyDescent="0.3">
      <c r="A351" s="1" t="str">
        <f t="shared" si="7"/>
        <v>04</v>
      </c>
      <c r="B351" s="24" t="str">
        <f>+VLOOKUP(BD_Capas[[#This Row],[idcapa]],Capas[],2,0)</f>
        <v>glaciares_2022</v>
      </c>
      <c r="C351" s="3">
        <f t="shared" si="6"/>
        <v>21</v>
      </c>
      <c r="D351" s="24" t="s">
        <v>232</v>
      </c>
      <c r="E351" s="13"/>
      <c r="F351" s="14"/>
      <c r="G351" s="4"/>
      <c r="H351" s="24"/>
      <c r="I351" s="36"/>
      <c r="J351" s="37"/>
    </row>
    <row r="352" spans="1:10" x14ac:dyDescent="0.3">
      <c r="A352" s="1" t="str">
        <f t="shared" si="7"/>
        <v>04</v>
      </c>
      <c r="B352" s="24" t="str">
        <f>+VLOOKUP(BD_Capas[[#This Row],[idcapa]],Capas[],2,0)</f>
        <v>glaciares_2022</v>
      </c>
      <c r="C352" s="3">
        <f t="shared" si="6"/>
        <v>22</v>
      </c>
      <c r="D352" s="24" t="s">
        <v>233</v>
      </c>
      <c r="E352" s="13"/>
      <c r="F352" s="14"/>
      <c r="G352" s="4"/>
      <c r="H352" s="24"/>
      <c r="I352" s="36"/>
      <c r="J352" s="37"/>
    </row>
    <row r="353" spans="1:10" x14ac:dyDescent="0.3">
      <c r="A353" s="1" t="str">
        <f t="shared" si="7"/>
        <v>04</v>
      </c>
      <c r="B353" s="24" t="str">
        <f>+VLOOKUP(BD_Capas[[#This Row],[idcapa]],Capas[],2,0)</f>
        <v>glaciares_2022</v>
      </c>
      <c r="C353" s="3">
        <f t="shared" si="6"/>
        <v>23</v>
      </c>
      <c r="D353" s="24" t="s">
        <v>234</v>
      </c>
      <c r="E353" s="13"/>
      <c r="F353" s="14"/>
      <c r="G353" s="4"/>
      <c r="H353" s="24"/>
      <c r="I353" s="36"/>
      <c r="J353" s="37"/>
    </row>
    <row r="354" spans="1:10" x14ac:dyDescent="0.3">
      <c r="A354" s="1" t="str">
        <f t="shared" si="7"/>
        <v>04</v>
      </c>
      <c r="B354" s="24" t="str">
        <f>+VLOOKUP(BD_Capas[[#This Row],[idcapa]],Capas[],2,0)</f>
        <v>glaciares_2022</v>
      </c>
      <c r="C354" s="3">
        <f t="shared" si="6"/>
        <v>24</v>
      </c>
      <c r="D354" s="24" t="s">
        <v>235</v>
      </c>
      <c r="E354" s="13"/>
      <c r="F354" s="14"/>
      <c r="G354" s="4"/>
      <c r="H354" s="24"/>
      <c r="I354" s="36"/>
      <c r="J354" s="37"/>
    </row>
    <row r="355" spans="1:10" x14ac:dyDescent="0.3">
      <c r="A355" s="1" t="str">
        <f t="shared" si="7"/>
        <v>04</v>
      </c>
      <c r="B355" s="24" t="str">
        <f>+VLOOKUP(BD_Capas[[#This Row],[idcapa]],Capas[],2,0)</f>
        <v>glaciares_2022</v>
      </c>
      <c r="C355" s="3">
        <f t="shared" si="6"/>
        <v>25</v>
      </c>
      <c r="D355" s="24" t="s">
        <v>236</v>
      </c>
      <c r="E355" s="13"/>
      <c r="F355" s="14"/>
      <c r="G355" s="4"/>
      <c r="H355" s="24"/>
      <c r="I355" s="36"/>
      <c r="J355" s="37"/>
    </row>
    <row r="356" spans="1:10" x14ac:dyDescent="0.3">
      <c r="A356" s="1" t="str">
        <f t="shared" si="7"/>
        <v>04</v>
      </c>
      <c r="B356" s="24" t="str">
        <f>+VLOOKUP(BD_Capas[[#This Row],[idcapa]],Capas[],2,0)</f>
        <v>glaciares_2022</v>
      </c>
      <c r="C356" s="3">
        <f t="shared" si="6"/>
        <v>26</v>
      </c>
      <c r="D356" s="24" t="s">
        <v>237</v>
      </c>
      <c r="E356" s="13"/>
      <c r="F356" s="14"/>
      <c r="G356" s="4"/>
      <c r="H356" s="24"/>
      <c r="I356" s="36"/>
      <c r="J356" s="37"/>
    </row>
    <row r="357" spans="1:10" x14ac:dyDescent="0.3">
      <c r="A357" s="1" t="str">
        <f t="shared" si="7"/>
        <v>04</v>
      </c>
      <c r="B357" s="24" t="str">
        <f>+VLOOKUP(BD_Capas[[#This Row],[idcapa]],Capas[],2,0)</f>
        <v>glaciares_2022</v>
      </c>
      <c r="C357" s="3">
        <f t="shared" si="6"/>
        <v>27</v>
      </c>
      <c r="D357" s="24" t="s">
        <v>238</v>
      </c>
      <c r="E357" s="13"/>
      <c r="F357" s="14"/>
      <c r="G357" s="4"/>
      <c r="H357" s="24"/>
      <c r="I357" s="36"/>
      <c r="J357" s="37"/>
    </row>
    <row r="358" spans="1:10" x14ac:dyDescent="0.3">
      <c r="A358" s="1" t="str">
        <f t="shared" si="7"/>
        <v>04</v>
      </c>
      <c r="B358" s="24" t="str">
        <f>+VLOOKUP(BD_Capas[[#This Row],[idcapa]],Capas[],2,0)</f>
        <v>glaciares_2022</v>
      </c>
      <c r="C358" s="3">
        <f t="shared" si="6"/>
        <v>28</v>
      </c>
      <c r="D358" s="24" t="s">
        <v>239</v>
      </c>
      <c r="E358" s="13"/>
      <c r="F358" s="49"/>
      <c r="G358" s="4"/>
      <c r="H358" s="24"/>
      <c r="I358" s="36"/>
      <c r="J358" s="37"/>
    </row>
    <row r="359" spans="1:10" x14ac:dyDescent="0.3">
      <c r="A359" s="1" t="str">
        <f t="shared" si="7"/>
        <v>04</v>
      </c>
      <c r="B359" s="24" t="str">
        <f>+VLOOKUP(BD_Capas[[#This Row],[idcapa]],Capas[],2,0)</f>
        <v>glaciares_2022</v>
      </c>
      <c r="C359" s="3">
        <f t="shared" si="6"/>
        <v>29</v>
      </c>
      <c r="D359" s="24" t="s">
        <v>240</v>
      </c>
      <c r="E359" s="13"/>
      <c r="F359" s="49"/>
      <c r="G359" s="4"/>
      <c r="H359" s="24"/>
      <c r="I359" s="36"/>
      <c r="J359" s="37"/>
    </row>
    <row r="360" spans="1:10" x14ac:dyDescent="0.3">
      <c r="A360" s="1" t="str">
        <f t="shared" si="7"/>
        <v>04</v>
      </c>
      <c r="B360" s="24" t="str">
        <f>+VLOOKUP(BD_Capas[[#This Row],[idcapa]],Capas[],2,0)</f>
        <v>glaciares_2022</v>
      </c>
      <c r="C360" s="3">
        <f t="shared" si="6"/>
        <v>30</v>
      </c>
      <c r="D360" s="24" t="s">
        <v>241</v>
      </c>
      <c r="E360" s="13"/>
      <c r="F360" s="49"/>
      <c r="G360" s="4"/>
      <c r="H360" s="24"/>
      <c r="I360" s="36"/>
      <c r="J360" s="37"/>
    </row>
    <row r="361" spans="1:10" x14ac:dyDescent="0.3">
      <c r="A361" s="1" t="str">
        <f t="shared" si="7"/>
        <v>04</v>
      </c>
      <c r="B361" s="24" t="str">
        <f>+VLOOKUP(BD_Capas[[#This Row],[idcapa]],Capas[],2,0)</f>
        <v>glaciares_2022</v>
      </c>
      <c r="C361" s="3">
        <f t="shared" si="6"/>
        <v>31</v>
      </c>
      <c r="D361" s="24" t="s">
        <v>242</v>
      </c>
      <c r="E361" s="13"/>
      <c r="F361" s="49"/>
      <c r="G361" s="4"/>
      <c r="H361" s="24"/>
      <c r="I361" s="36"/>
      <c r="J361" s="37"/>
    </row>
    <row r="362" spans="1:10" x14ac:dyDescent="0.3">
      <c r="A362" s="1" t="str">
        <f t="shared" si="7"/>
        <v>04</v>
      </c>
      <c r="B362" s="24" t="str">
        <f>+VLOOKUP(BD_Capas[[#This Row],[idcapa]],Capas[],2,0)</f>
        <v>glaciares_2022</v>
      </c>
      <c r="C362" s="3">
        <f t="shared" si="6"/>
        <v>32</v>
      </c>
      <c r="D362" s="24" t="s">
        <v>243</v>
      </c>
      <c r="E362" s="13"/>
      <c r="F362" s="14"/>
      <c r="G362" s="4"/>
      <c r="H362" s="24"/>
      <c r="I362" s="36"/>
      <c r="J362" s="37"/>
    </row>
    <row r="363" spans="1:10" x14ac:dyDescent="0.3">
      <c r="A363" s="1" t="str">
        <f t="shared" si="7"/>
        <v>04</v>
      </c>
      <c r="B363" s="24" t="str">
        <f>+VLOOKUP(BD_Capas[[#This Row],[idcapa]],Capas[],2,0)</f>
        <v>glaciares_2022</v>
      </c>
      <c r="C363" s="3">
        <f t="shared" si="6"/>
        <v>33</v>
      </c>
      <c r="D363" s="24" t="s">
        <v>244</v>
      </c>
      <c r="E363" s="13"/>
      <c r="F363" s="14"/>
      <c r="G363" s="4"/>
      <c r="H363" s="24"/>
      <c r="I363" s="36"/>
      <c r="J363" s="37"/>
    </row>
    <row r="364" spans="1:10" x14ac:dyDescent="0.3">
      <c r="A364" s="1" t="str">
        <f t="shared" si="7"/>
        <v>04</v>
      </c>
      <c r="B364" s="24" t="str">
        <f>+VLOOKUP(BD_Capas[[#This Row],[idcapa]],Capas[],2,0)</f>
        <v>glaciares_2022</v>
      </c>
      <c r="C364" s="3">
        <f t="shared" si="6"/>
        <v>34</v>
      </c>
      <c r="D364" s="24" t="s">
        <v>245</v>
      </c>
      <c r="E364" s="13"/>
      <c r="F364" s="49"/>
      <c r="G364" s="4"/>
      <c r="H364" s="24"/>
      <c r="I364" s="36"/>
      <c r="J364" s="37"/>
    </row>
    <row r="365" spans="1:10" x14ac:dyDescent="0.3">
      <c r="A365" s="1" t="str">
        <f t="shared" si="7"/>
        <v>04</v>
      </c>
      <c r="B365" s="24" t="str">
        <f>+VLOOKUP(BD_Capas[[#This Row],[idcapa]],Capas[],2,0)</f>
        <v>glaciares_2022</v>
      </c>
      <c r="C365" s="3">
        <f t="shared" si="6"/>
        <v>35</v>
      </c>
      <c r="D365" s="24" t="s">
        <v>246</v>
      </c>
      <c r="E365" s="13">
        <v>1</v>
      </c>
      <c r="F365" s="14" t="s">
        <v>341</v>
      </c>
      <c r="G365" s="4">
        <v>22</v>
      </c>
      <c r="H365" s="24"/>
      <c r="I365" s="36"/>
      <c r="J365" s="37"/>
    </row>
    <row r="366" spans="1:10" x14ac:dyDescent="0.3">
      <c r="A366" s="1" t="str">
        <f t="shared" si="7"/>
        <v>04</v>
      </c>
      <c r="B366" s="24" t="str">
        <f>+VLOOKUP(BD_Capas[[#This Row],[idcapa]],Capas[],2,0)</f>
        <v>glaciares_2022</v>
      </c>
      <c r="C366" s="3">
        <f t="shared" si="6"/>
        <v>36</v>
      </c>
      <c r="D366" s="24" t="s">
        <v>247</v>
      </c>
      <c r="E366" s="13"/>
      <c r="F366" s="14"/>
      <c r="G366" s="4"/>
      <c r="H366" s="24"/>
      <c r="I366" s="36"/>
      <c r="J366" s="37"/>
    </row>
    <row r="367" spans="1:10" x14ac:dyDescent="0.3">
      <c r="A367" s="1" t="str">
        <f t="shared" si="7"/>
        <v>04</v>
      </c>
      <c r="B367" s="24" t="str">
        <f>+VLOOKUP(BD_Capas[[#This Row],[idcapa]],Capas[],2,0)</f>
        <v>glaciares_2022</v>
      </c>
      <c r="C367" s="3">
        <f t="shared" si="6"/>
        <v>37</v>
      </c>
      <c r="D367" s="24" t="s">
        <v>248</v>
      </c>
      <c r="E367" s="13">
        <v>1</v>
      </c>
      <c r="F367" s="14" t="s">
        <v>342</v>
      </c>
      <c r="G367" s="4">
        <v>24</v>
      </c>
      <c r="H367" s="24"/>
      <c r="I367" s="36"/>
      <c r="J367" s="37"/>
    </row>
    <row r="368" spans="1:10" x14ac:dyDescent="0.3">
      <c r="A368" s="1" t="str">
        <f t="shared" si="7"/>
        <v>04</v>
      </c>
      <c r="B368" s="24" t="str">
        <f>+VLOOKUP(BD_Capas[[#This Row],[idcapa]],Capas[],2,0)</f>
        <v>glaciares_2022</v>
      </c>
      <c r="C368" s="3">
        <f t="shared" si="6"/>
        <v>38</v>
      </c>
      <c r="D368" s="24" t="s">
        <v>171</v>
      </c>
      <c r="E368" s="13"/>
      <c r="F368" s="14"/>
      <c r="G368" s="4"/>
      <c r="H368" s="24"/>
      <c r="I368" s="36"/>
      <c r="J368" s="37"/>
    </row>
    <row r="369" spans="1:10" x14ac:dyDescent="0.3">
      <c r="A369" s="1" t="str">
        <f t="shared" si="7"/>
        <v>04</v>
      </c>
      <c r="B369" s="24" t="str">
        <f>+VLOOKUP(BD_Capas[[#This Row],[idcapa]],Capas[],2,0)</f>
        <v>glaciares_2022</v>
      </c>
      <c r="C369" s="3">
        <f t="shared" si="6"/>
        <v>39</v>
      </c>
      <c r="D369" s="24" t="s">
        <v>249</v>
      </c>
      <c r="E369" s="13"/>
      <c r="F369" s="49"/>
      <c r="G369" s="4"/>
      <c r="H369" s="24"/>
      <c r="I369" s="36"/>
      <c r="J369" s="37"/>
    </row>
    <row r="370" spans="1:10" x14ac:dyDescent="0.3">
      <c r="A370" s="1" t="str">
        <f t="shared" si="7"/>
        <v>04</v>
      </c>
      <c r="B370" s="24" t="str">
        <f>+VLOOKUP(BD_Capas[[#This Row],[idcapa]],Capas[],2,0)</f>
        <v>glaciares_2022</v>
      </c>
      <c r="C370" s="3">
        <f t="shared" si="6"/>
        <v>40</v>
      </c>
      <c r="D370" s="24" t="s">
        <v>250</v>
      </c>
      <c r="E370" s="13"/>
      <c r="F370" s="49"/>
      <c r="G370" s="4"/>
      <c r="H370" s="24"/>
      <c r="I370" s="36"/>
      <c r="J370" s="37"/>
    </row>
    <row r="371" spans="1:10" x14ac:dyDescent="0.3">
      <c r="A371" s="1" t="str">
        <f t="shared" si="7"/>
        <v>04</v>
      </c>
      <c r="B371" s="24" t="str">
        <f>+VLOOKUP(BD_Capas[[#This Row],[idcapa]],Capas[],2,0)</f>
        <v>glaciares_2022</v>
      </c>
      <c r="C371" s="3">
        <f t="shared" si="6"/>
        <v>41</v>
      </c>
      <c r="D371" s="24" t="s">
        <v>251</v>
      </c>
      <c r="E371" s="13"/>
      <c r="F371" s="49"/>
      <c r="G371" s="4"/>
      <c r="H371" s="24"/>
      <c r="I371" s="36"/>
      <c r="J371" s="37"/>
    </row>
    <row r="372" spans="1:10" x14ac:dyDescent="0.3">
      <c r="A372" s="1" t="str">
        <f t="shared" si="7"/>
        <v>04</v>
      </c>
      <c r="B372" s="24" t="str">
        <f>+VLOOKUP(BD_Capas[[#This Row],[idcapa]],Capas[],2,0)</f>
        <v>glaciares_2022</v>
      </c>
      <c r="C372" s="3">
        <f t="shared" si="6"/>
        <v>42</v>
      </c>
      <c r="D372" s="24" t="s">
        <v>252</v>
      </c>
      <c r="E372" s="13"/>
      <c r="F372" s="14"/>
      <c r="G372" s="4"/>
      <c r="H372" s="24"/>
      <c r="I372" s="36"/>
      <c r="J372" s="37"/>
    </row>
    <row r="373" spans="1:10" x14ac:dyDescent="0.3">
      <c r="A373" s="1" t="str">
        <f t="shared" si="7"/>
        <v>04</v>
      </c>
      <c r="B373" s="24" t="str">
        <f>+VLOOKUP(BD_Capas[[#This Row],[idcapa]],Capas[],2,0)</f>
        <v>glaciares_2022</v>
      </c>
      <c r="C373" s="3">
        <f t="shared" si="6"/>
        <v>43</v>
      </c>
      <c r="D373" s="24" t="s">
        <v>253</v>
      </c>
      <c r="E373" s="13">
        <v>1</v>
      </c>
      <c r="F373" s="14" t="s">
        <v>253</v>
      </c>
      <c r="G373" s="4">
        <v>26</v>
      </c>
      <c r="H373" s="24"/>
      <c r="I373" s="36"/>
      <c r="J373" s="37"/>
    </row>
    <row r="374" spans="1:10" x14ac:dyDescent="0.3">
      <c r="A374" s="1" t="str">
        <f t="shared" si="7"/>
        <v>04</v>
      </c>
      <c r="B374" s="24" t="str">
        <f>+VLOOKUP(BD_Capas[[#This Row],[idcapa]],Capas[],2,0)</f>
        <v>glaciares_2022</v>
      </c>
      <c r="C374" s="3">
        <f t="shared" si="6"/>
        <v>44</v>
      </c>
      <c r="D374" s="24" t="s">
        <v>254</v>
      </c>
      <c r="E374" s="13"/>
      <c r="F374" s="14"/>
      <c r="G374" s="4"/>
      <c r="H374" s="24"/>
      <c r="I374" s="36"/>
      <c r="J374" s="37"/>
    </row>
    <row r="375" spans="1:10" x14ac:dyDescent="0.3">
      <c r="A375" s="1" t="str">
        <f t="shared" si="7"/>
        <v>04</v>
      </c>
      <c r="B375" s="24" t="str">
        <f>+VLOOKUP(BD_Capas[[#This Row],[idcapa]],Capas[],2,0)</f>
        <v>glaciares_2022</v>
      </c>
      <c r="C375" s="3">
        <f t="shared" si="6"/>
        <v>45</v>
      </c>
      <c r="D375" s="24" t="s">
        <v>255</v>
      </c>
      <c r="E375" s="13"/>
      <c r="F375" s="14"/>
      <c r="G375" s="4"/>
      <c r="H375" s="24"/>
      <c r="I375" s="36"/>
      <c r="J375" s="37"/>
    </row>
    <row r="376" spans="1:10" x14ac:dyDescent="0.3">
      <c r="A376" s="1" t="str">
        <f t="shared" si="7"/>
        <v>04</v>
      </c>
      <c r="B376" s="24" t="str">
        <f>+VLOOKUP(BD_Capas[[#This Row],[idcapa]],Capas[],2,0)</f>
        <v>glaciares_2022</v>
      </c>
      <c r="C376" s="3">
        <f t="shared" si="6"/>
        <v>46</v>
      </c>
      <c r="D376" s="24" t="s">
        <v>256</v>
      </c>
      <c r="E376" s="13"/>
      <c r="F376" s="14"/>
      <c r="G376" s="4"/>
      <c r="H376" s="24"/>
      <c r="I376" s="36"/>
      <c r="J376" s="37"/>
    </row>
    <row r="377" spans="1:10" x14ac:dyDescent="0.3">
      <c r="A377" s="1" t="str">
        <f t="shared" si="7"/>
        <v>04</v>
      </c>
      <c r="B377" s="24" t="str">
        <f>+VLOOKUP(BD_Capas[[#This Row],[idcapa]],Capas[],2,0)</f>
        <v>glaciares_2022</v>
      </c>
      <c r="C377" s="3">
        <f t="shared" si="6"/>
        <v>47</v>
      </c>
      <c r="D377" s="24" t="s">
        <v>257</v>
      </c>
      <c r="E377" s="13"/>
      <c r="F377" s="14"/>
      <c r="G377" s="4"/>
      <c r="H377" s="24"/>
      <c r="I377" s="36"/>
      <c r="J377" s="37"/>
    </row>
    <row r="378" spans="1:10" x14ac:dyDescent="0.3">
      <c r="A378" s="1" t="str">
        <f t="shared" si="7"/>
        <v>04</v>
      </c>
      <c r="B378" s="24" t="str">
        <f>+VLOOKUP(BD_Capas[[#This Row],[idcapa]],Capas[],2,0)</f>
        <v>glaciares_2022</v>
      </c>
      <c r="C378" s="3">
        <f t="shared" si="6"/>
        <v>48</v>
      </c>
      <c r="D378" s="24" t="s">
        <v>258</v>
      </c>
      <c r="E378" s="13"/>
      <c r="F378" s="14"/>
      <c r="G378" s="4"/>
      <c r="H378" s="24"/>
      <c r="I378" s="36"/>
      <c r="J378" s="37"/>
    </row>
    <row r="379" spans="1:10" x14ac:dyDescent="0.3">
      <c r="A379" s="1" t="str">
        <f t="shared" si="7"/>
        <v>04</v>
      </c>
      <c r="B379" s="24" t="str">
        <f>+VLOOKUP(BD_Capas[[#This Row],[idcapa]],Capas[],2,0)</f>
        <v>glaciares_2022</v>
      </c>
      <c r="C379" s="3">
        <f t="shared" si="6"/>
        <v>49</v>
      </c>
      <c r="D379" s="24" t="s">
        <v>259</v>
      </c>
      <c r="E379" s="13"/>
      <c r="F379" s="14"/>
      <c r="G379" s="4"/>
      <c r="H379" s="24"/>
      <c r="I379" s="36"/>
      <c r="J379" s="37"/>
    </row>
    <row r="380" spans="1:10" x14ac:dyDescent="0.3">
      <c r="A380" s="1" t="str">
        <f t="shared" si="7"/>
        <v>04</v>
      </c>
      <c r="B380" s="24" t="str">
        <f>+VLOOKUP(BD_Capas[[#This Row],[idcapa]],Capas[],2,0)</f>
        <v>glaciares_2022</v>
      </c>
      <c r="C380" s="3">
        <f t="shared" si="6"/>
        <v>50</v>
      </c>
      <c r="D380" s="24" t="s">
        <v>260</v>
      </c>
      <c r="E380" s="13"/>
      <c r="F380" s="14"/>
      <c r="G380" s="4"/>
      <c r="H380" s="24"/>
      <c r="I380" s="36"/>
      <c r="J380" s="37"/>
    </row>
    <row r="381" spans="1:10" x14ac:dyDescent="0.3">
      <c r="A381" s="1" t="str">
        <f t="shared" si="7"/>
        <v>04</v>
      </c>
      <c r="B381" s="24" t="str">
        <f>+VLOOKUP(BD_Capas[[#This Row],[idcapa]],Capas[],2,0)</f>
        <v>glaciares_2022</v>
      </c>
      <c r="C381" s="3">
        <f t="shared" si="6"/>
        <v>51</v>
      </c>
      <c r="D381" s="24" t="s">
        <v>202</v>
      </c>
      <c r="E381" s="13"/>
      <c r="F381" s="14"/>
      <c r="G381" s="4"/>
      <c r="H381" s="24"/>
      <c r="I381" s="36"/>
      <c r="J381" s="37"/>
    </row>
    <row r="382" spans="1:10" x14ac:dyDescent="0.3">
      <c r="A382" s="1" t="str">
        <f t="shared" si="7"/>
        <v>04</v>
      </c>
      <c r="B382" s="24" t="str">
        <f>+VLOOKUP(BD_Capas[[#This Row],[idcapa]],Capas[],2,0)</f>
        <v>glaciares_2022</v>
      </c>
      <c r="C382" s="3">
        <f t="shared" si="6"/>
        <v>52</v>
      </c>
      <c r="D382" s="24" t="s">
        <v>261</v>
      </c>
      <c r="E382" s="13"/>
      <c r="F382" s="14"/>
      <c r="G382" s="4"/>
      <c r="H382" s="24"/>
      <c r="I382" s="36"/>
      <c r="J382" s="37"/>
    </row>
    <row r="383" spans="1:10" x14ac:dyDescent="0.3">
      <c r="A383" s="1" t="str">
        <f t="shared" si="7"/>
        <v>04</v>
      </c>
      <c r="B383" s="24" t="str">
        <f>+VLOOKUP(BD_Capas[[#This Row],[idcapa]],Capas[],2,0)</f>
        <v>glaciares_2022</v>
      </c>
      <c r="C383" s="3">
        <f t="shared" si="6"/>
        <v>53</v>
      </c>
      <c r="D383" s="24" t="s">
        <v>262</v>
      </c>
      <c r="E383" s="13"/>
      <c r="F383" s="14"/>
      <c r="G383" s="4"/>
      <c r="H383" s="24"/>
      <c r="I383" s="36"/>
      <c r="J383" s="37"/>
    </row>
    <row r="384" spans="1:10" x14ac:dyDescent="0.3">
      <c r="A384" s="1" t="str">
        <f t="shared" si="7"/>
        <v>04</v>
      </c>
      <c r="B384" s="24" t="str">
        <f>+VLOOKUP(BD_Capas[[#This Row],[idcapa]],Capas[],2,0)</f>
        <v>glaciares_2022</v>
      </c>
      <c r="C384" s="3">
        <f t="shared" si="6"/>
        <v>54</v>
      </c>
      <c r="D384" s="24" t="s">
        <v>263</v>
      </c>
      <c r="E384" s="13"/>
      <c r="F384" s="14"/>
      <c r="G384" s="4"/>
      <c r="H384" s="24"/>
      <c r="I384" s="36"/>
      <c r="J384" s="37"/>
    </row>
    <row r="385" spans="1:10" x14ac:dyDescent="0.3">
      <c r="A385" s="1" t="str">
        <f t="shared" si="7"/>
        <v>04</v>
      </c>
      <c r="B385" s="24" t="str">
        <f>+VLOOKUP(BD_Capas[[#This Row],[idcapa]],Capas[],2,0)</f>
        <v>glaciares_2022</v>
      </c>
      <c r="C385" s="3">
        <f t="shared" si="6"/>
        <v>55</v>
      </c>
      <c r="D385" s="24" t="s">
        <v>264</v>
      </c>
      <c r="E385" s="13"/>
      <c r="F385" s="14"/>
      <c r="G385" s="4"/>
      <c r="H385" s="24"/>
      <c r="I385" s="36"/>
      <c r="J385" s="37"/>
    </row>
    <row r="386" spans="1:10" x14ac:dyDescent="0.3">
      <c r="A386" s="1" t="str">
        <f t="shared" si="7"/>
        <v>04</v>
      </c>
      <c r="B386" s="24" t="str">
        <f>+VLOOKUP(BD_Capas[[#This Row],[idcapa]],Capas[],2,0)</f>
        <v>glaciares_2022</v>
      </c>
      <c r="C386" s="3">
        <f t="shared" si="6"/>
        <v>56</v>
      </c>
      <c r="D386" s="24" t="s">
        <v>265</v>
      </c>
      <c r="E386" s="13">
        <v>1</v>
      </c>
      <c r="F386" s="14" t="s">
        <v>186</v>
      </c>
      <c r="G386" s="4">
        <v>3</v>
      </c>
      <c r="H386" s="24" t="s">
        <v>395</v>
      </c>
      <c r="I386" s="36" t="str">
        <f>BD_Capas[[#This Row],[idcapa]]&amp;"-"&amp;BD_Capas[[#This Row],[posición_capa]]</f>
        <v>04-3</v>
      </c>
      <c r="J386" s="37">
        <v>3</v>
      </c>
    </row>
    <row r="387" spans="1:10" x14ac:dyDescent="0.3">
      <c r="A387" s="1" t="str">
        <f t="shared" si="7"/>
        <v>04</v>
      </c>
      <c r="B387" s="24" t="str">
        <f>+VLOOKUP(BD_Capas[[#This Row],[idcapa]],Capas[],2,0)</f>
        <v>glaciares_2022</v>
      </c>
      <c r="C387" s="3">
        <f t="shared" si="6"/>
        <v>57</v>
      </c>
      <c r="D387" s="24" t="s">
        <v>266</v>
      </c>
      <c r="E387" s="13">
        <v>1</v>
      </c>
      <c r="F387" s="14" t="s">
        <v>266</v>
      </c>
      <c r="G387" s="4">
        <v>4</v>
      </c>
      <c r="H387" s="24" t="s">
        <v>396</v>
      </c>
      <c r="I387" s="36" t="str">
        <f>BD_Capas[[#This Row],[idcapa]]&amp;"-"&amp;BD_Capas[[#This Row],[posición_capa]]</f>
        <v>04-4</v>
      </c>
      <c r="J387" s="37">
        <v>4</v>
      </c>
    </row>
    <row r="388" spans="1:10" x14ac:dyDescent="0.3">
      <c r="A388" s="1" t="str">
        <f t="shared" si="7"/>
        <v>04</v>
      </c>
      <c r="B388" s="24" t="str">
        <f>+VLOOKUP(BD_Capas[[#This Row],[idcapa]],Capas[],2,0)</f>
        <v>glaciares_2022</v>
      </c>
      <c r="C388" s="3">
        <f t="shared" si="6"/>
        <v>58</v>
      </c>
      <c r="D388" s="24" t="s">
        <v>267</v>
      </c>
      <c r="E388" s="13"/>
      <c r="F388" s="14"/>
      <c r="G388" s="4"/>
      <c r="H388" s="24"/>
      <c r="I388" s="36"/>
      <c r="J388" s="37"/>
    </row>
    <row r="389" spans="1:10" x14ac:dyDescent="0.3">
      <c r="A389" s="1" t="str">
        <f t="shared" si="7"/>
        <v>04</v>
      </c>
      <c r="B389" s="24" t="str">
        <f>+VLOOKUP(BD_Capas[[#This Row],[idcapa]],Capas[],2,0)</f>
        <v>glaciares_2022</v>
      </c>
      <c r="C389" s="3">
        <f t="shared" si="6"/>
        <v>59</v>
      </c>
      <c r="D389" s="24" t="s">
        <v>268</v>
      </c>
      <c r="E389" s="13"/>
      <c r="F389" s="14"/>
      <c r="G389" s="4"/>
      <c r="H389" s="24"/>
      <c r="I389" s="36"/>
      <c r="J389" s="37"/>
    </row>
    <row r="390" spans="1:10" x14ac:dyDescent="0.3">
      <c r="A390" s="1" t="str">
        <f t="shared" si="7"/>
        <v>04</v>
      </c>
      <c r="B390" s="24" t="str">
        <f>+VLOOKUP(BD_Capas[[#This Row],[idcapa]],Capas[],2,0)</f>
        <v>glaciares_2022</v>
      </c>
      <c r="C390" s="3">
        <f t="shared" si="6"/>
        <v>60</v>
      </c>
      <c r="D390" s="24" t="s">
        <v>190</v>
      </c>
      <c r="E390" s="13"/>
      <c r="F390" s="14"/>
      <c r="G390" s="4"/>
      <c r="H390" s="24"/>
      <c r="I390" s="36"/>
      <c r="J390" s="37"/>
    </row>
    <row r="391" spans="1:10" x14ac:dyDescent="0.3">
      <c r="A391" s="1" t="str">
        <f t="shared" si="7"/>
        <v>04</v>
      </c>
      <c r="B391" s="24" t="str">
        <f>+VLOOKUP(BD_Capas[[#This Row],[idcapa]],Capas[],2,0)</f>
        <v>glaciares_2022</v>
      </c>
      <c r="C391" s="3">
        <f t="shared" si="6"/>
        <v>61</v>
      </c>
      <c r="D391" s="24" t="s">
        <v>191</v>
      </c>
      <c r="E391" s="13">
        <v>1</v>
      </c>
      <c r="F391" s="14" t="s">
        <v>191</v>
      </c>
      <c r="G391" s="4">
        <v>5</v>
      </c>
      <c r="H391" s="24" t="s">
        <v>397</v>
      </c>
      <c r="I391" s="36" t="str">
        <f>BD_Capas[[#This Row],[idcapa]]&amp;"-"&amp;BD_Capas[[#This Row],[posición_capa]]</f>
        <v>04-5</v>
      </c>
      <c r="J391" s="37">
        <v>5</v>
      </c>
    </row>
    <row r="392" spans="1:10" x14ac:dyDescent="0.3">
      <c r="A392" s="1" t="str">
        <f t="shared" si="7"/>
        <v>04</v>
      </c>
      <c r="B392" s="24" t="str">
        <f>+VLOOKUP(BD_Capas[[#This Row],[idcapa]],Capas[],2,0)</f>
        <v>glaciares_2022</v>
      </c>
      <c r="C392" s="3">
        <f t="shared" si="6"/>
        <v>62</v>
      </c>
      <c r="D392" s="24" t="s">
        <v>4</v>
      </c>
      <c r="E392" s="13"/>
      <c r="F392" s="14"/>
      <c r="G392" s="4"/>
      <c r="H392" s="24"/>
      <c r="I392" s="36"/>
      <c r="J392" s="37"/>
    </row>
    <row r="393" spans="1:10" x14ac:dyDescent="0.3">
      <c r="A393" s="1" t="str">
        <f t="shared" si="7"/>
        <v>04</v>
      </c>
      <c r="B393" s="24" t="str">
        <f>+VLOOKUP(BD_Capas[[#This Row],[idcapa]],Capas[],2,0)</f>
        <v>glaciares_2022</v>
      </c>
      <c r="C393" s="3">
        <f t="shared" si="6"/>
        <v>63</v>
      </c>
      <c r="D393" s="24" t="s">
        <v>269</v>
      </c>
      <c r="E393" s="13">
        <v>1</v>
      </c>
      <c r="F393" s="14" t="s">
        <v>185</v>
      </c>
      <c r="G393" s="4">
        <v>2</v>
      </c>
      <c r="H393" s="24" t="s">
        <v>398</v>
      </c>
      <c r="I393" s="36" t="str">
        <f>BD_Capas[[#This Row],[idcapa]]&amp;"-"&amp;BD_Capas[[#This Row],[posición_capa]]</f>
        <v>04-2</v>
      </c>
      <c r="J393" s="37">
        <v>2</v>
      </c>
    </row>
    <row r="394" spans="1:10" x14ac:dyDescent="0.3">
      <c r="A394" s="1" t="str">
        <f t="shared" si="7"/>
        <v>04</v>
      </c>
      <c r="B394" s="24" t="str">
        <f>+VLOOKUP(BD_Capas[[#This Row],[idcapa]],Capas[],2,0)</f>
        <v>glaciares_2022</v>
      </c>
      <c r="C394" s="3">
        <f t="shared" si="6"/>
        <v>64</v>
      </c>
      <c r="D394" s="24" t="s">
        <v>270</v>
      </c>
      <c r="E394" s="13"/>
      <c r="F394" s="14"/>
      <c r="G394" s="4"/>
      <c r="H394" s="24"/>
      <c r="I394" s="36"/>
      <c r="J394" s="37"/>
    </row>
    <row r="395" spans="1:10" x14ac:dyDescent="0.3">
      <c r="A395" s="1" t="str">
        <f t="shared" si="7"/>
        <v>04</v>
      </c>
      <c r="B395" s="24" t="str">
        <f>+VLOOKUP(BD_Capas[[#This Row],[idcapa]],Capas[],2,0)</f>
        <v>glaciares_2022</v>
      </c>
      <c r="C395" s="3">
        <f t="shared" si="6"/>
        <v>65</v>
      </c>
      <c r="D395" s="24" t="s">
        <v>271</v>
      </c>
      <c r="E395" s="13">
        <v>1</v>
      </c>
      <c r="F395" s="14" t="s">
        <v>344</v>
      </c>
      <c r="G395" s="4">
        <v>27</v>
      </c>
      <c r="H395" s="24"/>
      <c r="I395" s="36"/>
      <c r="J395" s="37"/>
    </row>
    <row r="396" spans="1:10" x14ac:dyDescent="0.3">
      <c r="A396" s="1" t="str">
        <f t="shared" si="7"/>
        <v>04</v>
      </c>
      <c r="B396" s="24" t="str">
        <f>+VLOOKUP(BD_Capas[[#This Row],[idcapa]],Capas[],2,0)</f>
        <v>glaciares_2022</v>
      </c>
      <c r="C396" s="3">
        <f t="shared" ref="C396:C416" si="8">+C395+1</f>
        <v>66</v>
      </c>
      <c r="D396" s="24" t="s">
        <v>272</v>
      </c>
      <c r="E396" s="13"/>
      <c r="F396" s="14"/>
      <c r="G396" s="4"/>
      <c r="H396" s="24"/>
      <c r="I396" s="36"/>
      <c r="J396" s="37"/>
    </row>
    <row r="397" spans="1:10" x14ac:dyDescent="0.3">
      <c r="A397" s="1" t="str">
        <f t="shared" ref="A397:A416" si="9">+A396</f>
        <v>04</v>
      </c>
      <c r="B397" s="24" t="str">
        <f>+VLOOKUP(BD_Capas[[#This Row],[idcapa]],Capas[],2,0)</f>
        <v>glaciares_2022</v>
      </c>
      <c r="C397" s="3">
        <f t="shared" si="8"/>
        <v>67</v>
      </c>
      <c r="D397" s="24" t="s">
        <v>273</v>
      </c>
      <c r="E397" s="13"/>
      <c r="F397" s="14"/>
      <c r="G397" s="4"/>
      <c r="H397" s="24"/>
      <c r="I397" s="36"/>
      <c r="J397" s="37"/>
    </row>
    <row r="398" spans="1:10" x14ac:dyDescent="0.3">
      <c r="A398" s="1" t="str">
        <f t="shared" si="9"/>
        <v>04</v>
      </c>
      <c r="B398" s="24" t="str">
        <f>+VLOOKUP(BD_Capas[[#This Row],[idcapa]],Capas[],2,0)</f>
        <v>glaciares_2022</v>
      </c>
      <c r="C398" s="3">
        <f t="shared" si="8"/>
        <v>68</v>
      </c>
      <c r="D398" s="24" t="s">
        <v>11</v>
      </c>
      <c r="E398" s="13"/>
      <c r="F398" s="14"/>
      <c r="G398" s="4"/>
      <c r="H398" s="24"/>
      <c r="I398" s="36"/>
      <c r="J398" s="37"/>
    </row>
    <row r="399" spans="1:10" x14ac:dyDescent="0.3">
      <c r="A399" s="1" t="str">
        <f t="shared" si="9"/>
        <v>04</v>
      </c>
      <c r="B399" s="24" t="str">
        <f>+VLOOKUP(BD_Capas[[#This Row],[idcapa]],Capas[],2,0)</f>
        <v>glaciares_2022</v>
      </c>
      <c r="C399" s="3">
        <f t="shared" si="8"/>
        <v>69</v>
      </c>
      <c r="D399" s="24" t="s">
        <v>274</v>
      </c>
      <c r="E399" s="13"/>
      <c r="F399" s="14"/>
      <c r="G399" s="4"/>
      <c r="H399" s="24"/>
      <c r="I399" s="36"/>
      <c r="J399" s="37"/>
    </row>
    <row r="400" spans="1:10" x14ac:dyDescent="0.3">
      <c r="A400" s="1" t="str">
        <f t="shared" si="9"/>
        <v>04</v>
      </c>
      <c r="B400" s="24" t="str">
        <f>+VLOOKUP(BD_Capas[[#This Row],[idcapa]],Capas[],2,0)</f>
        <v>glaciares_2022</v>
      </c>
      <c r="C400" s="3">
        <f t="shared" si="8"/>
        <v>70</v>
      </c>
      <c r="D400" s="24" t="s">
        <v>12</v>
      </c>
      <c r="E400" s="13"/>
      <c r="F400" s="14"/>
      <c r="G400" s="4"/>
      <c r="H400" s="24"/>
      <c r="I400" s="36"/>
      <c r="J400" s="37"/>
    </row>
    <row r="401" spans="1:10" x14ac:dyDescent="0.3">
      <c r="A401" s="1" t="str">
        <f t="shared" si="9"/>
        <v>04</v>
      </c>
      <c r="B401" s="24" t="str">
        <f>+VLOOKUP(BD_Capas[[#This Row],[idcapa]],Capas[],2,0)</f>
        <v>glaciares_2022</v>
      </c>
      <c r="C401" s="3">
        <f t="shared" si="8"/>
        <v>71</v>
      </c>
      <c r="D401" s="24" t="s">
        <v>347</v>
      </c>
      <c r="E401" s="13">
        <v>1</v>
      </c>
      <c r="F401" s="14" t="s">
        <v>347</v>
      </c>
      <c r="G401" s="4">
        <v>9</v>
      </c>
      <c r="H401" s="24"/>
      <c r="I401" s="36"/>
      <c r="J401" s="37"/>
    </row>
    <row r="402" spans="1:10" x14ac:dyDescent="0.3">
      <c r="A402" s="1" t="str">
        <f t="shared" si="9"/>
        <v>04</v>
      </c>
      <c r="B402" s="24" t="str">
        <f>+VLOOKUP(BD_Capas[[#This Row],[idcapa]],Capas[],2,0)</f>
        <v>glaciares_2022</v>
      </c>
      <c r="C402" s="3">
        <f t="shared" si="8"/>
        <v>72</v>
      </c>
      <c r="D402" s="24" t="s">
        <v>348</v>
      </c>
      <c r="E402" s="13">
        <v>1</v>
      </c>
      <c r="F402" s="14" t="s">
        <v>348</v>
      </c>
      <c r="G402" s="4">
        <v>10</v>
      </c>
      <c r="H402" s="24"/>
      <c r="I402" s="36"/>
      <c r="J402" s="37"/>
    </row>
    <row r="403" spans="1:10" x14ac:dyDescent="0.3">
      <c r="A403" s="1" t="str">
        <f t="shared" si="9"/>
        <v>04</v>
      </c>
      <c r="B403" s="24" t="str">
        <f>+VLOOKUP(BD_Capas[[#This Row],[idcapa]],Capas[],2,0)</f>
        <v>glaciares_2022</v>
      </c>
      <c r="C403" s="3">
        <f t="shared" si="8"/>
        <v>73</v>
      </c>
      <c r="D403" s="24" t="s">
        <v>349</v>
      </c>
      <c r="E403" s="13">
        <v>1</v>
      </c>
      <c r="F403" s="14" t="s">
        <v>349</v>
      </c>
      <c r="G403" s="4">
        <v>11</v>
      </c>
      <c r="H403" s="24"/>
      <c r="I403" s="36"/>
      <c r="J403" s="37"/>
    </row>
    <row r="404" spans="1:10" x14ac:dyDescent="0.3">
      <c r="A404" s="1" t="str">
        <f t="shared" si="9"/>
        <v>04</v>
      </c>
      <c r="B404" s="24" t="str">
        <f>+VLOOKUP(BD_Capas[[#This Row],[idcapa]],Capas[],2,0)</f>
        <v>glaciares_2022</v>
      </c>
      <c r="C404" s="3">
        <f t="shared" si="8"/>
        <v>74</v>
      </c>
      <c r="D404" s="24" t="s">
        <v>350</v>
      </c>
      <c r="E404" s="13">
        <v>1</v>
      </c>
      <c r="F404" s="14" t="s">
        <v>350</v>
      </c>
      <c r="G404" s="4">
        <v>12</v>
      </c>
      <c r="H404" s="24"/>
      <c r="I404" s="36"/>
      <c r="J404" s="37"/>
    </row>
    <row r="405" spans="1:10" x14ac:dyDescent="0.3">
      <c r="A405" s="1" t="str">
        <f t="shared" si="9"/>
        <v>04</v>
      </c>
      <c r="B405" s="24" t="str">
        <f>+VLOOKUP(BD_Capas[[#This Row],[idcapa]],Capas[],2,0)</f>
        <v>glaciares_2022</v>
      </c>
      <c r="C405" s="3">
        <f t="shared" si="8"/>
        <v>75</v>
      </c>
      <c r="D405" s="24" t="s">
        <v>351</v>
      </c>
      <c r="E405" s="13">
        <v>1</v>
      </c>
      <c r="F405" s="14" t="s">
        <v>351</v>
      </c>
      <c r="G405" s="4">
        <v>13</v>
      </c>
      <c r="H405" s="24"/>
      <c r="I405" s="36"/>
      <c r="J405" s="37"/>
    </row>
    <row r="406" spans="1:10" x14ac:dyDescent="0.3">
      <c r="A406" s="1" t="str">
        <f t="shared" si="9"/>
        <v>04</v>
      </c>
      <c r="B406" s="24" t="str">
        <f>+VLOOKUP(BD_Capas[[#This Row],[idcapa]],Capas[],2,0)</f>
        <v>glaciares_2022</v>
      </c>
      <c r="C406" s="3">
        <f t="shared" si="8"/>
        <v>76</v>
      </c>
      <c r="D406" s="24" t="s">
        <v>352</v>
      </c>
      <c r="E406" s="13">
        <v>1</v>
      </c>
      <c r="F406" s="14" t="s">
        <v>352</v>
      </c>
      <c r="G406" s="4">
        <v>14</v>
      </c>
      <c r="H406" s="24"/>
      <c r="I406" s="36"/>
      <c r="J406" s="37"/>
    </row>
    <row r="407" spans="1:10" x14ac:dyDescent="0.3">
      <c r="A407" s="1" t="str">
        <f t="shared" si="9"/>
        <v>04</v>
      </c>
      <c r="B407" s="24" t="str">
        <f>+VLOOKUP(BD_Capas[[#This Row],[idcapa]],Capas[],2,0)</f>
        <v>glaciares_2022</v>
      </c>
      <c r="C407" s="3">
        <f t="shared" si="8"/>
        <v>77</v>
      </c>
      <c r="D407" s="24" t="s">
        <v>353</v>
      </c>
      <c r="E407" s="13">
        <v>1</v>
      </c>
      <c r="F407" s="14" t="s">
        <v>353</v>
      </c>
      <c r="G407" s="4">
        <v>15</v>
      </c>
      <c r="H407" s="24"/>
      <c r="I407" s="36"/>
      <c r="J407" s="37"/>
    </row>
    <row r="408" spans="1:10" x14ac:dyDescent="0.3">
      <c r="A408" s="1" t="str">
        <f t="shared" si="9"/>
        <v>04</v>
      </c>
      <c r="B408" s="24" t="str">
        <f>+VLOOKUP(BD_Capas[[#This Row],[idcapa]],Capas[],2,0)</f>
        <v>glaciares_2022</v>
      </c>
      <c r="C408" s="3">
        <f t="shared" si="8"/>
        <v>78</v>
      </c>
      <c r="D408" s="24" t="s">
        <v>354</v>
      </c>
      <c r="E408" s="13">
        <v>1</v>
      </c>
      <c r="F408" s="14" t="s">
        <v>354</v>
      </c>
      <c r="G408" s="4">
        <v>16</v>
      </c>
      <c r="H408" s="24"/>
      <c r="I408" s="36"/>
      <c r="J408" s="37"/>
    </row>
    <row r="409" spans="1:10" x14ac:dyDescent="0.3">
      <c r="A409" s="1" t="str">
        <f t="shared" si="9"/>
        <v>04</v>
      </c>
      <c r="B409" s="24" t="str">
        <f>+VLOOKUP(BD_Capas[[#This Row],[idcapa]],Capas[],2,0)</f>
        <v>glaciares_2022</v>
      </c>
      <c r="C409" s="3">
        <f t="shared" si="8"/>
        <v>79</v>
      </c>
      <c r="D409" s="24" t="s">
        <v>355</v>
      </c>
      <c r="E409" s="13">
        <v>1</v>
      </c>
      <c r="F409" s="14" t="s">
        <v>355</v>
      </c>
      <c r="G409" s="4">
        <v>17</v>
      </c>
      <c r="H409" s="24"/>
      <c r="I409" s="36"/>
      <c r="J409" s="37"/>
    </row>
    <row r="410" spans="1:10" x14ac:dyDescent="0.3">
      <c r="A410" s="1" t="str">
        <f t="shared" si="9"/>
        <v>04</v>
      </c>
      <c r="B410" s="24" t="str">
        <f>+VLOOKUP(BD_Capas[[#This Row],[idcapa]],Capas[],2,0)</f>
        <v>glaciares_2022</v>
      </c>
      <c r="C410" s="3">
        <f t="shared" si="8"/>
        <v>80</v>
      </c>
      <c r="D410" s="24" t="s">
        <v>356</v>
      </c>
      <c r="E410" s="13">
        <v>1</v>
      </c>
      <c r="F410" s="14" t="s">
        <v>356</v>
      </c>
      <c r="G410" s="4">
        <v>18</v>
      </c>
      <c r="H410" s="24"/>
      <c r="I410" s="36"/>
      <c r="J410" s="37"/>
    </row>
    <row r="411" spans="1:10" x14ac:dyDescent="0.3">
      <c r="A411" s="1" t="str">
        <f t="shared" si="9"/>
        <v>04</v>
      </c>
      <c r="B411" s="24" t="str">
        <f>+VLOOKUP(BD_Capas[[#This Row],[idcapa]],Capas[],2,0)</f>
        <v>glaciares_2022</v>
      </c>
      <c r="C411" s="3">
        <f t="shared" si="8"/>
        <v>81</v>
      </c>
      <c r="D411" s="24" t="s">
        <v>357</v>
      </c>
      <c r="E411" s="13">
        <v>1</v>
      </c>
      <c r="F411" s="14" t="s">
        <v>357</v>
      </c>
      <c r="G411" s="4">
        <v>19</v>
      </c>
      <c r="H411" s="24"/>
      <c r="I411" s="36"/>
      <c r="J411" s="37"/>
    </row>
    <row r="412" spans="1:10" x14ac:dyDescent="0.3">
      <c r="A412" s="1" t="str">
        <f t="shared" si="9"/>
        <v>04</v>
      </c>
      <c r="B412" s="24" t="str">
        <f>+VLOOKUP(BD_Capas[[#This Row],[idcapa]],Capas[],2,0)</f>
        <v>glaciares_2022</v>
      </c>
      <c r="C412" s="3">
        <f t="shared" si="8"/>
        <v>82</v>
      </c>
      <c r="D412" s="24" t="s">
        <v>358</v>
      </c>
      <c r="E412" s="13">
        <v>1</v>
      </c>
      <c r="F412" s="14" t="s">
        <v>358</v>
      </c>
      <c r="G412" s="4">
        <v>20</v>
      </c>
      <c r="H412" s="24"/>
      <c r="I412" s="36"/>
      <c r="J412" s="37"/>
    </row>
    <row r="413" spans="1:10" x14ac:dyDescent="0.3">
      <c r="A413" s="1" t="str">
        <f t="shared" si="9"/>
        <v>04</v>
      </c>
      <c r="B413" s="24" t="str">
        <f>+VLOOKUP(BD_Capas[[#This Row],[idcapa]],Capas[],2,0)</f>
        <v>glaciares_2022</v>
      </c>
      <c r="C413" s="3">
        <f t="shared" si="8"/>
        <v>83</v>
      </c>
      <c r="D413" s="24" t="s">
        <v>274</v>
      </c>
      <c r="E413" s="13"/>
      <c r="F413" s="14"/>
      <c r="G413" s="4"/>
      <c r="H413" s="24"/>
      <c r="I413" s="36"/>
      <c r="J413" s="37"/>
    </row>
    <row r="414" spans="1:10" x14ac:dyDescent="0.3">
      <c r="A414" s="1" t="str">
        <f t="shared" si="9"/>
        <v>04</v>
      </c>
      <c r="B414" s="24" t="str">
        <f>+VLOOKUP(BD_Capas[[#This Row],[idcapa]],Capas[],2,0)</f>
        <v>glaciares_2022</v>
      </c>
      <c r="C414" s="3">
        <f t="shared" si="8"/>
        <v>84</v>
      </c>
      <c r="D414" s="24" t="s">
        <v>264</v>
      </c>
      <c r="E414" s="13"/>
      <c r="F414" s="14"/>
      <c r="G414" s="4"/>
      <c r="H414" s="24"/>
      <c r="I414" s="36"/>
      <c r="J414" s="37"/>
    </row>
    <row r="415" spans="1:10" x14ac:dyDescent="0.3">
      <c r="A415" s="1" t="str">
        <f t="shared" si="9"/>
        <v>04</v>
      </c>
      <c r="B415" s="24" t="str">
        <f>+VLOOKUP(BD_Capas[[#This Row],[idcapa]],Capas[],2,0)</f>
        <v>glaciares_2022</v>
      </c>
      <c r="C415" s="3">
        <f t="shared" si="8"/>
        <v>85</v>
      </c>
      <c r="D415" s="24" t="s">
        <v>11</v>
      </c>
      <c r="E415" s="13">
        <v>1</v>
      </c>
      <c r="F415" s="14" t="s">
        <v>11</v>
      </c>
      <c r="G415" s="4">
        <v>7</v>
      </c>
      <c r="H415" s="24"/>
      <c r="I415" s="36"/>
      <c r="J415" s="37"/>
    </row>
    <row r="416" spans="1:10" x14ac:dyDescent="0.3">
      <c r="A416" s="1" t="str">
        <f t="shared" si="9"/>
        <v>04</v>
      </c>
      <c r="B416" s="24" t="str">
        <f>+VLOOKUP(BD_Capas[[#This Row],[idcapa]],Capas[],2,0)</f>
        <v>glaciares_2022</v>
      </c>
      <c r="C416" s="3">
        <f t="shared" si="8"/>
        <v>86</v>
      </c>
      <c r="D416" s="24" t="s">
        <v>12</v>
      </c>
      <c r="E416" s="13">
        <v>2</v>
      </c>
      <c r="F416" s="14" t="s">
        <v>12</v>
      </c>
      <c r="G416" s="4">
        <v>8</v>
      </c>
      <c r="H416" s="24"/>
      <c r="I416" s="36"/>
      <c r="J416" s="37"/>
    </row>
  </sheetData>
  <phoneticPr fontId="4" type="noConversion"/>
  <conditionalFormatting sqref="E332:E412 E10:E131 E133:E326">
    <cfRule type="cellIs" dxfId="7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37"/>
  <sheetViews>
    <sheetView showGridLines="0" workbookViewId="0">
      <pane ySplit="9" topLeftCell="A85" activePane="bottomLeft" state="frozen"/>
      <selection pane="bottomLeft" activeCell="K10" sqref="K10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2" t="s">
        <v>24</v>
      </c>
      <c r="H9" t="s">
        <v>8</v>
      </c>
      <c r="I9" s="10" t="s">
        <v>19</v>
      </c>
    </row>
    <row r="10" spans="1:9" x14ac:dyDescent="0.3">
      <c r="A10" s="29" t="s">
        <v>203</v>
      </c>
      <c r="B10" s="30" t="str">
        <f>+IFERROR(VLOOKUP(BD_Detalles[[#This Row],[Clase]],'Resumen Capas'!$A$4:$C$1048576,2,0),"COMPLETAR")</f>
        <v>Glaciares Inventario 2014</v>
      </c>
      <c r="C10" s="30" t="str">
        <f>+IFERROR(IF(RIGHT(BD_Detalles[[#This Row],[Clase]],1)="0","",VLOOKUP(BD_Detalles[[#This Row],[Clase]],'Resumen Capas'!$A$4:$C$1048576,3,0)),"COMPLETAR")</f>
        <v/>
      </c>
      <c r="D10" s="42" t="s">
        <v>292</v>
      </c>
      <c r="E10" s="59" t="s">
        <v>407</v>
      </c>
      <c r="F10" s="43" t="str">
        <f>+IFERROR(VLOOKUP(BD_Detalles[[#This Row],[Clase]],'Resumen Capas'!$A$4:$C$1048576,2,0),"COMPLETAR")</f>
        <v>Glaciares Inventario 2014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26</v>
      </c>
      <c r="B11" s="30" t="str">
        <f>+IFERROR(VLOOKUP(BD_Detalles[[#This Row],[Clase]],'Resumen Capas'!$A$4:$C$1048576,2,0),"COMPLETAR")</f>
        <v>Glaciares 2014 : Nombre</v>
      </c>
      <c r="C11" s="30" t="str">
        <f>+IFERROR(IF(RIGHT(BD_Detalles[[#This Row],[Clase]],1)="0","",VLOOKUP(BD_Detalles[[#This Row],[Clase]],'Resumen Capas'!$A$4:$C$1048576,3,0)),"COMPLETAR")</f>
        <v>Nombre Homologado</v>
      </c>
      <c r="D11" s="44" t="s">
        <v>293</v>
      </c>
      <c r="E11" s="44" t="s">
        <v>28</v>
      </c>
      <c r="F11" s="33" t="str">
        <f>+IFERROR(VLOOKUP(BD_Detalles[[#This Row],[Clase]],'Resumen Capas'!$A$4:$C$1048576,2,0),"COMPLETAR")</f>
        <v>Glaciares 2014 : Nombre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25</v>
      </c>
      <c r="B12" s="30" t="str">
        <f>+IFERROR(VLOOKUP(BD_Detalles[[#This Row],[Clase]],'Resumen Capas'!$A$4:$C$1048576,2,0),"COMPLETAR")</f>
        <v>Glaciares 2014 : Clasificación</v>
      </c>
      <c r="C12" s="30" t="str">
        <f>+IFERROR(IF(RIGHT(BD_Detalles[[#This Row],[Clase]],1)="0","",VLOOKUP(BD_Detalles[[#This Row],[Clase]],'Resumen Capas'!$A$4:$C$1048576,3,0)),"COMPLETAR")</f>
        <v>CLASIFICA</v>
      </c>
      <c r="D12" s="41" t="s">
        <v>275</v>
      </c>
      <c r="E12" s="67" t="s">
        <v>415</v>
      </c>
      <c r="F12" s="33" t="str">
        <f>+IFERROR(VLOOKUP(BD_Detalles[[#This Row],[Clase]],'Resumen Capas'!$A$4:$C$1048576,2,0),"COMPLETAR")</f>
        <v>Glaciares 2014 : Clasificación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39" t="str">
        <f t="shared" ref="A13:A16" si="0">+A12</f>
        <v>01-2</v>
      </c>
      <c r="B13" s="30" t="str">
        <f>+IFERROR(VLOOKUP(BD_Detalles[[#This Row],[Clase]],'Resumen Capas'!$A$4:$C$1048576,2,0),"COMPLETAR")</f>
        <v>Glaciares 2014 : Clasificación</v>
      </c>
      <c r="C13" s="30" t="str">
        <f>+IFERROR(IF(RIGHT(BD_Detalles[[#This Row],[Clase]],1)="0","",VLOOKUP(BD_Detalles[[#This Row],[Clase]],'Resumen Capas'!$A$4:$C$1048576,3,0)),"COMPLETAR")</f>
        <v>CLASIFICA</v>
      </c>
      <c r="D13" s="41" t="s">
        <v>276</v>
      </c>
      <c r="E13" s="62" t="s">
        <v>410</v>
      </c>
      <c r="F13" s="33" t="str">
        <f>+IFERROR(VLOOKUP(BD_Detalles[[#This Row],[Clase]],'Resumen Capas'!$A$4:$C$1048576,2,0),"COMPLETAR")</f>
        <v>Glaciares 2014 : Clasificación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39" t="str">
        <f t="shared" si="0"/>
        <v>01-2</v>
      </c>
      <c r="B14" s="30" t="str">
        <f>+IFERROR(VLOOKUP(BD_Detalles[[#This Row],[Clase]],'Resumen Capas'!$A$4:$C$1048576,2,0),"COMPLETAR")</f>
        <v>Glaciares 2014 : Clasificación</v>
      </c>
      <c r="C14" s="30" t="str">
        <f>+IFERROR(IF(RIGHT(BD_Detalles[[#This Row],[Clase]],1)="0","",VLOOKUP(BD_Detalles[[#This Row],[Clase]],'Resumen Capas'!$A$4:$C$1048576,3,0)),"COMPLETAR")</f>
        <v>CLASIFICA</v>
      </c>
      <c r="D14" s="41" t="s">
        <v>277</v>
      </c>
      <c r="E14" s="63" t="s">
        <v>411</v>
      </c>
      <c r="F14" s="33" t="str">
        <f>+IFERROR(VLOOKUP(BD_Detalles[[#This Row],[Clase]],'Resumen Capas'!$A$4:$C$1048576,2,0),"COMPLETAR")</f>
        <v>Glaciares 2014 : Clasificación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39" t="str">
        <f t="shared" si="0"/>
        <v>01-2</v>
      </c>
      <c r="B15" s="30" t="str">
        <f>+IFERROR(VLOOKUP(BD_Detalles[[#This Row],[Clase]],'Resumen Capas'!$A$4:$C$1048576,2,0),"COMPLETAR")</f>
        <v>Glaciares 2014 : Clasificación</v>
      </c>
      <c r="C15" s="30" t="str">
        <f>+IFERROR(IF(RIGHT(BD_Detalles[[#This Row],[Clase]],1)="0","",VLOOKUP(BD_Detalles[[#This Row],[Clase]],'Resumen Capas'!$A$4:$C$1048576,3,0)),"COMPLETAR")</f>
        <v>CLASIFICA</v>
      </c>
      <c r="D15" s="41" t="s">
        <v>278</v>
      </c>
      <c r="E15" s="65" t="s">
        <v>413</v>
      </c>
      <c r="F15" s="33" t="str">
        <f>+IFERROR(VLOOKUP(BD_Detalles[[#This Row],[Clase]],'Resumen Capas'!$A$4:$C$1048576,2,0),"COMPLETAR")</f>
        <v>Glaciares 2014 : Clasificación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39" t="str">
        <f t="shared" si="0"/>
        <v>01-2</v>
      </c>
      <c r="B16" s="30" t="str">
        <f>+IFERROR(VLOOKUP(BD_Detalles[[#This Row],[Clase]],'Resumen Capas'!$A$4:$C$1048576,2,0),"COMPLETAR")</f>
        <v>Glaciares 2014 : Clasificación</v>
      </c>
      <c r="C16" s="30" t="str">
        <f>+IFERROR(IF(RIGHT(BD_Detalles[[#This Row],[Clase]],1)="0","",VLOOKUP(BD_Detalles[[#This Row],[Clase]],'Resumen Capas'!$A$4:$C$1048576,3,0)),"COMPLETAR")</f>
        <v>CLASIFICA</v>
      </c>
      <c r="D16" s="41" t="s">
        <v>279</v>
      </c>
      <c r="E16" s="68" t="s">
        <v>416</v>
      </c>
      <c r="F16" s="33" t="str">
        <f>+IFERROR(VLOOKUP(BD_Detalles[[#This Row],[Clase]],'Resumen Capas'!$A$4:$C$1048576,2,0),"COMPLETAR")</f>
        <v>Glaciares 2014 : Clasificación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108</v>
      </c>
      <c r="B17" s="30" t="str">
        <f>+IFERROR(VLOOKUP(BD_Detalles[[#This Row],[Clase]],'Resumen Capas'!$A$4:$C$1048576,2,0),"COMPLETAR")</f>
        <v>Glaciares 2014: Orientación</v>
      </c>
      <c r="C17" s="30" t="str">
        <f>+IFERROR(IF(RIGHT(BD_Detalles[[#This Row],[Clase]],1)="0","",VLOOKUP(BD_Detalles[[#This Row],[Clase]],'Resumen Capas'!$A$4:$C$1048576,3,0)),"COMPLETAR")</f>
        <v>ORIENTA</v>
      </c>
      <c r="D17" s="45" t="s">
        <v>280</v>
      </c>
      <c r="E17" s="69" t="s">
        <v>417</v>
      </c>
      <c r="F17" s="33" t="str">
        <f>+IFERROR(VLOOKUP(BD_Detalles[[#This Row],[Clase]],'Resumen Capas'!$A$4:$C$1048576,2,0),"COMPLETAR")</f>
        <v>Glaciares 2014: Orientación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39" t="str">
        <f t="shared" ref="A18:A24" si="1">+A17</f>
        <v>01-3</v>
      </c>
      <c r="B18" s="30" t="str">
        <f>+IFERROR(VLOOKUP(BD_Detalles[[#This Row],[Clase]],'Resumen Capas'!$A$4:$C$1048576,2,0),"COMPLETAR")</f>
        <v>Glaciares 2014: Orientación</v>
      </c>
      <c r="C18" s="30" t="str">
        <f>+IFERROR(IF(RIGHT(BD_Detalles[[#This Row],[Clase]],1)="0","",VLOOKUP(BD_Detalles[[#This Row],[Clase]],'Resumen Capas'!$A$4:$C$1048576,3,0)),"COMPLETAR")</f>
        <v>ORIENTA</v>
      </c>
      <c r="D18" s="45" t="s">
        <v>281</v>
      </c>
      <c r="E18" s="81" t="s">
        <v>429</v>
      </c>
      <c r="F18" s="33" t="str">
        <f>+IFERROR(VLOOKUP(BD_Detalles[[#This Row],[Clase]],'Resumen Capas'!$A$4:$C$1048576,2,0),"COMPLETAR")</f>
        <v>Glaciares 2014: Orientación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39" t="str">
        <f t="shared" si="1"/>
        <v>01-3</v>
      </c>
      <c r="B19" s="30" t="str">
        <f>+IFERROR(VLOOKUP(BD_Detalles[[#This Row],[Clase]],'Resumen Capas'!$A$4:$C$1048576,2,0),"COMPLETAR")</f>
        <v>Glaciares 2014: Orientación</v>
      </c>
      <c r="C19" s="30" t="str">
        <f>+IFERROR(IF(RIGHT(BD_Detalles[[#This Row],[Clase]],1)="0","",VLOOKUP(BD_Detalles[[#This Row],[Clase]],'Resumen Capas'!$A$4:$C$1048576,3,0)),"COMPLETAR")</f>
        <v>ORIENTA</v>
      </c>
      <c r="D19" s="45" t="s">
        <v>282</v>
      </c>
      <c r="E19" s="82" t="s">
        <v>430</v>
      </c>
      <c r="F19" s="33" t="str">
        <f>+IFERROR(VLOOKUP(BD_Detalles[[#This Row],[Clase]],'Resumen Capas'!$A$4:$C$1048576,2,0),"COMPLETAR")</f>
        <v>Glaciares 2014: Orientación</v>
      </c>
      <c r="G19" s="35"/>
      <c r="H19" s="40" t="str">
        <f>+LEFT(BD_Detalles[[#This Row],[Clase]],2)</f>
        <v>01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si="1"/>
        <v>01-3</v>
      </c>
      <c r="B20" s="30" t="str">
        <f>+IFERROR(VLOOKUP(BD_Detalles[[#This Row],[Clase]],'Resumen Capas'!$A$4:$C$1048576,2,0),"COMPLETAR")</f>
        <v>Glaciares 2014: Orientación</v>
      </c>
      <c r="C20" s="30" t="str">
        <f>+IFERROR(IF(RIGHT(BD_Detalles[[#This Row],[Clase]],1)="0","",VLOOKUP(BD_Detalles[[#This Row],[Clase]],'Resumen Capas'!$A$4:$C$1048576,3,0)),"COMPLETAR")</f>
        <v>ORIENTA</v>
      </c>
      <c r="D20" s="45" t="s">
        <v>283</v>
      </c>
      <c r="E20" s="83" t="s">
        <v>431</v>
      </c>
      <c r="F20" s="33" t="str">
        <f>+IFERROR(VLOOKUP(BD_Detalles[[#This Row],[Clase]],'Resumen Capas'!$A$4:$C$1048576,2,0),"COMPLETAR")</f>
        <v>Glaciares 2014: Orientación</v>
      </c>
      <c r="G20" s="35"/>
      <c r="H20" s="40" t="str">
        <f>+LEFT(BD_Detalles[[#This Row],[Clase]],2)</f>
        <v>01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1"/>
        <v>01-3</v>
      </c>
      <c r="B21" s="30" t="str">
        <f>+IFERROR(VLOOKUP(BD_Detalles[[#This Row],[Clase]],'Resumen Capas'!$A$4:$C$1048576,2,0),"COMPLETAR")</f>
        <v>Glaciares 2014: Orientación</v>
      </c>
      <c r="C21" s="30" t="str">
        <f>+IFERROR(IF(RIGHT(BD_Detalles[[#This Row],[Clase]],1)="0","",VLOOKUP(BD_Detalles[[#This Row],[Clase]],'Resumen Capas'!$A$4:$C$1048576,3,0)),"COMPLETAR")</f>
        <v>ORIENTA</v>
      </c>
      <c r="D21" s="45" t="s">
        <v>284</v>
      </c>
      <c r="E21" s="84" t="s">
        <v>432</v>
      </c>
      <c r="F21" s="33" t="str">
        <f>+IFERROR(VLOOKUP(BD_Detalles[[#This Row],[Clase]],'Resumen Capas'!$A$4:$C$1048576,2,0),"COMPLETAR")</f>
        <v>Glaciares 2014: Orientación</v>
      </c>
      <c r="G21" s="35"/>
      <c r="H21" s="40" t="str">
        <f>+LEFT(BD_Detalles[[#This Row],[Clase]],2)</f>
        <v>01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1"/>
        <v>01-3</v>
      </c>
      <c r="B22" s="30" t="str">
        <f>+IFERROR(VLOOKUP(BD_Detalles[[#This Row],[Clase]],'Resumen Capas'!$A$4:$C$1048576,2,0),"COMPLETAR")</f>
        <v>Glaciares 2014: Orientación</v>
      </c>
      <c r="C22" s="30" t="str">
        <f>+IFERROR(IF(RIGHT(BD_Detalles[[#This Row],[Clase]],1)="0","",VLOOKUP(BD_Detalles[[#This Row],[Clase]],'Resumen Capas'!$A$4:$C$1048576,3,0)),"COMPLETAR")</f>
        <v>ORIENTA</v>
      </c>
      <c r="D22" s="45" t="s">
        <v>285</v>
      </c>
      <c r="E22" s="56" t="s">
        <v>404</v>
      </c>
      <c r="F22" s="33" t="str">
        <f>+IFERROR(VLOOKUP(BD_Detalles[[#This Row],[Clase]],'Resumen Capas'!$A$4:$C$1048576,2,0),"COMPLETAR")</f>
        <v>Glaciares 2014: Orientación</v>
      </c>
      <c r="G22" s="35"/>
      <c r="H22" s="40" t="str">
        <f>+LEFT(BD_Detalles[[#This Row],[Clase]],2)</f>
        <v>01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1"/>
        <v>01-3</v>
      </c>
      <c r="B23" s="30" t="str">
        <f>+IFERROR(VLOOKUP(BD_Detalles[[#This Row],[Clase]],'Resumen Capas'!$A$4:$C$1048576,2,0),"COMPLETAR")</f>
        <v>Glaciares 2014: Orientación</v>
      </c>
      <c r="C23" s="30" t="str">
        <f>+IFERROR(IF(RIGHT(BD_Detalles[[#This Row],[Clase]],1)="0","",VLOOKUP(BD_Detalles[[#This Row],[Clase]],'Resumen Capas'!$A$4:$C$1048576,3,0)),"COMPLETAR")</f>
        <v>ORIENTA</v>
      </c>
      <c r="D23" s="45" t="s">
        <v>286</v>
      </c>
      <c r="E23" s="85" t="s">
        <v>433</v>
      </c>
      <c r="F23" s="33" t="str">
        <f>+IFERROR(VLOOKUP(BD_Detalles[[#This Row],[Clase]],'Resumen Capas'!$A$4:$C$1048576,2,0),"COMPLETAR")</f>
        <v>Glaciares 2014: Orientación</v>
      </c>
      <c r="G23" s="35"/>
      <c r="H23" s="40" t="str">
        <f>+LEFT(BD_Detalles[[#This Row],[Clase]],2)</f>
        <v>01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1"/>
        <v>01-3</v>
      </c>
      <c r="B24" s="30" t="str">
        <f>+IFERROR(VLOOKUP(BD_Detalles[[#This Row],[Clase]],'Resumen Capas'!$A$4:$C$1048576,2,0),"COMPLETAR")</f>
        <v>Glaciares 2014: Orientación</v>
      </c>
      <c r="C24" s="30" t="str">
        <f>+IFERROR(IF(RIGHT(BD_Detalles[[#This Row],[Clase]],1)="0","",VLOOKUP(BD_Detalles[[#This Row],[Clase]],'Resumen Capas'!$A$4:$C$1048576,3,0)),"COMPLETAR")</f>
        <v>ORIENTA</v>
      </c>
      <c r="D24" s="45" t="s">
        <v>287</v>
      </c>
      <c r="E24" s="86" t="s">
        <v>434</v>
      </c>
      <c r="F24" s="33" t="str">
        <f>+IFERROR(VLOOKUP(BD_Detalles[[#This Row],[Clase]],'Resumen Capas'!$A$4:$C$1048576,2,0),"COMPLETAR")</f>
        <v>Glaciares 2014: Orientación</v>
      </c>
      <c r="G24" s="35"/>
      <c r="H24" s="40" t="str">
        <f>+LEFT(BD_Detalles[[#This Row],[Clase]],2)</f>
        <v>01</v>
      </c>
      <c r="I24" s="32" t="str">
        <f>+IFERROR(VLOOKUP(BD_Detalles[[#This Row],[idcapa]],Capas[[idcapa]:[Tipo]],3,0),"")</f>
        <v>Polígono</v>
      </c>
    </row>
    <row r="25" spans="1:9" x14ac:dyDescent="0.3">
      <c r="A25" s="39" t="s">
        <v>109</v>
      </c>
      <c r="B25" s="30" t="str">
        <f>+IFERROR(VLOOKUP(BD_Detalles[[#This Row],[Clase]],'Resumen Capas'!$A$4:$C$1048576,2,0),"COMPLETAR")</f>
        <v>Glaciares 2014: Fuente Digital</v>
      </c>
      <c r="C25" s="30" t="str">
        <f>+IFERROR(IF(RIGHT(BD_Detalles[[#This Row],[Clase]],1)="0","",VLOOKUP(BD_Detalles[[#This Row],[Clase]],'Resumen Capas'!$A$4:$C$1048576,3,0)),"COMPLETAR")</f>
        <v>FUENTE_DIG</v>
      </c>
      <c r="D25" s="34" t="s">
        <v>294</v>
      </c>
      <c r="E25" s="65" t="s">
        <v>413</v>
      </c>
      <c r="F25" s="33" t="str">
        <f>+IFERROR(VLOOKUP(BD_Detalles[[#This Row],[Clase]],'Resumen Capas'!$A$4:$C$1048576,2,0),"COMPLETAR")</f>
        <v>Glaciares 2014: Fuente Digital</v>
      </c>
      <c r="G25" s="35"/>
      <c r="H25" s="40" t="str">
        <f>+LEFT(BD_Detalles[[#This Row],[Clase]],2)</f>
        <v>01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ref="A26:A32" si="2">+A25</f>
        <v>01-4</v>
      </c>
      <c r="B26" s="30" t="str">
        <f>+IFERROR(VLOOKUP(BD_Detalles[[#This Row],[Clase]],'Resumen Capas'!$A$4:$C$1048576,2,0),"COMPLETAR")</f>
        <v>Glaciares 2014: Fuente Digital</v>
      </c>
      <c r="C26" s="30" t="str">
        <f>+IFERROR(IF(RIGHT(BD_Detalles[[#This Row],[Clase]],1)="0","",VLOOKUP(BD_Detalles[[#This Row],[Clase]],'Resumen Capas'!$A$4:$C$1048576,3,0)),"COMPLETAR")</f>
        <v>FUENTE_DIG</v>
      </c>
      <c r="D26" s="34" t="s">
        <v>295</v>
      </c>
      <c r="E26" s="87" t="s">
        <v>435</v>
      </c>
      <c r="F26" s="33" t="str">
        <f>+IFERROR(VLOOKUP(BD_Detalles[[#This Row],[Clase]],'Resumen Capas'!$A$4:$C$1048576,2,0),"COMPLETAR")</f>
        <v>Glaciares 2014: Fuente Digital</v>
      </c>
      <c r="G26" s="35"/>
      <c r="H26" s="40" t="str">
        <f>+LEFT(BD_Detalles[[#This Row],[Clase]],2)</f>
        <v>01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2"/>
        <v>01-4</v>
      </c>
      <c r="B27" s="30" t="str">
        <f>+IFERROR(VLOOKUP(BD_Detalles[[#This Row],[Clase]],'Resumen Capas'!$A$4:$C$1048576,2,0),"COMPLETAR")</f>
        <v>Glaciares 2014: Fuente Digital</v>
      </c>
      <c r="C27" s="30" t="str">
        <f>+IFERROR(IF(RIGHT(BD_Detalles[[#This Row],[Clase]],1)="0","",VLOOKUP(BD_Detalles[[#This Row],[Clase]],'Resumen Capas'!$A$4:$C$1048576,3,0)),"COMPLETAR")</f>
        <v>FUENTE_DIG</v>
      </c>
      <c r="D27" s="34" t="s">
        <v>296</v>
      </c>
      <c r="E27" s="88" t="s">
        <v>436</v>
      </c>
      <c r="F27" s="33" t="str">
        <f>+IFERROR(VLOOKUP(BD_Detalles[[#This Row],[Clase]],'Resumen Capas'!$A$4:$C$1048576,2,0),"COMPLETAR")</f>
        <v>Glaciares 2014: Fuente Digital</v>
      </c>
      <c r="G27" s="35"/>
      <c r="H27" s="40" t="str">
        <f>+LEFT(BD_Detalles[[#This Row],[Clase]],2)</f>
        <v>01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2"/>
        <v>01-4</v>
      </c>
      <c r="B28" s="30" t="str">
        <f>+IFERROR(VLOOKUP(BD_Detalles[[#This Row],[Clase]],'Resumen Capas'!$A$4:$C$1048576,2,0),"COMPLETAR")</f>
        <v>Glaciares 2014: Fuente Digital</v>
      </c>
      <c r="C28" s="30" t="str">
        <f>+IFERROR(IF(RIGHT(BD_Detalles[[#This Row],[Clase]],1)="0","",VLOOKUP(BD_Detalles[[#This Row],[Clase]],'Resumen Capas'!$A$4:$C$1048576,3,0)),"COMPLETAR")</f>
        <v>FUENTE_DIG</v>
      </c>
      <c r="D28" s="34" t="s">
        <v>297</v>
      </c>
      <c r="E28" s="89" t="s">
        <v>437</v>
      </c>
      <c r="F28" s="33" t="str">
        <f>+IFERROR(VLOOKUP(BD_Detalles[[#This Row],[Clase]],'Resumen Capas'!$A$4:$C$1048576,2,0),"COMPLETAR")</f>
        <v>Glaciares 2014: Fuente Digital</v>
      </c>
      <c r="G28" s="35"/>
      <c r="H28" s="40" t="str">
        <f>+LEFT(BD_Detalles[[#This Row],[Clase]],2)</f>
        <v>01</v>
      </c>
      <c r="I28" s="32" t="str">
        <f>+IFERROR(VLOOKUP(BD_Detalles[[#This Row],[idcapa]],Capas[[idcapa]:[Tipo]],3,0),"")</f>
        <v>Polígono</v>
      </c>
    </row>
    <row r="29" spans="1:9" x14ac:dyDescent="0.3">
      <c r="A29" s="39" t="str">
        <f t="shared" si="2"/>
        <v>01-4</v>
      </c>
      <c r="B29" s="30" t="str">
        <f>+IFERROR(VLOOKUP(BD_Detalles[[#This Row],[Clase]],'Resumen Capas'!$A$4:$C$1048576,2,0),"COMPLETAR")</f>
        <v>Glaciares 2014: Fuente Digital</v>
      </c>
      <c r="C29" s="30" t="str">
        <f>+IFERROR(IF(RIGHT(BD_Detalles[[#This Row],[Clase]],1)="0","",VLOOKUP(BD_Detalles[[#This Row],[Clase]],'Resumen Capas'!$A$4:$C$1048576,3,0)),"COMPLETAR")</f>
        <v>FUENTE_DIG</v>
      </c>
      <c r="D29" s="34" t="s">
        <v>298</v>
      </c>
      <c r="E29" s="63" t="s">
        <v>411</v>
      </c>
      <c r="F29" s="33" t="str">
        <f>+IFERROR(VLOOKUP(BD_Detalles[[#This Row],[Clase]],'Resumen Capas'!$A$4:$C$1048576,2,0),"COMPLETAR")</f>
        <v>Glaciares 2014: Fuente Digital</v>
      </c>
      <c r="G29" s="35"/>
      <c r="H29" s="40" t="str">
        <f>+LEFT(BD_Detalles[[#This Row],[Clase]],2)</f>
        <v>01</v>
      </c>
      <c r="I29" s="32" t="str">
        <f>+IFERROR(VLOOKUP(BD_Detalles[[#This Row],[idcapa]],Capas[[idcapa]:[Tipo]],3,0),"")</f>
        <v>Polígono</v>
      </c>
    </row>
    <row r="30" spans="1:9" x14ac:dyDescent="0.3">
      <c r="A30" s="39" t="str">
        <f t="shared" si="2"/>
        <v>01-4</v>
      </c>
      <c r="B30" s="30" t="str">
        <f>+IFERROR(VLOOKUP(BD_Detalles[[#This Row],[Clase]],'Resumen Capas'!$A$4:$C$1048576,2,0),"COMPLETAR")</f>
        <v>Glaciares 2014: Fuente Digital</v>
      </c>
      <c r="C30" s="30" t="str">
        <f>+IFERROR(IF(RIGHT(BD_Detalles[[#This Row],[Clase]],1)="0","",VLOOKUP(BD_Detalles[[#This Row],[Clase]],'Resumen Capas'!$A$4:$C$1048576,3,0)),"COMPLETAR")</f>
        <v>FUENTE_DIG</v>
      </c>
      <c r="D30" s="34" t="s">
        <v>299</v>
      </c>
      <c r="E30" s="90" t="s">
        <v>438</v>
      </c>
      <c r="F30" s="33" t="str">
        <f>+IFERROR(VLOOKUP(BD_Detalles[[#This Row],[Clase]],'Resumen Capas'!$A$4:$C$1048576,2,0),"COMPLETAR")</f>
        <v>Glaciares 2014: Fuente Digital</v>
      </c>
      <c r="G30" s="35"/>
      <c r="H30" s="40" t="str">
        <f>+LEFT(BD_Detalles[[#This Row],[Clase]],2)</f>
        <v>01</v>
      </c>
      <c r="I30" s="32" t="str">
        <f>+IFERROR(VLOOKUP(BD_Detalles[[#This Row],[idcapa]],Capas[[idcapa]:[Tipo]],3,0),"")</f>
        <v>Polígono</v>
      </c>
    </row>
    <row r="31" spans="1:9" x14ac:dyDescent="0.3">
      <c r="A31" s="39" t="str">
        <f t="shared" si="2"/>
        <v>01-4</v>
      </c>
      <c r="B31" s="30" t="str">
        <f>+IFERROR(VLOOKUP(BD_Detalles[[#This Row],[Clase]],'Resumen Capas'!$A$4:$C$1048576,2,0),"COMPLETAR")</f>
        <v>Glaciares 2014: Fuente Digital</v>
      </c>
      <c r="C31" s="30" t="str">
        <f>+IFERROR(IF(RIGHT(BD_Detalles[[#This Row],[Clase]],1)="0","",VLOOKUP(BD_Detalles[[#This Row],[Clase]],'Resumen Capas'!$A$4:$C$1048576,3,0)),"COMPLETAR")</f>
        <v>FUENTE_DIG</v>
      </c>
      <c r="D31" s="34" t="s">
        <v>300</v>
      </c>
      <c r="E31" s="91" t="s">
        <v>439</v>
      </c>
      <c r="F31" s="33" t="str">
        <f>+IFERROR(VLOOKUP(BD_Detalles[[#This Row],[Clase]],'Resumen Capas'!$A$4:$C$1048576,2,0),"COMPLETAR")</f>
        <v>Glaciares 2014: Fuente Digital</v>
      </c>
      <c r="G31" s="35"/>
      <c r="H31" s="40" t="str">
        <f>+LEFT(BD_Detalles[[#This Row],[Clase]],2)</f>
        <v>01</v>
      </c>
      <c r="I31" s="32" t="str">
        <f>+IFERROR(VLOOKUP(BD_Detalles[[#This Row],[idcapa]],Capas[[idcapa]:[Tipo]],3,0),"")</f>
        <v>Polígono</v>
      </c>
    </row>
    <row r="32" spans="1:9" x14ac:dyDescent="0.3">
      <c r="A32" s="39" t="str">
        <f t="shared" si="2"/>
        <v>01-4</v>
      </c>
      <c r="B32" s="30" t="str">
        <f>+IFERROR(VLOOKUP(BD_Detalles[[#This Row],[Clase]],'Resumen Capas'!$A$4:$C$1048576,2,0),"COMPLETAR")</f>
        <v>Glaciares 2014: Fuente Digital</v>
      </c>
      <c r="C32" s="30" t="str">
        <f>+IFERROR(IF(RIGHT(BD_Detalles[[#This Row],[Clase]],1)="0","",VLOOKUP(BD_Detalles[[#This Row],[Clase]],'Resumen Capas'!$A$4:$C$1048576,3,0)),"COMPLETAR")</f>
        <v>FUENTE_DIG</v>
      </c>
      <c r="D32" s="34" t="s">
        <v>301</v>
      </c>
      <c r="E32" s="83" t="s">
        <v>431</v>
      </c>
      <c r="F32" s="33" t="str">
        <f>+IFERROR(VLOOKUP(BD_Detalles[[#This Row],[Clase]],'Resumen Capas'!$A$4:$C$1048576,2,0),"COMPLETAR")</f>
        <v>Glaciares 2014: Fuente Digital</v>
      </c>
      <c r="G32" s="35"/>
      <c r="H32" s="40" t="str">
        <f>+LEFT(BD_Detalles[[#This Row],[Clase]],2)</f>
        <v>01</v>
      </c>
      <c r="I32" s="32" t="str">
        <f>+IFERROR(VLOOKUP(BD_Detalles[[#This Row],[idcapa]],Capas[[idcapa]:[Tipo]],3,0),"")</f>
        <v>Polígono</v>
      </c>
    </row>
    <row r="33" spans="1:9" x14ac:dyDescent="0.3">
      <c r="A33" s="29" t="s">
        <v>308</v>
      </c>
      <c r="B33" s="30" t="str">
        <f>+IFERROR(VLOOKUP(BD_Detalles[[#This Row],[Clase]],'Resumen Capas'!$A$4:$C$1048576,2,0),"COMPLETAR")</f>
        <v>Glaciares 2014: Año Inventario</v>
      </c>
      <c r="C33" s="30" t="str">
        <f>+IFERROR(IF(RIGHT(BD_Detalles[[#This Row],[Clase]],1)="0","",VLOOKUP(BD_Detalles[[#This Row],[Clase]],'Resumen Capas'!$A$4:$C$1048576,3,0)),"COMPLETAR")</f>
        <v>INVENT_FEC</v>
      </c>
      <c r="D33" s="46" t="s">
        <v>303</v>
      </c>
      <c r="E33" s="92" t="s">
        <v>440</v>
      </c>
      <c r="F33" s="33" t="str">
        <f>+IFERROR(VLOOKUP(BD_Detalles[[#This Row],[Clase]],'Resumen Capas'!$A$4:$C$1048576,2,0),"COMPLETAR")</f>
        <v>Glaciares 2014: Año Inventario</v>
      </c>
      <c r="G33" s="35"/>
      <c r="H33" s="40" t="str">
        <f>+LEFT(BD_Detalles[[#This Row],[Clase]],2)</f>
        <v>01</v>
      </c>
      <c r="I33" s="32" t="str">
        <f>+IFERROR(VLOOKUP(BD_Detalles[[#This Row],[idcapa]],Capas[[idcapa]:[Tipo]],3,0),"")</f>
        <v>Polígono</v>
      </c>
    </row>
    <row r="34" spans="1:9" x14ac:dyDescent="0.3">
      <c r="A34" s="39" t="str">
        <f t="shared" ref="A34:A37" si="3">+A33</f>
        <v>01-5</v>
      </c>
      <c r="B34" s="30" t="str">
        <f>+IFERROR(VLOOKUP(BD_Detalles[[#This Row],[Clase]],'Resumen Capas'!$A$4:$C$1048576,2,0),"COMPLETAR")</f>
        <v>Glaciares 2014: Año Inventario</v>
      </c>
      <c r="C34" s="30" t="str">
        <f>+IFERROR(IF(RIGHT(BD_Detalles[[#This Row],[Clase]],1)="0","",VLOOKUP(BD_Detalles[[#This Row],[Clase]],'Resumen Capas'!$A$4:$C$1048576,3,0)),"COMPLETAR")</f>
        <v>INVENT_FEC</v>
      </c>
      <c r="D34" s="46" t="s">
        <v>304</v>
      </c>
      <c r="E34" s="93" t="s">
        <v>425</v>
      </c>
      <c r="F34" s="33" t="str">
        <f>+IFERROR(VLOOKUP(BD_Detalles[[#This Row],[Clase]],'Resumen Capas'!$A$4:$C$1048576,2,0),"COMPLETAR")</f>
        <v>Glaciares 2014: Año Inventario</v>
      </c>
      <c r="G34" s="35"/>
      <c r="H34" s="40" t="str">
        <f>+LEFT(BD_Detalles[[#This Row],[Clase]],2)</f>
        <v>01</v>
      </c>
      <c r="I34" s="32" t="str">
        <f>+IFERROR(VLOOKUP(BD_Detalles[[#This Row],[idcapa]],Capas[[idcapa]:[Tipo]],3,0),"")</f>
        <v>Polígono</v>
      </c>
    </row>
    <row r="35" spans="1:9" x14ac:dyDescent="0.3">
      <c r="A35" s="39" t="str">
        <f t="shared" si="3"/>
        <v>01-5</v>
      </c>
      <c r="B35" s="30" t="str">
        <f>+IFERROR(VLOOKUP(BD_Detalles[[#This Row],[Clase]],'Resumen Capas'!$A$4:$C$1048576,2,0),"COMPLETAR")</f>
        <v>Glaciares 2014: Año Inventario</v>
      </c>
      <c r="C35" s="30" t="str">
        <f>+IFERROR(IF(RIGHT(BD_Detalles[[#This Row],[Clase]],1)="0","",VLOOKUP(BD_Detalles[[#This Row],[Clase]],'Resumen Capas'!$A$4:$C$1048576,3,0)),"COMPLETAR")</f>
        <v>INVENT_FEC</v>
      </c>
      <c r="D35" s="46" t="s">
        <v>305</v>
      </c>
      <c r="E35" s="94" t="s">
        <v>441</v>
      </c>
      <c r="F35" s="33" t="str">
        <f>+IFERROR(VLOOKUP(BD_Detalles[[#This Row],[Clase]],'Resumen Capas'!$A$4:$C$1048576,2,0),"COMPLETAR")</f>
        <v>Glaciares 2014: Año Inventario</v>
      </c>
      <c r="G35" s="35"/>
      <c r="H35" s="40" t="str">
        <f>+LEFT(BD_Detalles[[#This Row],[Clase]],2)</f>
        <v>01</v>
      </c>
      <c r="I35" s="32" t="str">
        <f>+IFERROR(VLOOKUP(BD_Detalles[[#This Row],[idcapa]],Capas[[idcapa]:[Tipo]],3,0),"")</f>
        <v>Polígono</v>
      </c>
    </row>
    <row r="36" spans="1:9" x14ac:dyDescent="0.3">
      <c r="A36" s="39" t="str">
        <f t="shared" si="3"/>
        <v>01-5</v>
      </c>
      <c r="B36" s="30" t="str">
        <f>+IFERROR(VLOOKUP(BD_Detalles[[#This Row],[Clase]],'Resumen Capas'!$A$4:$C$1048576,2,0),"COMPLETAR")</f>
        <v>Glaciares 2014: Año Inventario</v>
      </c>
      <c r="C36" s="30" t="str">
        <f>+IFERROR(IF(RIGHT(BD_Detalles[[#This Row],[Clase]],1)="0","",VLOOKUP(BD_Detalles[[#This Row],[Clase]],'Resumen Capas'!$A$4:$C$1048576,3,0)),"COMPLETAR")</f>
        <v>INVENT_FEC</v>
      </c>
      <c r="D36" s="46" t="s">
        <v>306</v>
      </c>
      <c r="E36" s="95" t="s">
        <v>442</v>
      </c>
      <c r="F36" s="33" t="str">
        <f>+IFERROR(VLOOKUP(BD_Detalles[[#This Row],[Clase]],'Resumen Capas'!$A$4:$C$1048576,2,0),"COMPLETAR")</f>
        <v>Glaciares 2014: Año Inventario</v>
      </c>
      <c r="G36" s="35"/>
      <c r="H36" s="40" t="str">
        <f>+LEFT(BD_Detalles[[#This Row],[Clase]],2)</f>
        <v>01</v>
      </c>
      <c r="I36" s="32" t="str">
        <f>+IFERROR(VLOOKUP(BD_Detalles[[#This Row],[idcapa]],Capas[[idcapa]:[Tipo]],3,0),"")</f>
        <v>Polígono</v>
      </c>
    </row>
    <row r="37" spans="1:9" x14ac:dyDescent="0.3">
      <c r="A37" s="39" t="str">
        <f t="shared" si="3"/>
        <v>01-5</v>
      </c>
      <c r="B37" s="30" t="str">
        <f>+IFERROR(VLOOKUP(BD_Detalles[[#This Row],[Clase]],'Resumen Capas'!$A$4:$C$1048576,2,0),"COMPLETAR")</f>
        <v>Glaciares 2014: Año Inventario</v>
      </c>
      <c r="C37" s="30" t="str">
        <f>+IFERROR(IF(RIGHT(BD_Detalles[[#This Row],[Clase]],1)="0","",VLOOKUP(BD_Detalles[[#This Row],[Clase]],'Resumen Capas'!$A$4:$C$1048576,3,0)),"COMPLETAR")</f>
        <v>INVENT_FEC</v>
      </c>
      <c r="D37" s="46" t="s">
        <v>307</v>
      </c>
      <c r="E37" s="73" t="s">
        <v>421</v>
      </c>
      <c r="F37" s="33" t="str">
        <f>+IFERROR(VLOOKUP(BD_Detalles[[#This Row],[Clase]],'Resumen Capas'!$A$4:$C$1048576,2,0),"COMPLETAR")</f>
        <v>Glaciares 2014: Año Inventario</v>
      </c>
      <c r="G37" s="35"/>
      <c r="H37" s="40" t="str">
        <f>+LEFT(BD_Detalles[[#This Row],[Clase]],2)</f>
        <v>01</v>
      </c>
      <c r="I37" s="32" t="str">
        <f>+IFERROR(VLOOKUP(BD_Detalles[[#This Row],[idcapa]],Capas[[idcapa]:[Tipo]],3,0),"")</f>
        <v>Polígono</v>
      </c>
    </row>
    <row r="38" spans="1:9" x14ac:dyDescent="0.3">
      <c r="A38" s="39" t="str">
        <f t="shared" ref="A38" si="4">+A37</f>
        <v>01-5</v>
      </c>
      <c r="B38" s="30" t="str">
        <f>+IFERROR(VLOOKUP(BD_Detalles[[#This Row],[Clase]],'Resumen Capas'!$A$4:$C$1048576,2,0),"COMPLETAR")</f>
        <v>Glaciares 2014: Año Inventario</v>
      </c>
      <c r="C38" s="30" t="str">
        <f>+IFERROR(IF(RIGHT(BD_Detalles[[#This Row],[Clase]],1)="0","",VLOOKUP(BD_Detalles[[#This Row],[Clase]],'Resumen Capas'!$A$4:$C$1048576,3,0)),"COMPLETAR")</f>
        <v>INVENT_FEC</v>
      </c>
      <c r="D38" s="46"/>
      <c r="E38" s="96" t="s">
        <v>443</v>
      </c>
      <c r="F38" s="33" t="str">
        <f>+IFERROR(VLOOKUP(BD_Detalles[[#This Row],[Clase]],'Resumen Capas'!$A$4:$C$1048576,2,0),"COMPLETAR")</f>
        <v>Glaciares 2014: Año Inventario</v>
      </c>
      <c r="G38" s="35"/>
      <c r="H38" s="40" t="str">
        <f>+LEFT(BD_Detalles[[#This Row],[Clase]],2)</f>
        <v>01</v>
      </c>
      <c r="I38" s="32" t="str">
        <f>+IFERROR(VLOOKUP(BD_Detalles[[#This Row],[idcapa]],Capas[[idcapa]:[Tipo]],3,0),"")</f>
        <v>Polígono</v>
      </c>
    </row>
    <row r="39" spans="1:9" x14ac:dyDescent="0.3">
      <c r="A39" s="29" t="s">
        <v>316</v>
      </c>
      <c r="B39" s="30" t="str">
        <f>+IFERROR(VLOOKUP(BD_Detalles[[#This Row],[Clase]],'Resumen Capas'!$A$4:$C$1048576,2,0),"COMPLETAR")</f>
        <v>Glaciares 2014 : Clasificación 2</v>
      </c>
      <c r="C39" s="30" t="str">
        <f>+IFERROR(IF(RIGHT(BD_Detalles[[#This Row],[Clase]],1)="0","",VLOOKUP(BD_Detalles[[#This Row],[Clase]],'Resumen Capas'!$A$4:$C$1048576,3,0)),"COMPLETAR")</f>
        <v>CLAS_2_CUB</v>
      </c>
      <c r="D39" s="47" t="s">
        <v>310</v>
      </c>
      <c r="E39" s="84" t="s">
        <v>432</v>
      </c>
      <c r="F39" s="33" t="str">
        <f>+IFERROR(VLOOKUP(BD_Detalles[[#This Row],[Clase]],'Resumen Capas'!$A$4:$C$1048576,2,0),"COMPLETAR")</f>
        <v>Glaciares 2014 : Clasificación 2</v>
      </c>
      <c r="G39" s="35"/>
      <c r="H39" s="40" t="str">
        <f>+LEFT(BD_Detalles[[#This Row],[Clase]],2)</f>
        <v>01</v>
      </c>
      <c r="I39" s="32" t="str">
        <f>+IFERROR(VLOOKUP(BD_Detalles[[#This Row],[idcapa]],Capas[[idcapa]:[Tipo]],3,0),"")</f>
        <v>Polígono</v>
      </c>
    </row>
    <row r="40" spans="1:9" x14ac:dyDescent="0.3">
      <c r="A40" s="39" t="str">
        <f t="shared" ref="A40:A48" si="5">+A39</f>
        <v>01-6</v>
      </c>
      <c r="B40" s="30" t="str">
        <f>+IFERROR(VLOOKUP(BD_Detalles[[#This Row],[Clase]],'Resumen Capas'!$A$4:$C$1048576,2,0),"COMPLETAR")</f>
        <v>Glaciares 2014 : Clasificación 2</v>
      </c>
      <c r="C40" s="30" t="str">
        <f>+IFERROR(IF(RIGHT(BD_Detalles[[#This Row],[Clase]],1)="0","",VLOOKUP(BD_Detalles[[#This Row],[Clase]],'Resumen Capas'!$A$4:$C$1048576,3,0)),"COMPLETAR")</f>
        <v>CLAS_2_CUB</v>
      </c>
      <c r="D40" s="47" t="s">
        <v>311</v>
      </c>
      <c r="E40" s="94" t="s">
        <v>441</v>
      </c>
      <c r="F40" s="33" t="str">
        <f>+IFERROR(VLOOKUP(BD_Detalles[[#This Row],[Clase]],'Resumen Capas'!$A$4:$C$1048576,2,0),"COMPLETAR")</f>
        <v>Glaciares 2014 : Clasificación 2</v>
      </c>
      <c r="G40" s="35"/>
      <c r="H40" s="40" t="str">
        <f>+LEFT(BD_Detalles[[#This Row],[Clase]],2)</f>
        <v>01</v>
      </c>
      <c r="I40" s="32" t="str">
        <f>+IFERROR(VLOOKUP(BD_Detalles[[#This Row],[idcapa]],Capas[[idcapa]:[Tipo]],3,0),"")</f>
        <v>Polígono</v>
      </c>
    </row>
    <row r="41" spans="1:9" x14ac:dyDescent="0.3">
      <c r="A41" s="39" t="str">
        <f t="shared" si="5"/>
        <v>01-6</v>
      </c>
      <c r="B41" s="30" t="str">
        <f>+IFERROR(VLOOKUP(BD_Detalles[[#This Row],[Clase]],'Resumen Capas'!$A$4:$C$1048576,2,0),"COMPLETAR")</f>
        <v>Glaciares 2014 : Clasificación 2</v>
      </c>
      <c r="C41" s="30" t="str">
        <f>+IFERROR(IF(RIGHT(BD_Detalles[[#This Row],[Clase]],1)="0","",VLOOKUP(BD_Detalles[[#This Row],[Clase]],'Resumen Capas'!$A$4:$C$1048576,3,0)),"COMPLETAR")</f>
        <v>CLAS_2_CUB</v>
      </c>
      <c r="D41" s="47" t="s">
        <v>275</v>
      </c>
      <c r="E41" s="68" t="s">
        <v>416</v>
      </c>
      <c r="F41" s="33" t="str">
        <f>+IFERROR(VLOOKUP(BD_Detalles[[#This Row],[Clase]],'Resumen Capas'!$A$4:$C$1048576,2,0),"COMPLETAR")</f>
        <v>Glaciares 2014 : Clasificación 2</v>
      </c>
      <c r="G41" s="35"/>
      <c r="H41" s="40" t="str">
        <f>+LEFT(BD_Detalles[[#This Row],[Clase]],2)</f>
        <v>01</v>
      </c>
      <c r="I41" s="32" t="str">
        <f>+IFERROR(VLOOKUP(BD_Detalles[[#This Row],[idcapa]],Capas[[idcapa]:[Tipo]],3,0),"")</f>
        <v>Polígono</v>
      </c>
    </row>
    <row r="42" spans="1:9" x14ac:dyDescent="0.3">
      <c r="A42" s="39" t="str">
        <f t="shared" si="5"/>
        <v>01-6</v>
      </c>
      <c r="B42" s="30" t="str">
        <f>+IFERROR(VLOOKUP(BD_Detalles[[#This Row],[Clase]],'Resumen Capas'!$A$4:$C$1048576,2,0),"COMPLETAR")</f>
        <v>Glaciares 2014 : Clasificación 2</v>
      </c>
      <c r="C42" s="30" t="str">
        <f>+IFERROR(IF(RIGHT(BD_Detalles[[#This Row],[Clase]],1)="0","",VLOOKUP(BD_Detalles[[#This Row],[Clase]],'Resumen Capas'!$A$4:$C$1048576,3,0)),"COMPLETAR")</f>
        <v>CLAS_2_CUB</v>
      </c>
      <c r="D42" s="47" t="s">
        <v>312</v>
      </c>
      <c r="E42" s="60" t="s">
        <v>408</v>
      </c>
      <c r="F42" s="33" t="str">
        <f>+IFERROR(VLOOKUP(BD_Detalles[[#This Row],[Clase]],'Resumen Capas'!$A$4:$C$1048576,2,0),"COMPLETAR")</f>
        <v>Glaciares 2014 : Clasificación 2</v>
      </c>
      <c r="G42" s="35"/>
      <c r="H42" s="40" t="str">
        <f>+LEFT(BD_Detalles[[#This Row],[Clase]],2)</f>
        <v>01</v>
      </c>
      <c r="I42" s="32" t="str">
        <f>+IFERROR(VLOOKUP(BD_Detalles[[#This Row],[idcapa]],Capas[[idcapa]:[Tipo]],3,0),"")</f>
        <v>Polígono</v>
      </c>
    </row>
    <row r="43" spans="1:9" x14ac:dyDescent="0.3">
      <c r="A43" s="39" t="str">
        <f t="shared" si="5"/>
        <v>01-6</v>
      </c>
      <c r="B43" s="30" t="str">
        <f>+IFERROR(VLOOKUP(BD_Detalles[[#This Row],[Clase]],'Resumen Capas'!$A$4:$C$1048576,2,0),"COMPLETAR")</f>
        <v>Glaciares 2014 : Clasificación 2</v>
      </c>
      <c r="C43" s="30" t="str">
        <f>+IFERROR(IF(RIGHT(BD_Detalles[[#This Row],[Clase]],1)="0","",VLOOKUP(BD_Detalles[[#This Row],[Clase]],'Resumen Capas'!$A$4:$C$1048576,3,0)),"COMPLETAR")</f>
        <v>CLAS_2_CUB</v>
      </c>
      <c r="D43" s="47" t="s">
        <v>276</v>
      </c>
      <c r="E43" s="95" t="s">
        <v>442</v>
      </c>
      <c r="F43" s="33" t="str">
        <f>+IFERROR(VLOOKUP(BD_Detalles[[#This Row],[Clase]],'Resumen Capas'!$A$4:$C$1048576,2,0),"COMPLETAR")</f>
        <v>Glaciares 2014 : Clasificación 2</v>
      </c>
      <c r="G43" s="35"/>
      <c r="H43" s="40" t="str">
        <f>+LEFT(BD_Detalles[[#This Row],[Clase]],2)</f>
        <v>01</v>
      </c>
      <c r="I43" s="32" t="str">
        <f>+IFERROR(VLOOKUP(BD_Detalles[[#This Row],[idcapa]],Capas[[idcapa]:[Tipo]],3,0),"")</f>
        <v>Polígono</v>
      </c>
    </row>
    <row r="44" spans="1:9" x14ac:dyDescent="0.3">
      <c r="A44" s="39" t="str">
        <f t="shared" si="5"/>
        <v>01-6</v>
      </c>
      <c r="B44" s="30" t="str">
        <f>+IFERROR(VLOOKUP(BD_Detalles[[#This Row],[Clase]],'Resumen Capas'!$A$4:$C$1048576,2,0),"COMPLETAR")</f>
        <v>Glaciares 2014 : Clasificación 2</v>
      </c>
      <c r="C44" s="30" t="str">
        <f>+IFERROR(IF(RIGHT(BD_Detalles[[#This Row],[Clase]],1)="0","",VLOOKUP(BD_Detalles[[#This Row],[Clase]],'Resumen Capas'!$A$4:$C$1048576,3,0)),"COMPLETAR")</f>
        <v>CLAS_2_CUB</v>
      </c>
      <c r="D44" s="47" t="s">
        <v>313</v>
      </c>
      <c r="E44" s="97" t="s">
        <v>444</v>
      </c>
      <c r="F44" s="33" t="str">
        <f>+IFERROR(VLOOKUP(BD_Detalles[[#This Row],[Clase]],'Resumen Capas'!$A$4:$C$1048576,2,0),"COMPLETAR")</f>
        <v>Glaciares 2014 : Clasificación 2</v>
      </c>
      <c r="G44" s="35"/>
      <c r="H44" s="40" t="str">
        <f>+LEFT(BD_Detalles[[#This Row],[Clase]],2)</f>
        <v>01</v>
      </c>
      <c r="I44" s="32" t="str">
        <f>+IFERROR(VLOOKUP(BD_Detalles[[#This Row],[idcapa]],Capas[[idcapa]:[Tipo]],3,0),"")</f>
        <v>Polígono</v>
      </c>
    </row>
    <row r="45" spans="1:9" x14ac:dyDescent="0.3">
      <c r="A45" s="39" t="str">
        <f t="shared" si="5"/>
        <v>01-6</v>
      </c>
      <c r="B45" s="30" t="str">
        <f>+IFERROR(VLOOKUP(BD_Detalles[[#This Row],[Clase]],'Resumen Capas'!$A$4:$C$1048576,2,0),"COMPLETAR")</f>
        <v>Glaciares 2014 : Clasificación 2</v>
      </c>
      <c r="C45" s="30" t="str">
        <f>+IFERROR(IF(RIGHT(BD_Detalles[[#This Row],[Clase]],1)="0","",VLOOKUP(BD_Detalles[[#This Row],[Clase]],'Resumen Capas'!$A$4:$C$1048576,3,0)),"COMPLETAR")</f>
        <v>CLAS_2_CUB</v>
      </c>
      <c r="D45" s="47" t="s">
        <v>277</v>
      </c>
      <c r="E45" s="88" t="s">
        <v>436</v>
      </c>
      <c r="F45" s="33" t="str">
        <f>+IFERROR(VLOOKUP(BD_Detalles[[#This Row],[Clase]],'Resumen Capas'!$A$4:$C$1048576,2,0),"COMPLETAR")</f>
        <v>Glaciares 2014 : Clasificación 2</v>
      </c>
      <c r="G45" s="35"/>
      <c r="H45" s="40" t="str">
        <f>+LEFT(BD_Detalles[[#This Row],[Clase]],2)</f>
        <v>01</v>
      </c>
      <c r="I45" s="32" t="str">
        <f>+IFERROR(VLOOKUP(BD_Detalles[[#This Row],[idcapa]],Capas[[idcapa]:[Tipo]],3,0),"")</f>
        <v>Polígono</v>
      </c>
    </row>
    <row r="46" spans="1:9" x14ac:dyDescent="0.3">
      <c r="A46" s="39" t="str">
        <f t="shared" si="5"/>
        <v>01-6</v>
      </c>
      <c r="B46" s="30" t="str">
        <f>+IFERROR(VLOOKUP(BD_Detalles[[#This Row],[Clase]],'Resumen Capas'!$A$4:$C$1048576,2,0),"COMPLETAR")</f>
        <v>Glaciares 2014 : Clasificación 2</v>
      </c>
      <c r="C46" s="30" t="str">
        <f>+IFERROR(IF(RIGHT(BD_Detalles[[#This Row],[Clase]],1)="0","",VLOOKUP(BD_Detalles[[#This Row],[Clase]],'Resumen Capas'!$A$4:$C$1048576,3,0)),"COMPLETAR")</f>
        <v>CLAS_2_CUB</v>
      </c>
      <c r="D46" s="47" t="s">
        <v>279</v>
      </c>
      <c r="E46" s="98" t="s">
        <v>445</v>
      </c>
      <c r="F46" s="33" t="str">
        <f>+IFERROR(VLOOKUP(BD_Detalles[[#This Row],[Clase]],'Resumen Capas'!$A$4:$C$1048576,2,0),"COMPLETAR")</f>
        <v>Glaciares 2014 : Clasificación 2</v>
      </c>
      <c r="G46" s="35"/>
      <c r="H46" s="40" t="str">
        <f>+LEFT(BD_Detalles[[#This Row],[Clase]],2)</f>
        <v>01</v>
      </c>
      <c r="I46" s="32" t="str">
        <f>+IFERROR(VLOOKUP(BD_Detalles[[#This Row],[idcapa]],Capas[[idcapa]:[Tipo]],3,0),"")</f>
        <v>Polígono</v>
      </c>
    </row>
    <row r="47" spans="1:9" x14ac:dyDescent="0.3">
      <c r="A47" s="39" t="str">
        <f t="shared" si="5"/>
        <v>01-6</v>
      </c>
      <c r="B47" s="30" t="str">
        <f>+IFERROR(VLOOKUP(BD_Detalles[[#This Row],[Clase]],'Resumen Capas'!$A$4:$C$1048576,2,0),"COMPLETAR")</f>
        <v>Glaciares 2014 : Clasificación 2</v>
      </c>
      <c r="C47" s="30" t="str">
        <f>+IFERROR(IF(RIGHT(BD_Detalles[[#This Row],[Clase]],1)="0","",VLOOKUP(BD_Detalles[[#This Row],[Clase]],'Resumen Capas'!$A$4:$C$1048576,3,0)),"COMPLETAR")</f>
        <v>CLAS_2_CUB</v>
      </c>
      <c r="D47" s="47" t="s">
        <v>314</v>
      </c>
      <c r="E47" s="87" t="s">
        <v>435</v>
      </c>
      <c r="F47" s="33" t="str">
        <f>+IFERROR(VLOOKUP(BD_Detalles[[#This Row],[Clase]],'Resumen Capas'!$A$4:$C$1048576,2,0),"COMPLETAR")</f>
        <v>Glaciares 2014 : Clasificación 2</v>
      </c>
      <c r="G47" s="35"/>
      <c r="H47" s="40" t="str">
        <f>+LEFT(BD_Detalles[[#This Row],[Clase]],2)</f>
        <v>01</v>
      </c>
      <c r="I47" s="32" t="str">
        <f>+IFERROR(VLOOKUP(BD_Detalles[[#This Row],[idcapa]],Capas[[idcapa]:[Tipo]],3,0),"")</f>
        <v>Polígono</v>
      </c>
    </row>
    <row r="48" spans="1:9" x14ac:dyDescent="0.3">
      <c r="A48" s="39" t="str">
        <f t="shared" si="5"/>
        <v>01-6</v>
      </c>
      <c r="B48" s="30" t="str">
        <f>+IFERROR(VLOOKUP(BD_Detalles[[#This Row],[Clase]],'Resumen Capas'!$A$4:$C$1048576,2,0),"COMPLETAR")</f>
        <v>Glaciares 2014 : Clasificación 2</v>
      </c>
      <c r="C48" s="30" t="str">
        <f>+IFERROR(IF(RIGHT(BD_Detalles[[#This Row],[Clase]],1)="0","",VLOOKUP(BD_Detalles[[#This Row],[Clase]],'Resumen Capas'!$A$4:$C$1048576,3,0)),"COMPLETAR")</f>
        <v>CLAS_2_CUB</v>
      </c>
      <c r="D48" s="47"/>
      <c r="E48" s="99" t="s">
        <v>446</v>
      </c>
      <c r="F48" s="33" t="str">
        <f>+IFERROR(VLOOKUP(BD_Detalles[[#This Row],[Clase]],'Resumen Capas'!$A$4:$C$1048576,2,0),"COMPLETAR")</f>
        <v>Glaciares 2014 : Clasificación 2</v>
      </c>
      <c r="G48" s="35"/>
      <c r="H48" s="40" t="str">
        <f>+LEFT(BD_Detalles[[#This Row],[Clase]],2)</f>
        <v>01</v>
      </c>
      <c r="I48" s="32" t="str">
        <f>+IFERROR(VLOOKUP(BD_Detalles[[#This Row],[idcapa]],Capas[[idcapa]:[Tipo]],3,0),"")</f>
        <v>Polígono</v>
      </c>
    </row>
    <row r="49" spans="1:9" x14ac:dyDescent="0.3">
      <c r="A49" s="29" t="s">
        <v>206</v>
      </c>
      <c r="B49" s="30" t="str">
        <f>+IFERROR(VLOOKUP(BD_Detalles[[#This Row],[Clase]],'Resumen Capas'!$A$4:$C$1048576,2,0),"COMPLETAR")</f>
        <v>Glaciares Inventario 2022</v>
      </c>
      <c r="C49" s="30" t="str">
        <f>+IFERROR(IF(RIGHT(BD_Detalles[[#This Row],[Clase]],1)="0","",VLOOKUP(BD_Detalles[[#This Row],[Clase]],'Resumen Capas'!$A$4:$C$1048576,3,0)),"COMPLETAR")</f>
        <v/>
      </c>
      <c r="D49" s="42" t="s">
        <v>292</v>
      </c>
      <c r="E49" s="60" t="s">
        <v>408</v>
      </c>
      <c r="F49" s="43" t="str">
        <f>+IFERROR(VLOOKUP(BD_Detalles[[#This Row],[Clase]],'Resumen Capas'!$A$4:$C$1048576,2,0),"COMPLETAR")</f>
        <v>Glaciares Inventario 2022</v>
      </c>
      <c r="G49" s="35"/>
      <c r="H49" s="40" t="str">
        <f>+LEFT(BD_Detalles[[#This Row],[Clase]],2)</f>
        <v>02</v>
      </c>
      <c r="I49" s="32" t="str">
        <f>+IFERROR(VLOOKUP(BD_Detalles[[#This Row],[idcapa]],Capas[[idcapa]:[Tipo]],3,0),"")</f>
        <v>Polígono</v>
      </c>
    </row>
    <row r="50" spans="1:9" x14ac:dyDescent="0.3">
      <c r="A50" s="29" t="s">
        <v>288</v>
      </c>
      <c r="B50" s="30" t="str">
        <f>+IFERROR(VLOOKUP(BD_Detalles[[#This Row],[Clase]],'Resumen Capas'!$A$4:$C$1048576,2,0),"COMPLETAR")</f>
        <v>Glaciares 2022 : Nombre</v>
      </c>
      <c r="C50" s="30" t="str">
        <f>+IFERROR(IF(RIGHT(BD_Detalles[[#This Row],[Clase]],1)="0","",VLOOKUP(BD_Detalles[[#This Row],[Clase]],'Resumen Capas'!$A$4:$C$1048576,3,0)),"COMPLETAR")</f>
        <v>Nombre Homologado</v>
      </c>
      <c r="D50" s="44" t="s">
        <v>293</v>
      </c>
      <c r="E50" s="44" t="s">
        <v>104</v>
      </c>
      <c r="F50" s="33" t="str">
        <f>+IFERROR(VLOOKUP(BD_Detalles[[#This Row],[Clase]],'Resumen Capas'!$A$4:$C$1048576,2,0),"COMPLETAR")</f>
        <v>Glaciares 2022 : Nombre</v>
      </c>
      <c r="G50" s="35"/>
      <c r="H50" s="40" t="str">
        <f>+LEFT(BD_Detalles[[#This Row],[Clase]],2)</f>
        <v>02</v>
      </c>
      <c r="I50" s="32" t="str">
        <f>+IFERROR(VLOOKUP(BD_Detalles[[#This Row],[idcapa]],Capas[[idcapa]:[Tipo]],3,0),"")</f>
        <v>Polígono</v>
      </c>
    </row>
    <row r="51" spans="1:9" x14ac:dyDescent="0.3">
      <c r="A51" s="29" t="s">
        <v>289</v>
      </c>
      <c r="B51" s="30" t="str">
        <f>+IFERROR(VLOOKUP(BD_Detalles[[#This Row],[Clase]],'Resumen Capas'!$A$4:$C$1048576,2,0),"COMPLETAR")</f>
        <v>Glaciares 2022 : Clasificación</v>
      </c>
      <c r="C51" s="30" t="str">
        <f>+IFERROR(IF(RIGHT(BD_Detalles[[#This Row],[Clase]],1)="0","",VLOOKUP(BD_Detalles[[#This Row],[Clase]],'Resumen Capas'!$A$4:$C$1048576,3,0)),"COMPLETAR")</f>
        <v>CLASIFICA</v>
      </c>
      <c r="D51" s="41" t="s">
        <v>275</v>
      </c>
      <c r="E51" s="69" t="s">
        <v>417</v>
      </c>
      <c r="F51" s="33" t="str">
        <f>+IFERROR(VLOOKUP(BD_Detalles[[#This Row],[Clase]],'Resumen Capas'!$A$4:$C$1048576,2,0),"COMPLETAR")</f>
        <v>Glaciares 2022 : Clasificación</v>
      </c>
      <c r="G51" s="35"/>
      <c r="H51" s="31" t="str">
        <f>+LEFT(BD_Detalles[[#This Row],[Clase]],2)</f>
        <v>02</v>
      </c>
      <c r="I51" s="32" t="str">
        <f>+IFERROR(VLOOKUP(BD_Detalles[[#This Row],[idcapa]],Capas[[idcapa]:[Tipo]],3,0),"")</f>
        <v>Polígono</v>
      </c>
    </row>
    <row r="52" spans="1:9" x14ac:dyDescent="0.3">
      <c r="A52" s="39" t="str">
        <f t="shared" ref="A52:A55" si="6">+A51</f>
        <v>02-2</v>
      </c>
      <c r="B52" s="30" t="str">
        <f>+IFERROR(VLOOKUP(BD_Detalles[[#This Row],[Clase]],'Resumen Capas'!$A$4:$C$1048576,2,0),"COMPLETAR")</f>
        <v>Glaciares 2022 : Clasificación</v>
      </c>
      <c r="C52" s="30" t="str">
        <f>+IFERROR(IF(RIGHT(BD_Detalles[[#This Row],[Clase]],1)="0","",VLOOKUP(BD_Detalles[[#This Row],[Clase]],'Resumen Capas'!$A$4:$C$1048576,3,0)),"COMPLETAR")</f>
        <v>CLASIFICA</v>
      </c>
      <c r="D52" s="41" t="s">
        <v>276</v>
      </c>
      <c r="E52" s="70" t="s">
        <v>418</v>
      </c>
      <c r="F52" s="33" t="str">
        <f>+IFERROR(VLOOKUP(BD_Detalles[[#This Row],[Clase]],'Resumen Capas'!$A$4:$C$1048576,2,0),"COMPLETAR")</f>
        <v>Glaciares 2022 : Clasificación</v>
      </c>
      <c r="G52" s="35"/>
      <c r="H52" s="40" t="str">
        <f>+LEFT(BD_Detalles[[#This Row],[Clase]],2)</f>
        <v>02</v>
      </c>
      <c r="I52" s="32" t="str">
        <f>+IFERROR(VLOOKUP(BD_Detalles[[#This Row],[idcapa]],Capas[[idcapa]:[Tipo]],3,0),"")</f>
        <v>Polígono</v>
      </c>
    </row>
    <row r="53" spans="1:9" x14ac:dyDescent="0.3">
      <c r="A53" s="39" t="str">
        <f t="shared" si="6"/>
        <v>02-2</v>
      </c>
      <c r="B53" s="30" t="str">
        <f>+IFERROR(VLOOKUP(BD_Detalles[[#This Row],[Clase]],'Resumen Capas'!$A$4:$C$1048576,2,0),"COMPLETAR")</f>
        <v>Glaciares 2022 : Clasificación</v>
      </c>
      <c r="C53" s="30" t="str">
        <f>+IFERROR(IF(RIGHT(BD_Detalles[[#This Row],[Clase]],1)="0","",VLOOKUP(BD_Detalles[[#This Row],[Clase]],'Resumen Capas'!$A$4:$C$1048576,3,0)),"COMPLETAR")</f>
        <v>CLASIFICA</v>
      </c>
      <c r="D53" s="41" t="s">
        <v>317</v>
      </c>
      <c r="E53" s="71" t="s">
        <v>419</v>
      </c>
      <c r="F53" s="33" t="str">
        <f>+IFERROR(VLOOKUP(BD_Detalles[[#This Row],[Clase]],'Resumen Capas'!$A$4:$C$1048576,2,0),"COMPLETAR")</f>
        <v>Glaciares 2022 : Clasificación</v>
      </c>
      <c r="G53" s="35"/>
      <c r="H53" s="40" t="str">
        <f>+LEFT(BD_Detalles[[#This Row],[Clase]],2)</f>
        <v>02</v>
      </c>
      <c r="I53" s="32" t="str">
        <f>+IFERROR(VLOOKUP(BD_Detalles[[#This Row],[idcapa]],Capas[[idcapa]:[Tipo]],3,0),"")</f>
        <v>Polígono</v>
      </c>
    </row>
    <row r="54" spans="1:9" x14ac:dyDescent="0.3">
      <c r="A54" s="39" t="str">
        <f t="shared" si="6"/>
        <v>02-2</v>
      </c>
      <c r="B54" s="30" t="str">
        <f>+IFERROR(VLOOKUP(BD_Detalles[[#This Row],[Clase]],'Resumen Capas'!$A$4:$C$1048576,2,0),"COMPLETAR")</f>
        <v>Glaciares 2022 : Clasificación</v>
      </c>
      <c r="C54" s="30" t="str">
        <f>+IFERROR(IF(RIGHT(BD_Detalles[[#This Row],[Clase]],1)="0","",VLOOKUP(BD_Detalles[[#This Row],[Clase]],'Resumen Capas'!$A$4:$C$1048576,3,0)),"COMPLETAR")</f>
        <v>CLASIFICA</v>
      </c>
      <c r="D54" s="41" t="s">
        <v>277</v>
      </c>
      <c r="E54" s="72" t="s">
        <v>420</v>
      </c>
      <c r="F54" s="33" t="str">
        <f>+IFERROR(VLOOKUP(BD_Detalles[[#This Row],[Clase]],'Resumen Capas'!$A$4:$C$1048576,2,0),"COMPLETAR")</f>
        <v>Glaciares 2022 : Clasificación</v>
      </c>
      <c r="G54" s="35"/>
      <c r="H54" s="40" t="str">
        <f>+LEFT(BD_Detalles[[#This Row],[Clase]],2)</f>
        <v>02</v>
      </c>
      <c r="I54" s="32" t="str">
        <f>+IFERROR(VLOOKUP(BD_Detalles[[#This Row],[idcapa]],Capas[[idcapa]:[Tipo]],3,0),"")</f>
        <v>Polígono</v>
      </c>
    </row>
    <row r="55" spans="1:9" x14ac:dyDescent="0.3">
      <c r="A55" s="39" t="str">
        <f t="shared" si="6"/>
        <v>02-2</v>
      </c>
      <c r="B55" s="30" t="str">
        <f>+IFERROR(VLOOKUP(BD_Detalles[[#This Row],[Clase]],'Resumen Capas'!$A$4:$C$1048576,2,0),"COMPLETAR")</f>
        <v>Glaciares 2022 : Clasificación</v>
      </c>
      <c r="C55" s="30" t="str">
        <f>+IFERROR(IF(RIGHT(BD_Detalles[[#This Row],[Clase]],1)="0","",VLOOKUP(BD_Detalles[[#This Row],[Clase]],'Resumen Capas'!$A$4:$C$1048576,3,0)),"COMPLETAR")</f>
        <v>CLASIFICA</v>
      </c>
      <c r="D55" s="41" t="s">
        <v>279</v>
      </c>
      <c r="E55" s="56" t="s">
        <v>404</v>
      </c>
      <c r="F55" s="33" t="str">
        <f>+IFERROR(VLOOKUP(BD_Detalles[[#This Row],[Clase]],'Resumen Capas'!$A$4:$C$1048576,2,0),"COMPLETAR")</f>
        <v>Glaciares 2022 : Clasificación</v>
      </c>
      <c r="G55" s="35"/>
      <c r="H55" s="40" t="str">
        <f>+LEFT(BD_Detalles[[#This Row],[Clase]],2)</f>
        <v>02</v>
      </c>
      <c r="I55" s="32" t="str">
        <f>+IFERROR(VLOOKUP(BD_Detalles[[#This Row],[idcapa]],Capas[[idcapa]:[Tipo]],3,0),"")</f>
        <v>Polígono</v>
      </c>
    </row>
    <row r="56" spans="1:9" x14ac:dyDescent="0.3">
      <c r="A56" s="29" t="s">
        <v>290</v>
      </c>
      <c r="B56" s="30" t="str">
        <f>+IFERROR(VLOOKUP(BD_Detalles[[#This Row],[Clase]],'Resumen Capas'!$A$4:$C$1048576,2,0),"COMPLETAR")</f>
        <v>Glaciares 2022: Orientación</v>
      </c>
      <c r="C56" s="30" t="str">
        <f>+IFERROR(IF(RIGHT(BD_Detalles[[#This Row],[Clase]],1)="0","",VLOOKUP(BD_Detalles[[#This Row],[Clase]],'Resumen Capas'!$A$4:$C$1048576,3,0)),"COMPLETAR")</f>
        <v>ORIENTA</v>
      </c>
      <c r="D56" s="34" t="s">
        <v>319</v>
      </c>
      <c r="E56" s="100" t="s">
        <v>447</v>
      </c>
      <c r="F56" s="33" t="str">
        <f>+IFERROR(VLOOKUP(BD_Detalles[[#This Row],[Clase]],'Resumen Capas'!$A$4:$C$1048576,2,0),"COMPLETAR")</f>
        <v>Glaciares 2022: Orientación</v>
      </c>
      <c r="G56" s="35"/>
      <c r="H56" s="40" t="str">
        <f>+LEFT(BD_Detalles[[#This Row],[Clase]],2)</f>
        <v>02</v>
      </c>
      <c r="I56" s="32" t="str">
        <f>+IFERROR(VLOOKUP(BD_Detalles[[#This Row],[idcapa]],Capas[[idcapa]:[Tipo]],3,0),"")</f>
        <v>Polígono</v>
      </c>
    </row>
    <row r="57" spans="1:9" x14ac:dyDescent="0.3">
      <c r="A57" s="39" t="str">
        <f t="shared" ref="A57:A65" si="7">+A56</f>
        <v>02-3</v>
      </c>
      <c r="B57" s="30" t="str">
        <f>+IFERROR(VLOOKUP(BD_Detalles[[#This Row],[Clase]],'Resumen Capas'!$A$4:$C$1048576,2,0),"COMPLETAR")</f>
        <v>Glaciares 2022: Orientación</v>
      </c>
      <c r="C57" s="30" t="str">
        <f>+IFERROR(IF(RIGHT(BD_Detalles[[#This Row],[Clase]],1)="0","",VLOOKUP(BD_Detalles[[#This Row],[Clase]],'Resumen Capas'!$A$4:$C$1048576,3,0)),"COMPLETAR")</f>
        <v>ORIENTA</v>
      </c>
      <c r="D57" s="34" t="s">
        <v>320</v>
      </c>
      <c r="E57" s="101" t="s">
        <v>448</v>
      </c>
      <c r="F57" s="33" t="str">
        <f>+IFERROR(VLOOKUP(BD_Detalles[[#This Row],[Clase]],'Resumen Capas'!$A$4:$C$1048576,2,0),"COMPLETAR")</f>
        <v>Glaciares 2022: Orientación</v>
      </c>
      <c r="G57" s="35"/>
      <c r="H57" s="40" t="str">
        <f>+LEFT(BD_Detalles[[#This Row],[Clase]],2)</f>
        <v>02</v>
      </c>
      <c r="I57" s="32" t="str">
        <f>+IFERROR(VLOOKUP(BD_Detalles[[#This Row],[idcapa]],Capas[[idcapa]:[Tipo]],3,0),"")</f>
        <v>Polígono</v>
      </c>
    </row>
    <row r="58" spans="1:9" x14ac:dyDescent="0.3">
      <c r="A58" s="39" t="str">
        <f t="shared" si="7"/>
        <v>02-3</v>
      </c>
      <c r="B58" s="30" t="str">
        <f>+IFERROR(VLOOKUP(BD_Detalles[[#This Row],[Clase]],'Resumen Capas'!$A$4:$C$1048576,2,0),"COMPLETAR")</f>
        <v>Glaciares 2022: Orientación</v>
      </c>
      <c r="C58" s="30" t="str">
        <f>+IFERROR(IF(RIGHT(BD_Detalles[[#This Row],[Clase]],1)="0","",VLOOKUP(BD_Detalles[[#This Row],[Clase]],'Resumen Capas'!$A$4:$C$1048576,3,0)),"COMPLETAR")</f>
        <v>ORIENTA</v>
      </c>
      <c r="D58" s="34" t="s">
        <v>280</v>
      </c>
      <c r="E58" s="102" t="s">
        <v>449</v>
      </c>
      <c r="F58" s="33" t="str">
        <f>+IFERROR(VLOOKUP(BD_Detalles[[#This Row],[Clase]],'Resumen Capas'!$A$4:$C$1048576,2,0),"COMPLETAR")</f>
        <v>Glaciares 2022: Orientación</v>
      </c>
      <c r="G58" s="35"/>
      <c r="H58" s="40" t="str">
        <f>+LEFT(BD_Detalles[[#This Row],[Clase]],2)</f>
        <v>02</v>
      </c>
      <c r="I58" s="32" t="str">
        <f>+IFERROR(VLOOKUP(BD_Detalles[[#This Row],[idcapa]],Capas[[idcapa]:[Tipo]],3,0),"")</f>
        <v>Polígono</v>
      </c>
    </row>
    <row r="59" spans="1:9" x14ac:dyDescent="0.3">
      <c r="A59" s="39" t="str">
        <f t="shared" si="7"/>
        <v>02-3</v>
      </c>
      <c r="B59" s="30" t="str">
        <f>+IFERROR(VLOOKUP(BD_Detalles[[#This Row],[Clase]],'Resumen Capas'!$A$4:$C$1048576,2,0),"COMPLETAR")</f>
        <v>Glaciares 2022: Orientación</v>
      </c>
      <c r="C59" s="30" t="str">
        <f>+IFERROR(IF(RIGHT(BD_Detalles[[#This Row],[Clase]],1)="0","",VLOOKUP(BD_Detalles[[#This Row],[Clase]],'Resumen Capas'!$A$4:$C$1048576,3,0)),"COMPLETAR")</f>
        <v>ORIENTA</v>
      </c>
      <c r="D59" s="34" t="s">
        <v>281</v>
      </c>
      <c r="E59" s="67" t="s">
        <v>415</v>
      </c>
      <c r="F59" s="33" t="str">
        <f>+IFERROR(VLOOKUP(BD_Detalles[[#This Row],[Clase]],'Resumen Capas'!$A$4:$C$1048576,2,0),"COMPLETAR")</f>
        <v>Glaciares 2022: Orientación</v>
      </c>
      <c r="G59" s="35"/>
      <c r="H59" s="40" t="str">
        <f>+LEFT(BD_Detalles[[#This Row],[Clase]],2)</f>
        <v>02</v>
      </c>
      <c r="I59" s="32" t="str">
        <f>+IFERROR(VLOOKUP(BD_Detalles[[#This Row],[idcapa]],Capas[[idcapa]:[Tipo]],3,0),"")</f>
        <v>Polígono</v>
      </c>
    </row>
    <row r="60" spans="1:9" x14ac:dyDescent="0.3">
      <c r="A60" s="39" t="str">
        <f t="shared" si="7"/>
        <v>02-3</v>
      </c>
      <c r="B60" s="30" t="str">
        <f>+IFERROR(VLOOKUP(BD_Detalles[[#This Row],[Clase]],'Resumen Capas'!$A$4:$C$1048576,2,0),"COMPLETAR")</f>
        <v>Glaciares 2022: Orientación</v>
      </c>
      <c r="C60" s="30" t="str">
        <f>+IFERROR(IF(RIGHT(BD_Detalles[[#This Row],[Clase]],1)="0","",VLOOKUP(BD_Detalles[[#This Row],[Clase]],'Resumen Capas'!$A$4:$C$1048576,3,0)),"COMPLETAR")</f>
        <v>ORIENTA</v>
      </c>
      <c r="D60" s="34" t="s">
        <v>282</v>
      </c>
      <c r="E60" s="103" t="s">
        <v>450</v>
      </c>
      <c r="F60" s="33" t="str">
        <f>+IFERROR(VLOOKUP(BD_Detalles[[#This Row],[Clase]],'Resumen Capas'!$A$4:$C$1048576,2,0),"COMPLETAR")</f>
        <v>Glaciares 2022: Orientación</v>
      </c>
      <c r="G60" s="35"/>
      <c r="H60" s="40" t="str">
        <f>+LEFT(BD_Detalles[[#This Row],[Clase]],2)</f>
        <v>02</v>
      </c>
      <c r="I60" s="32" t="str">
        <f>+IFERROR(VLOOKUP(BD_Detalles[[#This Row],[idcapa]],Capas[[idcapa]:[Tipo]],3,0),"")</f>
        <v>Polígono</v>
      </c>
    </row>
    <row r="61" spans="1:9" x14ac:dyDescent="0.3">
      <c r="A61" s="39" t="str">
        <f t="shared" si="7"/>
        <v>02-3</v>
      </c>
      <c r="B61" s="30" t="str">
        <f>+IFERROR(VLOOKUP(BD_Detalles[[#This Row],[Clase]],'Resumen Capas'!$A$4:$C$1048576,2,0),"COMPLETAR")</f>
        <v>Glaciares 2022: Orientación</v>
      </c>
      <c r="C61" s="30" t="str">
        <f>+IFERROR(IF(RIGHT(BD_Detalles[[#This Row],[Clase]],1)="0","",VLOOKUP(BD_Detalles[[#This Row],[Clase]],'Resumen Capas'!$A$4:$C$1048576,3,0)),"COMPLETAR")</f>
        <v>ORIENTA</v>
      </c>
      <c r="D61" s="34" t="s">
        <v>283</v>
      </c>
      <c r="E61" s="90" t="s">
        <v>438</v>
      </c>
      <c r="F61" s="33" t="str">
        <f>+IFERROR(VLOOKUP(BD_Detalles[[#This Row],[Clase]],'Resumen Capas'!$A$4:$C$1048576,2,0),"COMPLETAR")</f>
        <v>Glaciares 2022: Orientación</v>
      </c>
      <c r="G61" s="35"/>
      <c r="H61" s="40" t="str">
        <f>+LEFT(BD_Detalles[[#This Row],[Clase]],2)</f>
        <v>02</v>
      </c>
      <c r="I61" s="32" t="str">
        <f>+IFERROR(VLOOKUP(BD_Detalles[[#This Row],[idcapa]],Capas[[idcapa]:[Tipo]],3,0),"")</f>
        <v>Polígono</v>
      </c>
    </row>
    <row r="62" spans="1:9" x14ac:dyDescent="0.3">
      <c r="A62" s="39" t="str">
        <f t="shared" si="7"/>
        <v>02-3</v>
      </c>
      <c r="B62" s="30" t="str">
        <f>+IFERROR(VLOOKUP(BD_Detalles[[#This Row],[Clase]],'Resumen Capas'!$A$4:$C$1048576,2,0),"COMPLETAR")</f>
        <v>Glaciares 2022: Orientación</v>
      </c>
      <c r="C62" s="30" t="str">
        <f>+IFERROR(IF(RIGHT(BD_Detalles[[#This Row],[Clase]],1)="0","",VLOOKUP(BD_Detalles[[#This Row],[Clase]],'Resumen Capas'!$A$4:$C$1048576,3,0)),"COMPLETAR")</f>
        <v>ORIENTA</v>
      </c>
      <c r="D62" s="34" t="s">
        <v>284</v>
      </c>
      <c r="E62" s="64" t="s">
        <v>412</v>
      </c>
      <c r="F62" s="33" t="str">
        <f>+IFERROR(VLOOKUP(BD_Detalles[[#This Row],[Clase]],'Resumen Capas'!$A$4:$C$1048576,2,0),"COMPLETAR")</f>
        <v>Glaciares 2022: Orientación</v>
      </c>
      <c r="G62" s="35"/>
      <c r="H62" s="40" t="str">
        <f>+LEFT(BD_Detalles[[#This Row],[Clase]],2)</f>
        <v>02</v>
      </c>
      <c r="I62" s="32" t="str">
        <f>+IFERROR(VLOOKUP(BD_Detalles[[#This Row],[idcapa]],Capas[[idcapa]:[Tipo]],3,0),"")</f>
        <v>Polígono</v>
      </c>
    </row>
    <row r="63" spans="1:9" x14ac:dyDescent="0.3">
      <c r="A63" s="39" t="str">
        <f t="shared" si="7"/>
        <v>02-3</v>
      </c>
      <c r="B63" s="30" t="str">
        <f>+IFERROR(VLOOKUP(BD_Detalles[[#This Row],[Clase]],'Resumen Capas'!$A$4:$C$1048576,2,0),"COMPLETAR")</f>
        <v>Glaciares 2022: Orientación</v>
      </c>
      <c r="C63" s="30" t="str">
        <f>+IFERROR(IF(RIGHT(BD_Detalles[[#This Row],[Clase]],1)="0","",VLOOKUP(BD_Detalles[[#This Row],[Clase]],'Resumen Capas'!$A$4:$C$1048576,3,0)),"COMPLETAR")</f>
        <v>ORIENTA</v>
      </c>
      <c r="D63" s="34" t="s">
        <v>285</v>
      </c>
      <c r="E63" s="102" t="s">
        <v>449</v>
      </c>
      <c r="F63" s="33" t="str">
        <f>+IFERROR(VLOOKUP(BD_Detalles[[#This Row],[Clase]],'Resumen Capas'!$A$4:$C$1048576,2,0),"COMPLETAR")</f>
        <v>Glaciares 2022: Orientación</v>
      </c>
      <c r="G63" s="35"/>
      <c r="H63" s="40" t="str">
        <f>+LEFT(BD_Detalles[[#This Row],[Clase]],2)</f>
        <v>02</v>
      </c>
      <c r="I63" s="32" t="str">
        <f>+IFERROR(VLOOKUP(BD_Detalles[[#This Row],[idcapa]],Capas[[idcapa]:[Tipo]],3,0),"")</f>
        <v>Polígono</v>
      </c>
    </row>
    <row r="64" spans="1:9" x14ac:dyDescent="0.3">
      <c r="A64" s="39" t="str">
        <f t="shared" si="7"/>
        <v>02-3</v>
      </c>
      <c r="B64" s="30" t="str">
        <f>+IFERROR(VLOOKUP(BD_Detalles[[#This Row],[Clase]],'Resumen Capas'!$A$4:$C$1048576,2,0),"COMPLETAR")</f>
        <v>Glaciares 2022: Orientación</v>
      </c>
      <c r="C64" s="30" t="str">
        <f>+IFERROR(IF(RIGHT(BD_Detalles[[#This Row],[Clase]],1)="0","",VLOOKUP(BD_Detalles[[#This Row],[Clase]],'Resumen Capas'!$A$4:$C$1048576,3,0)),"COMPLETAR")</f>
        <v>ORIENTA</v>
      </c>
      <c r="D64" s="34" t="s">
        <v>286</v>
      </c>
      <c r="E64" s="105" t="s">
        <v>452</v>
      </c>
      <c r="F64" s="33" t="str">
        <f>+IFERROR(VLOOKUP(BD_Detalles[[#This Row],[Clase]],'Resumen Capas'!$A$4:$C$1048576,2,0),"COMPLETAR")</f>
        <v>Glaciares 2022: Orientación</v>
      </c>
      <c r="G64" s="35"/>
      <c r="H64" s="40" t="str">
        <f>+LEFT(BD_Detalles[[#This Row],[Clase]],2)</f>
        <v>02</v>
      </c>
      <c r="I64" s="32" t="str">
        <f>+IFERROR(VLOOKUP(BD_Detalles[[#This Row],[idcapa]],Capas[[idcapa]:[Tipo]],3,0),"")</f>
        <v>Polígono</v>
      </c>
    </row>
    <row r="65" spans="1:9" x14ac:dyDescent="0.3">
      <c r="A65" s="39" t="str">
        <f t="shared" si="7"/>
        <v>02-3</v>
      </c>
      <c r="B65" s="30" t="str">
        <f>+IFERROR(VLOOKUP(BD_Detalles[[#This Row],[Clase]],'Resumen Capas'!$A$4:$C$1048576,2,0),"COMPLETAR")</f>
        <v>Glaciares 2022: Orientación</v>
      </c>
      <c r="C65" s="30" t="str">
        <f>+IFERROR(IF(RIGHT(BD_Detalles[[#This Row],[Clase]],1)="0","",VLOOKUP(BD_Detalles[[#This Row],[Clase]],'Resumen Capas'!$A$4:$C$1048576,3,0)),"COMPLETAR")</f>
        <v>ORIENTA</v>
      </c>
      <c r="D65" s="34" t="s">
        <v>287</v>
      </c>
      <c r="E65" s="88" t="s">
        <v>436</v>
      </c>
      <c r="F65" s="33" t="str">
        <f>+IFERROR(VLOOKUP(BD_Detalles[[#This Row],[Clase]],'Resumen Capas'!$A$4:$C$1048576,2,0),"COMPLETAR")</f>
        <v>Glaciares 2022: Orientación</v>
      </c>
      <c r="G65" s="35"/>
      <c r="H65" s="40" t="str">
        <f>+LEFT(BD_Detalles[[#This Row],[Clase]],2)</f>
        <v>02</v>
      </c>
      <c r="I65" s="32" t="str">
        <f>+IFERROR(VLOOKUP(BD_Detalles[[#This Row],[idcapa]],Capas[[idcapa]:[Tipo]],3,0),"")</f>
        <v>Polígono</v>
      </c>
    </row>
    <row r="66" spans="1:9" x14ac:dyDescent="0.3">
      <c r="A66" s="29" t="s">
        <v>291</v>
      </c>
      <c r="B66" s="30" t="str">
        <f>+IFERROR(VLOOKUP(BD_Detalles[[#This Row],[Clase]],'Resumen Capas'!$A$4:$C$1048576,2,0),"COMPLETAR")</f>
        <v>Glaciares 2022: Fuente Digital</v>
      </c>
      <c r="C66" s="30" t="str">
        <f>+IFERROR(IF(RIGHT(BD_Detalles[[#This Row],[Clase]],1)="0","",VLOOKUP(BD_Detalles[[#This Row],[Clase]],'Resumen Capas'!$A$4:$C$1048576,3,0)),"COMPLETAR")</f>
        <v>FUENTE_DIG</v>
      </c>
      <c r="D66" s="47" t="s">
        <v>321</v>
      </c>
      <c r="E66" s="77" t="s">
        <v>425</v>
      </c>
      <c r="F66" s="33" t="str">
        <f>+IFERROR(VLOOKUP(BD_Detalles[[#This Row],[Clase]],'Resumen Capas'!$A$4:$C$1048576,2,0),"COMPLETAR")</f>
        <v>Glaciares 2022: Fuente Digital</v>
      </c>
      <c r="G66" s="35"/>
      <c r="H66" s="40" t="str">
        <f>+LEFT(BD_Detalles[[#This Row],[Clase]],2)</f>
        <v>02</v>
      </c>
      <c r="I66" s="32" t="str">
        <f>+IFERROR(VLOOKUP(BD_Detalles[[#This Row],[idcapa]],Capas[[idcapa]:[Tipo]],3,0),"")</f>
        <v>Polígono</v>
      </c>
    </row>
    <row r="67" spans="1:9" x14ac:dyDescent="0.3">
      <c r="A67" s="39" t="str">
        <f t="shared" ref="A67:A84" si="8">+A66</f>
        <v>02-4</v>
      </c>
      <c r="B67" s="30" t="str">
        <f>+IFERROR(VLOOKUP(BD_Detalles[[#This Row],[Clase]],'Resumen Capas'!$A$4:$C$1048576,2,0),"COMPLETAR")</f>
        <v>Glaciares 2022: Fuente Digital</v>
      </c>
      <c r="C67" s="30" t="str">
        <f>+IFERROR(IF(RIGHT(BD_Detalles[[#This Row],[Clase]],1)="0","",VLOOKUP(BD_Detalles[[#This Row],[Clase]],'Resumen Capas'!$A$4:$C$1048576,3,0)),"COMPLETAR")</f>
        <v>FUENTE_DIG</v>
      </c>
      <c r="D67" s="47" t="s">
        <v>322</v>
      </c>
      <c r="E67" s="78" t="s">
        <v>426</v>
      </c>
      <c r="F67" s="33" t="str">
        <f>+IFERROR(VLOOKUP(BD_Detalles[[#This Row],[Clase]],'Resumen Capas'!$A$4:$C$1048576,2,0),"COMPLETAR")</f>
        <v>Glaciares 2022: Fuente Digital</v>
      </c>
      <c r="G67" s="35"/>
      <c r="H67" s="40" t="str">
        <f>+LEFT(BD_Detalles[[#This Row],[Clase]],2)</f>
        <v>02</v>
      </c>
      <c r="I67" s="32" t="str">
        <f>+IFERROR(VLOOKUP(BD_Detalles[[#This Row],[idcapa]],Capas[[idcapa]:[Tipo]],3,0),"")</f>
        <v>Polígono</v>
      </c>
    </row>
    <row r="68" spans="1:9" x14ac:dyDescent="0.3">
      <c r="A68" s="39" t="str">
        <f t="shared" si="8"/>
        <v>02-4</v>
      </c>
      <c r="B68" s="30" t="str">
        <f>+IFERROR(VLOOKUP(BD_Detalles[[#This Row],[Clase]],'Resumen Capas'!$A$4:$C$1048576,2,0),"COMPLETAR")</f>
        <v>Glaciares 2022: Fuente Digital</v>
      </c>
      <c r="C68" s="30" t="str">
        <f>+IFERROR(IF(RIGHT(BD_Detalles[[#This Row],[Clase]],1)="0","",VLOOKUP(BD_Detalles[[#This Row],[Clase]],'Resumen Capas'!$A$4:$C$1048576,3,0)),"COMPLETAR")</f>
        <v>FUENTE_DIG</v>
      </c>
      <c r="D68" s="47" t="s">
        <v>323</v>
      </c>
      <c r="E68" s="106" t="s">
        <v>453</v>
      </c>
      <c r="F68" s="33" t="str">
        <f>+IFERROR(VLOOKUP(BD_Detalles[[#This Row],[Clase]],'Resumen Capas'!$A$4:$C$1048576,2,0),"COMPLETAR")</f>
        <v>Glaciares 2022: Fuente Digital</v>
      </c>
      <c r="G68" s="35"/>
      <c r="H68" s="40" t="str">
        <f>+LEFT(BD_Detalles[[#This Row],[Clase]],2)</f>
        <v>02</v>
      </c>
      <c r="I68" s="32" t="str">
        <f>+IFERROR(VLOOKUP(BD_Detalles[[#This Row],[idcapa]],Capas[[idcapa]:[Tipo]],3,0),"")</f>
        <v>Polígono</v>
      </c>
    </row>
    <row r="69" spans="1:9" x14ac:dyDescent="0.3">
      <c r="A69" s="39" t="str">
        <f t="shared" si="8"/>
        <v>02-4</v>
      </c>
      <c r="B69" s="30" t="str">
        <f>+IFERROR(VLOOKUP(BD_Detalles[[#This Row],[Clase]],'Resumen Capas'!$A$4:$C$1048576,2,0),"COMPLETAR")</f>
        <v>Glaciares 2022: Fuente Digital</v>
      </c>
      <c r="C69" s="30" t="str">
        <f>+IFERROR(IF(RIGHT(BD_Detalles[[#This Row],[Clase]],1)="0","",VLOOKUP(BD_Detalles[[#This Row],[Clase]],'Resumen Capas'!$A$4:$C$1048576,3,0)),"COMPLETAR")</f>
        <v>FUENTE_DIG</v>
      </c>
      <c r="D69" s="47" t="s">
        <v>295</v>
      </c>
      <c r="E69" s="63" t="s">
        <v>411</v>
      </c>
      <c r="F69" s="33" t="str">
        <f>+IFERROR(VLOOKUP(BD_Detalles[[#This Row],[Clase]],'Resumen Capas'!$A$4:$C$1048576,2,0),"COMPLETAR")</f>
        <v>Glaciares 2022: Fuente Digital</v>
      </c>
      <c r="G69" s="35"/>
      <c r="H69" s="40" t="str">
        <f>+LEFT(BD_Detalles[[#This Row],[Clase]],2)</f>
        <v>02</v>
      </c>
      <c r="I69" s="32" t="str">
        <f>+IFERROR(VLOOKUP(BD_Detalles[[#This Row],[idcapa]],Capas[[idcapa]:[Tipo]],3,0),"")</f>
        <v>Polígono</v>
      </c>
    </row>
    <row r="70" spans="1:9" x14ac:dyDescent="0.3">
      <c r="A70" s="39" t="str">
        <f t="shared" si="8"/>
        <v>02-4</v>
      </c>
      <c r="B70" s="30" t="str">
        <f>+IFERROR(VLOOKUP(BD_Detalles[[#This Row],[Clase]],'Resumen Capas'!$A$4:$C$1048576,2,0),"COMPLETAR")</f>
        <v>Glaciares 2022: Fuente Digital</v>
      </c>
      <c r="C70" s="30" t="str">
        <f>+IFERROR(IF(RIGHT(BD_Detalles[[#This Row],[Clase]],1)="0","",VLOOKUP(BD_Detalles[[#This Row],[Clase]],'Resumen Capas'!$A$4:$C$1048576,3,0)),"COMPLETAR")</f>
        <v>FUENTE_DIG</v>
      </c>
      <c r="D70" s="47" t="s">
        <v>324</v>
      </c>
      <c r="E70" s="107" t="s">
        <v>454</v>
      </c>
      <c r="F70" s="33" t="str">
        <f>+IFERROR(VLOOKUP(BD_Detalles[[#This Row],[Clase]],'Resumen Capas'!$A$4:$C$1048576,2,0),"COMPLETAR")</f>
        <v>Glaciares 2022: Fuente Digital</v>
      </c>
      <c r="G70" s="35"/>
      <c r="H70" s="40" t="str">
        <f>+LEFT(BD_Detalles[[#This Row],[Clase]],2)</f>
        <v>02</v>
      </c>
      <c r="I70" s="32" t="str">
        <f>+IFERROR(VLOOKUP(BD_Detalles[[#This Row],[idcapa]],Capas[[idcapa]:[Tipo]],3,0),"")</f>
        <v>Polígono</v>
      </c>
    </row>
    <row r="71" spans="1:9" x14ac:dyDescent="0.3">
      <c r="A71" s="39" t="str">
        <f t="shared" si="8"/>
        <v>02-4</v>
      </c>
      <c r="B71" s="30" t="str">
        <f>+IFERROR(VLOOKUP(BD_Detalles[[#This Row],[Clase]],'Resumen Capas'!$A$4:$C$1048576,2,0),"COMPLETAR")</f>
        <v>Glaciares 2022: Fuente Digital</v>
      </c>
      <c r="C71" s="30" t="str">
        <f>+IFERROR(IF(RIGHT(BD_Detalles[[#This Row],[Clase]],1)="0","",VLOOKUP(BD_Detalles[[#This Row],[Clase]],'Resumen Capas'!$A$4:$C$1048576,3,0)),"COMPLETAR")</f>
        <v>FUENTE_DIG</v>
      </c>
      <c r="D71" s="47" t="s">
        <v>325</v>
      </c>
      <c r="E71" s="55" t="s">
        <v>403</v>
      </c>
      <c r="F71" s="33" t="str">
        <f>+IFERROR(VLOOKUP(BD_Detalles[[#This Row],[Clase]],'Resumen Capas'!$A$4:$C$1048576,2,0),"COMPLETAR")</f>
        <v>Glaciares 2022: Fuente Digital</v>
      </c>
      <c r="G71" s="35"/>
      <c r="H71" s="40" t="str">
        <f>+LEFT(BD_Detalles[[#This Row],[Clase]],2)</f>
        <v>02</v>
      </c>
      <c r="I71" s="32" t="str">
        <f>+IFERROR(VLOOKUP(BD_Detalles[[#This Row],[idcapa]],Capas[[idcapa]:[Tipo]],3,0),"")</f>
        <v>Polígono</v>
      </c>
    </row>
    <row r="72" spans="1:9" x14ac:dyDescent="0.3">
      <c r="A72" s="39" t="str">
        <f t="shared" si="8"/>
        <v>02-4</v>
      </c>
      <c r="B72" s="30" t="str">
        <f>+IFERROR(VLOOKUP(BD_Detalles[[#This Row],[Clase]],'Resumen Capas'!$A$4:$C$1048576,2,0),"COMPLETAR")</f>
        <v>Glaciares 2022: Fuente Digital</v>
      </c>
      <c r="C72" s="30" t="str">
        <f>+IFERROR(IF(RIGHT(BD_Detalles[[#This Row],[Clase]],1)="0","",VLOOKUP(BD_Detalles[[#This Row],[Clase]],'Resumen Capas'!$A$4:$C$1048576,3,0)),"COMPLETAR")</f>
        <v>FUENTE_DIG</v>
      </c>
      <c r="D72" s="47" t="s">
        <v>326</v>
      </c>
      <c r="E72" s="102" t="s">
        <v>449</v>
      </c>
      <c r="F72" s="33" t="str">
        <f>+IFERROR(VLOOKUP(BD_Detalles[[#This Row],[Clase]],'Resumen Capas'!$A$4:$C$1048576,2,0),"COMPLETAR")</f>
        <v>Glaciares 2022: Fuente Digital</v>
      </c>
      <c r="G72" s="35"/>
      <c r="H72" s="40" t="str">
        <f>+LEFT(BD_Detalles[[#This Row],[Clase]],2)</f>
        <v>02</v>
      </c>
      <c r="I72" s="32" t="str">
        <f>+IFERROR(VLOOKUP(BD_Detalles[[#This Row],[idcapa]],Capas[[idcapa]:[Tipo]],3,0),"")</f>
        <v>Polígono</v>
      </c>
    </row>
    <row r="73" spans="1:9" x14ac:dyDescent="0.3">
      <c r="A73" s="39" t="str">
        <f t="shared" si="8"/>
        <v>02-4</v>
      </c>
      <c r="B73" s="30" t="str">
        <f>+IFERROR(VLOOKUP(BD_Detalles[[#This Row],[Clase]],'Resumen Capas'!$A$4:$C$1048576,2,0),"COMPLETAR")</f>
        <v>Glaciares 2022: Fuente Digital</v>
      </c>
      <c r="C73" s="30" t="str">
        <f>+IFERROR(IF(RIGHT(BD_Detalles[[#This Row],[Clase]],1)="0","",VLOOKUP(BD_Detalles[[#This Row],[Clase]],'Resumen Capas'!$A$4:$C$1048576,3,0)),"COMPLETAR")</f>
        <v>FUENTE_DIG</v>
      </c>
      <c r="D73" s="47" t="s">
        <v>327</v>
      </c>
      <c r="E73" s="92" t="s">
        <v>440</v>
      </c>
      <c r="F73" s="33" t="str">
        <f>+IFERROR(VLOOKUP(BD_Detalles[[#This Row],[Clase]],'Resumen Capas'!$A$4:$C$1048576,2,0),"COMPLETAR")</f>
        <v>Glaciares 2022: Fuente Digital</v>
      </c>
      <c r="G73" s="35"/>
      <c r="H73" s="40" t="str">
        <f>+LEFT(BD_Detalles[[#This Row],[Clase]],2)</f>
        <v>02</v>
      </c>
      <c r="I73" s="32" t="str">
        <f>+IFERROR(VLOOKUP(BD_Detalles[[#This Row],[idcapa]],Capas[[idcapa]:[Tipo]],3,0),"")</f>
        <v>Polígono</v>
      </c>
    </row>
    <row r="74" spans="1:9" x14ac:dyDescent="0.3">
      <c r="A74" s="39" t="str">
        <f t="shared" si="8"/>
        <v>02-4</v>
      </c>
      <c r="B74" s="30" t="str">
        <f>+IFERROR(VLOOKUP(BD_Detalles[[#This Row],[Clase]],'Resumen Capas'!$A$4:$C$1048576,2,0),"COMPLETAR")</f>
        <v>Glaciares 2022: Fuente Digital</v>
      </c>
      <c r="C74" s="30" t="str">
        <f>+IFERROR(IF(RIGHT(BD_Detalles[[#This Row],[Clase]],1)="0","",VLOOKUP(BD_Detalles[[#This Row],[Clase]],'Resumen Capas'!$A$4:$C$1048576,3,0)),"COMPLETAR")</f>
        <v>FUENTE_DIG</v>
      </c>
      <c r="D74" s="47" t="s">
        <v>328</v>
      </c>
      <c r="E74" s="108" t="s">
        <v>455</v>
      </c>
      <c r="F74" s="33" t="str">
        <f>+IFERROR(VLOOKUP(BD_Detalles[[#This Row],[Clase]],'Resumen Capas'!$A$4:$C$1048576,2,0),"COMPLETAR")</f>
        <v>Glaciares 2022: Fuente Digital</v>
      </c>
      <c r="G74" s="35"/>
      <c r="H74" s="40" t="str">
        <f>+LEFT(BD_Detalles[[#This Row],[Clase]],2)</f>
        <v>02</v>
      </c>
      <c r="I74" s="32" t="str">
        <f>+IFERROR(VLOOKUP(BD_Detalles[[#This Row],[idcapa]],Capas[[idcapa]:[Tipo]],3,0),"")</f>
        <v>Polígono</v>
      </c>
    </row>
    <row r="75" spans="1:9" x14ac:dyDescent="0.3">
      <c r="A75" s="39" t="str">
        <f t="shared" si="8"/>
        <v>02-4</v>
      </c>
      <c r="B75" s="30" t="str">
        <f>+IFERROR(VLOOKUP(BD_Detalles[[#This Row],[Clase]],'Resumen Capas'!$A$4:$C$1048576,2,0),"COMPLETAR")</f>
        <v>Glaciares 2022: Fuente Digital</v>
      </c>
      <c r="C75" s="30" t="str">
        <f>+IFERROR(IF(RIGHT(BD_Detalles[[#This Row],[Clase]],1)="0","",VLOOKUP(BD_Detalles[[#This Row],[Clase]],'Resumen Capas'!$A$4:$C$1048576,3,0)),"COMPLETAR")</f>
        <v>FUENTE_DIG</v>
      </c>
      <c r="D75" s="47" t="s">
        <v>329</v>
      </c>
      <c r="E75" s="109" t="s">
        <v>456</v>
      </c>
      <c r="F75" s="33" t="str">
        <f>+IFERROR(VLOOKUP(BD_Detalles[[#This Row],[Clase]],'Resumen Capas'!$A$4:$C$1048576,2,0),"COMPLETAR")</f>
        <v>Glaciares 2022: Fuente Digital</v>
      </c>
      <c r="G75" s="35"/>
      <c r="H75" s="40" t="str">
        <f>+LEFT(BD_Detalles[[#This Row],[Clase]],2)</f>
        <v>02</v>
      </c>
      <c r="I75" s="32" t="str">
        <f>+IFERROR(VLOOKUP(BD_Detalles[[#This Row],[idcapa]],Capas[[idcapa]:[Tipo]],3,0),"")</f>
        <v>Polígono</v>
      </c>
    </row>
    <row r="76" spans="1:9" x14ac:dyDescent="0.3">
      <c r="A76" s="39" t="str">
        <f t="shared" si="8"/>
        <v>02-4</v>
      </c>
      <c r="B76" s="30" t="str">
        <f>+IFERROR(VLOOKUP(BD_Detalles[[#This Row],[Clase]],'Resumen Capas'!$A$4:$C$1048576,2,0),"COMPLETAR")</f>
        <v>Glaciares 2022: Fuente Digital</v>
      </c>
      <c r="C76" s="30" t="str">
        <f>+IFERROR(IF(RIGHT(BD_Detalles[[#This Row],[Clase]],1)="0","",VLOOKUP(BD_Detalles[[#This Row],[Clase]],'Resumen Capas'!$A$4:$C$1048576,3,0)),"COMPLETAR")</f>
        <v>FUENTE_DIG</v>
      </c>
      <c r="D76" s="47" t="s">
        <v>330</v>
      </c>
      <c r="E76" s="60" t="s">
        <v>408</v>
      </c>
      <c r="F76" s="33" t="str">
        <f>+IFERROR(VLOOKUP(BD_Detalles[[#This Row],[Clase]],'Resumen Capas'!$A$4:$C$1048576,2,0),"COMPLETAR")</f>
        <v>Glaciares 2022: Fuente Digital</v>
      </c>
      <c r="G76" s="35"/>
      <c r="H76" s="40" t="str">
        <f>+LEFT(BD_Detalles[[#This Row],[Clase]],2)</f>
        <v>02</v>
      </c>
      <c r="I76" s="32" t="str">
        <f>+IFERROR(VLOOKUP(BD_Detalles[[#This Row],[idcapa]],Capas[[idcapa]:[Tipo]],3,0),"")</f>
        <v>Polígono</v>
      </c>
    </row>
    <row r="77" spans="1:9" x14ac:dyDescent="0.3">
      <c r="A77" s="39" t="str">
        <f t="shared" si="8"/>
        <v>02-4</v>
      </c>
      <c r="B77" s="30" t="str">
        <f>+IFERROR(VLOOKUP(BD_Detalles[[#This Row],[Clase]],'Resumen Capas'!$A$4:$C$1048576,2,0),"COMPLETAR")</f>
        <v>Glaciares 2022: Fuente Digital</v>
      </c>
      <c r="C77" s="30" t="str">
        <f>+IFERROR(IF(RIGHT(BD_Detalles[[#This Row],[Clase]],1)="0","",VLOOKUP(BD_Detalles[[#This Row],[Clase]],'Resumen Capas'!$A$4:$C$1048576,3,0)),"COMPLETAR")</f>
        <v>FUENTE_DIG</v>
      </c>
      <c r="D77" s="47" t="s">
        <v>299</v>
      </c>
      <c r="E77" s="61" t="s">
        <v>409</v>
      </c>
      <c r="F77" s="33" t="str">
        <f>+IFERROR(VLOOKUP(BD_Detalles[[#This Row],[Clase]],'Resumen Capas'!$A$4:$C$1048576,2,0),"COMPLETAR")</f>
        <v>Glaciares 2022: Fuente Digital</v>
      </c>
      <c r="G77" s="35"/>
      <c r="H77" s="40" t="str">
        <f>+LEFT(BD_Detalles[[#This Row],[Clase]],2)</f>
        <v>02</v>
      </c>
      <c r="I77" s="32" t="str">
        <f>+IFERROR(VLOOKUP(BD_Detalles[[#This Row],[idcapa]],Capas[[idcapa]:[Tipo]],3,0),"")</f>
        <v>Polígono</v>
      </c>
    </row>
    <row r="78" spans="1:9" x14ac:dyDescent="0.3">
      <c r="A78" s="39" t="str">
        <f t="shared" si="8"/>
        <v>02-4</v>
      </c>
      <c r="B78" s="30" t="str">
        <f>+IFERROR(VLOOKUP(BD_Detalles[[#This Row],[Clase]],'Resumen Capas'!$A$4:$C$1048576,2,0),"COMPLETAR")</f>
        <v>Glaciares 2022: Fuente Digital</v>
      </c>
      <c r="C78" s="30" t="str">
        <f>+IFERROR(IF(RIGHT(BD_Detalles[[#This Row],[Clase]],1)="0","",VLOOKUP(BD_Detalles[[#This Row],[Clase]],'Resumen Capas'!$A$4:$C$1048576,3,0)),"COMPLETAR")</f>
        <v>FUENTE_DIG</v>
      </c>
      <c r="D78" s="47" t="s">
        <v>331</v>
      </c>
      <c r="E78" s="110" t="s">
        <v>457</v>
      </c>
      <c r="F78" s="33" t="str">
        <f>+IFERROR(VLOOKUP(BD_Detalles[[#This Row],[Clase]],'Resumen Capas'!$A$4:$C$1048576,2,0),"COMPLETAR")</f>
        <v>Glaciares 2022: Fuente Digital</v>
      </c>
      <c r="G78" s="35"/>
      <c r="H78" s="40" t="str">
        <f>+LEFT(BD_Detalles[[#This Row],[Clase]],2)</f>
        <v>02</v>
      </c>
      <c r="I78" s="32" t="str">
        <f>+IFERROR(VLOOKUP(BD_Detalles[[#This Row],[idcapa]],Capas[[idcapa]:[Tipo]],3,0),"")</f>
        <v>Polígono</v>
      </c>
    </row>
    <row r="79" spans="1:9" x14ac:dyDescent="0.3">
      <c r="A79" s="39" t="str">
        <f t="shared" si="8"/>
        <v>02-4</v>
      </c>
      <c r="B79" s="30" t="str">
        <f>+IFERROR(VLOOKUP(BD_Detalles[[#This Row],[Clase]],'Resumen Capas'!$A$4:$C$1048576,2,0),"COMPLETAR")</f>
        <v>Glaciares 2022: Fuente Digital</v>
      </c>
      <c r="C79" s="30" t="str">
        <f>+IFERROR(IF(RIGHT(BD_Detalles[[#This Row],[Clase]],1)="0","",VLOOKUP(BD_Detalles[[#This Row],[Clase]],'Resumen Capas'!$A$4:$C$1048576,3,0)),"COMPLETAR")</f>
        <v>FUENTE_DIG</v>
      </c>
      <c r="D79" s="47" t="s">
        <v>332</v>
      </c>
      <c r="E79" s="97" t="s">
        <v>444</v>
      </c>
      <c r="F79" s="33" t="str">
        <f>+IFERROR(VLOOKUP(BD_Detalles[[#This Row],[Clase]],'Resumen Capas'!$A$4:$C$1048576,2,0),"COMPLETAR")</f>
        <v>Glaciares 2022: Fuente Digital</v>
      </c>
      <c r="G79" s="35"/>
      <c r="H79" s="40" t="str">
        <f>+LEFT(BD_Detalles[[#This Row],[Clase]],2)</f>
        <v>02</v>
      </c>
      <c r="I79" s="32" t="str">
        <f>+IFERROR(VLOOKUP(BD_Detalles[[#This Row],[idcapa]],Capas[[idcapa]:[Tipo]],3,0),"")</f>
        <v>Polígono</v>
      </c>
    </row>
    <row r="80" spans="1:9" x14ac:dyDescent="0.3">
      <c r="A80" s="39" t="str">
        <f t="shared" si="8"/>
        <v>02-4</v>
      </c>
      <c r="B80" s="30" t="str">
        <f>+IFERROR(VLOOKUP(BD_Detalles[[#This Row],[Clase]],'Resumen Capas'!$A$4:$C$1048576,2,0),"COMPLETAR")</f>
        <v>Glaciares 2022: Fuente Digital</v>
      </c>
      <c r="C80" s="30" t="str">
        <f>+IFERROR(IF(RIGHT(BD_Detalles[[#This Row],[Clase]],1)="0","",VLOOKUP(BD_Detalles[[#This Row],[Clase]],'Resumen Capas'!$A$4:$C$1048576,3,0)),"COMPLETAR")</f>
        <v>FUENTE_DIG</v>
      </c>
      <c r="D80" s="47" t="s">
        <v>300</v>
      </c>
      <c r="E80" s="111" t="s">
        <v>458</v>
      </c>
      <c r="F80" s="33" t="str">
        <f>+IFERROR(VLOOKUP(BD_Detalles[[#This Row],[Clase]],'Resumen Capas'!$A$4:$C$1048576,2,0),"COMPLETAR")</f>
        <v>Glaciares 2022: Fuente Digital</v>
      </c>
      <c r="G80" s="35"/>
      <c r="H80" s="40" t="str">
        <f>+LEFT(BD_Detalles[[#This Row],[Clase]],2)</f>
        <v>02</v>
      </c>
      <c r="I80" s="32" t="str">
        <f>+IFERROR(VLOOKUP(BD_Detalles[[#This Row],[idcapa]],Capas[[idcapa]:[Tipo]],3,0),"")</f>
        <v>Polígono</v>
      </c>
    </row>
    <row r="81" spans="1:9" x14ac:dyDescent="0.3">
      <c r="A81" s="39" t="str">
        <f t="shared" si="8"/>
        <v>02-4</v>
      </c>
      <c r="B81" s="30" t="str">
        <f>+IFERROR(VLOOKUP(BD_Detalles[[#This Row],[Clase]],'Resumen Capas'!$A$4:$C$1048576,2,0),"COMPLETAR")</f>
        <v>Glaciares 2022: Fuente Digital</v>
      </c>
      <c r="C81" s="30" t="str">
        <f>+IFERROR(IF(RIGHT(BD_Detalles[[#This Row],[Clase]],1)="0","",VLOOKUP(BD_Detalles[[#This Row],[Clase]],'Resumen Capas'!$A$4:$C$1048576,3,0)),"COMPLETAR")</f>
        <v>FUENTE_DIG</v>
      </c>
      <c r="D81" s="47" t="s">
        <v>301</v>
      </c>
      <c r="E81" s="88" t="s">
        <v>436</v>
      </c>
      <c r="F81" s="33" t="str">
        <f>+IFERROR(VLOOKUP(BD_Detalles[[#This Row],[Clase]],'Resumen Capas'!$A$4:$C$1048576,2,0),"COMPLETAR")</f>
        <v>Glaciares 2022: Fuente Digital</v>
      </c>
      <c r="G81" s="35"/>
      <c r="H81" s="40" t="str">
        <f>+LEFT(BD_Detalles[[#This Row],[Clase]],2)</f>
        <v>02</v>
      </c>
      <c r="I81" s="32" t="str">
        <f>+IFERROR(VLOOKUP(BD_Detalles[[#This Row],[idcapa]],Capas[[idcapa]:[Tipo]],3,0),"")</f>
        <v>Polígono</v>
      </c>
    </row>
    <row r="82" spans="1:9" x14ac:dyDescent="0.3">
      <c r="A82" s="39" t="str">
        <f t="shared" si="8"/>
        <v>02-4</v>
      </c>
      <c r="B82" s="30" t="str">
        <f>+IFERROR(VLOOKUP(BD_Detalles[[#This Row],[Clase]],'Resumen Capas'!$A$4:$C$1048576,2,0),"COMPLETAR")</f>
        <v>Glaciares 2022: Fuente Digital</v>
      </c>
      <c r="C82" s="30" t="str">
        <f>+IFERROR(IF(RIGHT(BD_Detalles[[#This Row],[Clase]],1)="0","",VLOOKUP(BD_Detalles[[#This Row],[Clase]],'Resumen Capas'!$A$4:$C$1048576,3,0)),"COMPLETAR")</f>
        <v>FUENTE_DIG</v>
      </c>
      <c r="D82" s="47" t="s">
        <v>333</v>
      </c>
      <c r="E82" s="87" t="s">
        <v>435</v>
      </c>
      <c r="F82" s="33" t="str">
        <f>+IFERROR(VLOOKUP(BD_Detalles[[#This Row],[Clase]],'Resumen Capas'!$A$4:$C$1048576,2,0),"COMPLETAR")</f>
        <v>Glaciares 2022: Fuente Digital</v>
      </c>
      <c r="G82" s="35"/>
      <c r="H82" s="40" t="str">
        <f>+LEFT(BD_Detalles[[#This Row],[Clase]],2)</f>
        <v>02</v>
      </c>
      <c r="I82" s="32" t="str">
        <f>+IFERROR(VLOOKUP(BD_Detalles[[#This Row],[idcapa]],Capas[[idcapa]:[Tipo]],3,0),"")</f>
        <v>Polígono</v>
      </c>
    </row>
    <row r="83" spans="1:9" x14ac:dyDescent="0.3">
      <c r="A83" s="39" t="str">
        <f t="shared" si="8"/>
        <v>02-4</v>
      </c>
      <c r="B83" s="30" t="str">
        <f>+IFERROR(VLOOKUP(BD_Detalles[[#This Row],[Clase]],'Resumen Capas'!$A$4:$C$1048576,2,0),"COMPLETAR")</f>
        <v>Glaciares 2022: Fuente Digital</v>
      </c>
      <c r="C83" s="30" t="str">
        <f>+IFERROR(IF(RIGHT(BD_Detalles[[#This Row],[Clase]],1)="0","",VLOOKUP(BD_Detalles[[#This Row],[Clase]],'Resumen Capas'!$A$4:$C$1048576,3,0)),"COMPLETAR")</f>
        <v>FUENTE_DIG</v>
      </c>
      <c r="D83" s="47" t="s">
        <v>334</v>
      </c>
      <c r="E83" s="112" t="s">
        <v>459</v>
      </c>
      <c r="F83" s="33" t="str">
        <f>+IFERROR(VLOOKUP(BD_Detalles[[#This Row],[Clase]],'Resumen Capas'!$A$4:$C$1048576,2,0),"COMPLETAR")</f>
        <v>Glaciares 2022: Fuente Digital</v>
      </c>
      <c r="G83" s="35"/>
      <c r="H83" s="40" t="str">
        <f>+LEFT(BD_Detalles[[#This Row],[Clase]],2)</f>
        <v>02</v>
      </c>
      <c r="I83" s="32" t="str">
        <f>+IFERROR(VLOOKUP(BD_Detalles[[#This Row],[idcapa]],Capas[[idcapa]:[Tipo]],3,0),"")</f>
        <v>Polígono</v>
      </c>
    </row>
    <row r="84" spans="1:9" x14ac:dyDescent="0.3">
      <c r="A84" s="39" t="str">
        <f t="shared" si="8"/>
        <v>02-4</v>
      </c>
      <c r="B84" s="30" t="str">
        <f>+IFERROR(VLOOKUP(BD_Detalles[[#This Row],[Clase]],'Resumen Capas'!$A$4:$C$1048576,2,0),"COMPLETAR")</f>
        <v>Glaciares 2022: Fuente Digital</v>
      </c>
      <c r="C84" s="30" t="str">
        <f>+IFERROR(IF(RIGHT(BD_Detalles[[#This Row],[Clase]],1)="0","",VLOOKUP(BD_Detalles[[#This Row],[Clase]],'Resumen Capas'!$A$4:$C$1048576,3,0)),"COMPLETAR")</f>
        <v>FUENTE_DIG</v>
      </c>
      <c r="D84" s="47" t="s">
        <v>335</v>
      </c>
      <c r="E84" s="113" t="s">
        <v>460</v>
      </c>
      <c r="F84" s="33" t="str">
        <f>+IFERROR(VLOOKUP(BD_Detalles[[#This Row],[Clase]],'Resumen Capas'!$A$4:$C$1048576,2,0),"COMPLETAR")</f>
        <v>Glaciares 2022: Fuente Digital</v>
      </c>
      <c r="G84" s="35"/>
      <c r="H84" s="40" t="str">
        <f>+LEFT(BD_Detalles[[#This Row],[Clase]],2)</f>
        <v>02</v>
      </c>
      <c r="I84" s="32" t="str">
        <f>+IFERROR(VLOOKUP(BD_Detalles[[#This Row],[idcapa]],Capas[[idcapa]:[Tipo]],3,0),"")</f>
        <v>Polígono</v>
      </c>
    </row>
    <row r="85" spans="1:9" x14ac:dyDescent="0.3">
      <c r="A85" s="29" t="s">
        <v>336</v>
      </c>
      <c r="B85" s="30" t="str">
        <f>+IFERROR(VLOOKUP(BD_Detalles[[#This Row],[Clase]],'Resumen Capas'!$A$4:$C$1048576,2,0),"COMPLETAR")</f>
        <v>Glaciares 2022: Año Inventario</v>
      </c>
      <c r="C85" s="30" t="str">
        <f>+IFERROR(IF(RIGHT(BD_Detalles[[#This Row],[Clase]],1)="0","",VLOOKUP(BD_Detalles[[#This Row],[Clase]],'Resumen Capas'!$A$4:$C$1048576,3,0)),"COMPLETAR")</f>
        <v>INVE_FECHA</v>
      </c>
      <c r="D85" s="48">
        <v>2019</v>
      </c>
      <c r="E85" s="107" t="s">
        <v>454</v>
      </c>
      <c r="F85" s="33" t="str">
        <f>+IFERROR(VLOOKUP(BD_Detalles[[#This Row],[Clase]],'Resumen Capas'!$A$4:$C$1048576,2,0),"COMPLETAR")</f>
        <v>Glaciares 2022: Año Inventario</v>
      </c>
      <c r="G85" s="35"/>
      <c r="H85" s="40" t="str">
        <f>+LEFT(BD_Detalles[[#This Row],[Clase]],2)</f>
        <v>02</v>
      </c>
      <c r="I85" s="32" t="str">
        <f>+IFERROR(VLOOKUP(BD_Detalles[[#This Row],[idcapa]],Capas[[idcapa]:[Tipo]],3,0),"")</f>
        <v>Polígono</v>
      </c>
    </row>
    <row r="86" spans="1:9" x14ac:dyDescent="0.3">
      <c r="A86" s="39" t="str">
        <f t="shared" ref="A86:A87" si="9">+A85</f>
        <v>02-5</v>
      </c>
      <c r="B86" s="30" t="str">
        <f>+IFERROR(VLOOKUP(BD_Detalles[[#This Row],[Clase]],'Resumen Capas'!$A$4:$C$1048576,2,0),"COMPLETAR")</f>
        <v>Glaciares 2022: Año Inventario</v>
      </c>
      <c r="C86" s="30" t="str">
        <f>+IFERROR(IF(RIGHT(BD_Detalles[[#This Row],[Clase]],1)="0","",VLOOKUP(BD_Detalles[[#This Row],[Clase]],'Resumen Capas'!$A$4:$C$1048576,3,0)),"COMPLETAR")</f>
        <v>INVE_FECHA</v>
      </c>
      <c r="D86" s="48">
        <v>2020</v>
      </c>
      <c r="E86" s="72" t="s">
        <v>420</v>
      </c>
      <c r="F86" s="33" t="str">
        <f>+IFERROR(VLOOKUP(BD_Detalles[[#This Row],[Clase]],'Resumen Capas'!$A$4:$C$1048576,2,0),"COMPLETAR")</f>
        <v>Glaciares 2022: Año Inventario</v>
      </c>
      <c r="G86" s="35"/>
      <c r="H86" s="40" t="str">
        <f>+LEFT(BD_Detalles[[#This Row],[Clase]],2)</f>
        <v>02</v>
      </c>
      <c r="I86" s="32" t="str">
        <f>+IFERROR(VLOOKUP(BD_Detalles[[#This Row],[idcapa]],Capas[[idcapa]:[Tipo]],3,0),"")</f>
        <v>Polígono</v>
      </c>
    </row>
    <row r="87" spans="1:9" x14ac:dyDescent="0.3">
      <c r="A87" s="39" t="str">
        <f t="shared" si="9"/>
        <v>02-5</v>
      </c>
      <c r="B87" s="30" t="str">
        <f>+IFERROR(VLOOKUP(BD_Detalles[[#This Row],[Clase]],'Resumen Capas'!$A$4:$C$1048576,2,0),"COMPLETAR")</f>
        <v>Glaciares 2022: Año Inventario</v>
      </c>
      <c r="C87" s="30" t="str">
        <f>+IFERROR(IF(RIGHT(BD_Detalles[[#This Row],[Clase]],1)="0","",VLOOKUP(BD_Detalles[[#This Row],[Clase]],'Resumen Capas'!$A$4:$C$1048576,3,0)),"COMPLETAR")</f>
        <v>INVE_FECHA</v>
      </c>
      <c r="D87" s="48">
        <v>2021</v>
      </c>
      <c r="E87" s="114" t="s">
        <v>461</v>
      </c>
      <c r="F87" s="33" t="str">
        <f>+IFERROR(VLOOKUP(BD_Detalles[[#This Row],[Clase]],'Resumen Capas'!$A$4:$C$1048576,2,0),"COMPLETAR")</f>
        <v>Glaciares 2022: Año Inventario</v>
      </c>
      <c r="G87" s="35"/>
      <c r="H87" s="40" t="str">
        <f>+LEFT(BD_Detalles[[#This Row],[Clase]],2)</f>
        <v>02</v>
      </c>
      <c r="I87" s="32" t="str">
        <f>+IFERROR(VLOOKUP(BD_Detalles[[#This Row],[idcapa]],Capas[[idcapa]:[Tipo]],3,0),"")</f>
        <v>Polígono</v>
      </c>
    </row>
    <row r="88" spans="1:9" x14ac:dyDescent="0.3">
      <c r="A88" s="29" t="s">
        <v>401</v>
      </c>
      <c r="B88" s="30" t="str">
        <f>+IFERROR(VLOOKUP(BD_Detalles[[#This Row],[Clase]],'Resumen Capas'!$A$4:$C$1048576,2,0),"COMPLETAR")</f>
        <v>Comparativo 2014</v>
      </c>
      <c r="C88" s="30" t="str">
        <f>+IFERROR(IF(RIGHT(BD_Detalles[[#This Row],[Clase]],1)="0","",VLOOKUP(BD_Detalles[[#This Row],[Clase]],'Resumen Capas'!$A$4:$C$1048576,3,0)),"COMPLETAR")</f>
        <v/>
      </c>
      <c r="D88" s="42" t="s">
        <v>292</v>
      </c>
      <c r="E88" s="58" t="s">
        <v>406</v>
      </c>
      <c r="F88" s="43" t="str">
        <f>+IFERROR(VLOOKUP(BD_Detalles[[#This Row],[Clase]],'Resumen Capas'!$A$4:$C$1048576,2,0),"COMPLETAR")</f>
        <v>Comparativo 2014</v>
      </c>
      <c r="G88" s="35"/>
      <c r="H88" s="40" t="str">
        <f>+LEFT(BD_Detalles[[#This Row],[Clase]],2)</f>
        <v>03</v>
      </c>
      <c r="I88" s="32" t="str">
        <f>+IFERROR(VLOOKUP(BD_Detalles[[#This Row],[idcapa]],Capas[[idcapa]:[Tipo]],3,0),"")</f>
        <v>Polígono</v>
      </c>
    </row>
    <row r="89" spans="1:9" x14ac:dyDescent="0.3">
      <c r="A89" s="39" t="s">
        <v>360</v>
      </c>
      <c r="B89" s="30" t="str">
        <f>+IFERROR(VLOOKUP(BD_Detalles[[#This Row],[Clase]],'Resumen Capas'!$A$4:$C$1048576,2,0),"COMPLETAR")</f>
        <v>Comparativo 2014: Código Glaciar</v>
      </c>
      <c r="C89" s="30" t="str">
        <f>+IFERROR(IF(RIGHT(BD_Detalles[[#This Row],[Clase]],1)="0","",VLOOKUP(BD_Detalles[[#This Row],[Clase]],'Resumen Capas'!$A$4:$C$1048576,3,0)),"COMPLETAR")</f>
        <v>COD_GLA-17</v>
      </c>
      <c r="D89" s="44" t="s">
        <v>293</v>
      </c>
      <c r="E89" s="44" t="s">
        <v>103</v>
      </c>
      <c r="F89" s="33" t="str">
        <f>+IFERROR(VLOOKUP(BD_Detalles[[#This Row],[Clase]],'Resumen Capas'!$A$4:$C$1048576,2,0),"COMPLETAR")</f>
        <v>Comparativo 2014: Código Glaciar</v>
      </c>
      <c r="G89" s="35"/>
      <c r="H89" s="40" t="str">
        <f>+LEFT(BD_Detalles[[#This Row],[Clase]],2)</f>
        <v>03</v>
      </c>
      <c r="I89" s="32" t="str">
        <f>+IFERROR(VLOOKUP(BD_Detalles[[#This Row],[idcapa]],Capas[[idcapa]:[Tipo]],3,0),"")</f>
        <v>Polígono</v>
      </c>
    </row>
    <row r="90" spans="1:9" x14ac:dyDescent="0.3">
      <c r="A90" s="39" t="s">
        <v>367</v>
      </c>
      <c r="B90" s="30" t="str">
        <f>+IFERROR(VLOOKUP(BD_Detalles[[#This Row],[Clase]],'Resumen Capas'!$A$4:$C$1048576,2,0),"COMPLETAR")</f>
        <v>Comparativo 2014: Nombre Glaciar</v>
      </c>
      <c r="C90" s="30" t="str">
        <f>+IFERROR(IF(RIGHT(BD_Detalles[[#This Row],[Clase]],1)="0","",VLOOKUP(BD_Detalles[[#This Row],[Clase]],'Resumen Capas'!$A$4:$C$1048576,3,0)),"COMPLETAR")</f>
        <v>Nombre Homologado</v>
      </c>
      <c r="D90" s="44" t="s">
        <v>293</v>
      </c>
      <c r="E90" s="44" t="s">
        <v>102</v>
      </c>
      <c r="F90" s="33" t="str">
        <f>+IFERROR(VLOOKUP(BD_Detalles[[#This Row],[Clase]],'Resumen Capas'!$A$4:$C$1048576,2,0),"COMPLETAR")</f>
        <v>Comparativo 2014: Nombre Glaciar</v>
      </c>
      <c r="G90" s="35"/>
      <c r="H90" s="40" t="str">
        <f>+LEFT(BD_Detalles[[#This Row],[Clase]],2)</f>
        <v>03</v>
      </c>
      <c r="I90" s="32" t="str">
        <f>+IFERROR(VLOOKUP(BD_Detalles[[#This Row],[idcapa]],Capas[[idcapa]:[Tipo]],3,0),"")</f>
        <v>Polígono</v>
      </c>
    </row>
    <row r="91" spans="1:9" x14ac:dyDescent="0.3">
      <c r="A91" s="29" t="s">
        <v>368</v>
      </c>
      <c r="B91" s="30" t="str">
        <f>+IFERROR(VLOOKUP(BD_Detalles[[#This Row],[Clase]],'Resumen Capas'!$A$4:$C$1048576,2,0),"COMPLETAR")</f>
        <v>Comparativo 2014: Clasificación</v>
      </c>
      <c r="C91" s="30" t="str">
        <f>+IFERROR(IF(RIGHT(BD_Detalles[[#This Row],[Clase]],1)="0","",VLOOKUP(BD_Detalles[[#This Row],[Clase]],'Resumen Capas'!$A$4:$C$1048576,3,0)),"COMPLETAR")</f>
        <v>Clasificación 1</v>
      </c>
      <c r="D91" s="52" t="s">
        <v>376</v>
      </c>
      <c r="E91" s="73" t="s">
        <v>421</v>
      </c>
      <c r="F91" s="33" t="str">
        <f>+IFERROR(VLOOKUP(BD_Detalles[[#This Row],[Clase]],'Resumen Capas'!$A$4:$C$1048576,2,0),"COMPLETAR")</f>
        <v>Comparativo 2014: Clasificación</v>
      </c>
      <c r="G91" s="35"/>
      <c r="H91" s="40" t="str">
        <f>+LEFT(BD_Detalles[[#This Row],[Clase]],2)</f>
        <v>03</v>
      </c>
      <c r="I91" s="32" t="str">
        <f>+IFERROR(VLOOKUP(BD_Detalles[[#This Row],[idcapa]],Capas[[idcapa]:[Tipo]],3,0),"")</f>
        <v>Polígono</v>
      </c>
    </row>
    <row r="92" spans="1:9" x14ac:dyDescent="0.3">
      <c r="A92" s="39" t="str">
        <f t="shared" ref="A92:A95" si="10">+A91</f>
        <v>03-3</v>
      </c>
      <c r="B92" s="30" t="str">
        <f>+IFERROR(VLOOKUP(BD_Detalles[[#This Row],[Clase]],'Resumen Capas'!$A$4:$C$1048576,2,0),"COMPLETAR")</f>
        <v>Comparativo 2014: Clasificación</v>
      </c>
      <c r="C92" s="30" t="str">
        <f>+IFERROR(IF(RIGHT(BD_Detalles[[#This Row],[Clase]],1)="0","",VLOOKUP(BD_Detalles[[#This Row],[Clase]],'Resumen Capas'!$A$4:$C$1048576,3,0)),"COMPLETAR")</f>
        <v>Clasificación 1</v>
      </c>
      <c r="D92" s="52" t="s">
        <v>377</v>
      </c>
      <c r="E92" s="74" t="s">
        <v>422</v>
      </c>
      <c r="F92" s="33" t="str">
        <f>+IFERROR(VLOOKUP(BD_Detalles[[#This Row],[Clase]],'Resumen Capas'!$A$4:$C$1048576,2,0),"COMPLETAR")</f>
        <v>Comparativo 2014: Clasificación</v>
      </c>
      <c r="G92" s="35"/>
      <c r="H92" s="40" t="str">
        <f>+LEFT(BD_Detalles[[#This Row],[Clase]],2)</f>
        <v>03</v>
      </c>
      <c r="I92" s="32" t="str">
        <f>+IFERROR(VLOOKUP(BD_Detalles[[#This Row],[idcapa]],Capas[[idcapa]:[Tipo]],3,0),"")</f>
        <v>Polígono</v>
      </c>
    </row>
    <row r="93" spans="1:9" x14ac:dyDescent="0.3">
      <c r="A93" s="39" t="str">
        <f t="shared" si="10"/>
        <v>03-3</v>
      </c>
      <c r="B93" s="30" t="str">
        <f>+IFERROR(VLOOKUP(BD_Detalles[[#This Row],[Clase]],'Resumen Capas'!$A$4:$C$1048576,2,0),"COMPLETAR")</f>
        <v>Comparativo 2014: Clasificación</v>
      </c>
      <c r="C93" s="30" t="str">
        <f>+IFERROR(IF(RIGHT(BD_Detalles[[#This Row],[Clase]],1)="0","",VLOOKUP(BD_Detalles[[#This Row],[Clase]],'Resumen Capas'!$A$4:$C$1048576,3,0)),"COMPLETAR")</f>
        <v>Clasificación 1</v>
      </c>
      <c r="D93" s="52" t="s">
        <v>378</v>
      </c>
      <c r="E93" s="75" t="s">
        <v>423</v>
      </c>
      <c r="F93" s="33" t="str">
        <f>+IFERROR(VLOOKUP(BD_Detalles[[#This Row],[Clase]],'Resumen Capas'!$A$4:$C$1048576,2,0),"COMPLETAR")</f>
        <v>Comparativo 2014: Clasificación</v>
      </c>
      <c r="G93" s="35"/>
      <c r="H93" s="40" t="str">
        <f>+LEFT(BD_Detalles[[#This Row],[Clase]],2)</f>
        <v>03</v>
      </c>
      <c r="I93" s="32" t="str">
        <f>+IFERROR(VLOOKUP(BD_Detalles[[#This Row],[idcapa]],Capas[[idcapa]:[Tipo]],3,0),"")</f>
        <v>Polígono</v>
      </c>
    </row>
    <row r="94" spans="1:9" x14ac:dyDescent="0.3">
      <c r="A94" s="39" t="str">
        <f t="shared" si="10"/>
        <v>03-3</v>
      </c>
      <c r="B94" s="30" t="str">
        <f>+IFERROR(VLOOKUP(BD_Detalles[[#This Row],[Clase]],'Resumen Capas'!$A$4:$C$1048576,2,0),"COMPLETAR")</f>
        <v>Comparativo 2014: Clasificación</v>
      </c>
      <c r="C94" s="30" t="str">
        <f>+IFERROR(IF(RIGHT(BD_Detalles[[#This Row],[Clase]],1)="0","",VLOOKUP(BD_Detalles[[#This Row],[Clase]],'Resumen Capas'!$A$4:$C$1048576,3,0)),"COMPLETAR")</f>
        <v>Clasificación 1</v>
      </c>
      <c r="D94" s="52" t="s">
        <v>379</v>
      </c>
      <c r="E94" s="76" t="s">
        <v>424</v>
      </c>
      <c r="F94" s="33" t="str">
        <f>+IFERROR(VLOOKUP(BD_Detalles[[#This Row],[Clase]],'Resumen Capas'!$A$4:$C$1048576,2,0),"COMPLETAR")</f>
        <v>Comparativo 2014: Clasificación</v>
      </c>
      <c r="G94" s="35"/>
      <c r="H94" s="40" t="str">
        <f>+LEFT(BD_Detalles[[#This Row],[Clase]],2)</f>
        <v>03</v>
      </c>
      <c r="I94" s="32" t="str">
        <f>+IFERROR(VLOOKUP(BD_Detalles[[#This Row],[idcapa]],Capas[[idcapa]:[Tipo]],3,0),"")</f>
        <v>Polígono</v>
      </c>
    </row>
    <row r="95" spans="1:9" x14ac:dyDescent="0.3">
      <c r="A95" s="39" t="str">
        <f t="shared" si="10"/>
        <v>03-3</v>
      </c>
      <c r="B95" s="30" t="str">
        <f>+IFERROR(VLOOKUP(BD_Detalles[[#This Row],[Clase]],'Resumen Capas'!$A$4:$C$1048576,2,0),"COMPLETAR")</f>
        <v>Comparativo 2014: Clasificación</v>
      </c>
      <c r="C95" s="30" t="str">
        <f>+IFERROR(IF(RIGHT(BD_Detalles[[#This Row],[Clase]],1)="0","",VLOOKUP(BD_Detalles[[#This Row],[Clase]],'Resumen Capas'!$A$4:$C$1048576,3,0)),"COMPLETAR")</f>
        <v>Clasificación 1</v>
      </c>
      <c r="D95" s="52" t="s">
        <v>380</v>
      </c>
      <c r="E95" s="60" t="s">
        <v>408</v>
      </c>
      <c r="F95" s="33" t="str">
        <f>+IFERROR(VLOOKUP(BD_Detalles[[#This Row],[Clase]],'Resumen Capas'!$A$4:$C$1048576,2,0),"COMPLETAR")</f>
        <v>Comparativo 2014: Clasificación</v>
      </c>
      <c r="G95" s="35"/>
      <c r="H95" s="40" t="str">
        <f>+LEFT(BD_Detalles[[#This Row],[Clase]],2)</f>
        <v>03</v>
      </c>
      <c r="I95" s="32" t="str">
        <f>+IFERROR(VLOOKUP(BD_Detalles[[#This Row],[idcapa]],Capas[[idcapa]:[Tipo]],3,0),"")</f>
        <v>Polígono</v>
      </c>
    </row>
    <row r="96" spans="1:9" x14ac:dyDescent="0.3">
      <c r="A96" s="29" t="s">
        <v>369</v>
      </c>
      <c r="B96" s="30" t="str">
        <f>+IFERROR(VLOOKUP(BD_Detalles[[#This Row],[Clase]],'Resumen Capas'!$A$4:$C$1048576,2,0),"COMPLETAR")</f>
        <v>Comparativo 2014: Clasificación Detalle</v>
      </c>
      <c r="C96" s="30" t="str">
        <f>+IFERROR(IF(RIGHT(BD_Detalles[[#This Row],[Clase]],1)="0","",VLOOKUP(BD_Detalles[[#This Row],[Clase]],'Resumen Capas'!$A$4:$C$1048576,3,0)),"COMPLETAR")</f>
        <v>Clasificación 2</v>
      </c>
      <c r="D96" s="53" t="s">
        <v>381</v>
      </c>
      <c r="E96" s="65" t="s">
        <v>413</v>
      </c>
      <c r="F96" s="33" t="str">
        <f>+IFERROR(VLOOKUP(BD_Detalles[[#This Row],[Clase]],'Resumen Capas'!$A$4:$C$1048576,2,0),"COMPLETAR")</f>
        <v>Comparativo 2014: Clasificación Detalle</v>
      </c>
      <c r="G96" s="35"/>
      <c r="H96" s="40" t="str">
        <f>+LEFT(BD_Detalles[[#This Row],[Clase]],2)</f>
        <v>03</v>
      </c>
      <c r="I96" s="32" t="str">
        <f>+IFERROR(VLOOKUP(BD_Detalles[[#This Row],[idcapa]],Capas[[idcapa]:[Tipo]],3,0),"")</f>
        <v>Polígono</v>
      </c>
    </row>
    <row r="97" spans="1:9" x14ac:dyDescent="0.3">
      <c r="A97" s="39" t="str">
        <f t="shared" ref="A97:A104" si="11">+A96</f>
        <v>03-4</v>
      </c>
      <c r="B97" s="30" t="str">
        <f>+IFERROR(VLOOKUP(BD_Detalles[[#This Row],[Clase]],'Resumen Capas'!$A$4:$C$1048576,2,0),"COMPLETAR")</f>
        <v>Comparativo 2014: Clasificación Detalle</v>
      </c>
      <c r="C97" s="30" t="str">
        <f>+IFERROR(IF(RIGHT(BD_Detalles[[#This Row],[Clase]],1)="0","",VLOOKUP(BD_Detalles[[#This Row],[Clase]],'Resumen Capas'!$A$4:$C$1048576,3,0)),"COMPLETAR")</f>
        <v>Clasificación 2</v>
      </c>
      <c r="D97" s="53" t="s">
        <v>382</v>
      </c>
      <c r="E97" s="83" t="s">
        <v>431</v>
      </c>
      <c r="F97" s="33" t="str">
        <f>+IFERROR(VLOOKUP(BD_Detalles[[#This Row],[Clase]],'Resumen Capas'!$A$4:$C$1048576,2,0),"COMPLETAR")</f>
        <v>Comparativo 2014: Clasificación Detalle</v>
      </c>
      <c r="G97" s="35"/>
      <c r="H97" s="40" t="str">
        <f>+LEFT(BD_Detalles[[#This Row],[Clase]],2)</f>
        <v>03</v>
      </c>
      <c r="I97" s="32" t="str">
        <f>+IFERROR(VLOOKUP(BD_Detalles[[#This Row],[idcapa]],Capas[[idcapa]:[Tipo]],3,0),"")</f>
        <v>Polígono</v>
      </c>
    </row>
    <row r="98" spans="1:9" x14ac:dyDescent="0.3">
      <c r="A98" s="39" t="str">
        <f t="shared" si="11"/>
        <v>03-4</v>
      </c>
      <c r="B98" s="30" t="str">
        <f>+IFERROR(VLOOKUP(BD_Detalles[[#This Row],[Clase]],'Resumen Capas'!$A$4:$C$1048576,2,0),"COMPLETAR")</f>
        <v>Comparativo 2014: Clasificación Detalle</v>
      </c>
      <c r="C98" s="30" t="str">
        <f>+IFERROR(IF(RIGHT(BD_Detalles[[#This Row],[Clase]],1)="0","",VLOOKUP(BD_Detalles[[#This Row],[Clase]],'Resumen Capas'!$A$4:$C$1048576,3,0)),"COMPLETAR")</f>
        <v>Clasificación 2</v>
      </c>
      <c r="D98" s="53" t="s">
        <v>376</v>
      </c>
      <c r="E98" s="66" t="s">
        <v>414</v>
      </c>
      <c r="F98" s="33" t="str">
        <f>+IFERROR(VLOOKUP(BD_Detalles[[#This Row],[Clase]],'Resumen Capas'!$A$4:$C$1048576,2,0),"COMPLETAR")</f>
        <v>Comparativo 2014: Clasificación Detalle</v>
      </c>
      <c r="G98" s="35"/>
      <c r="H98" s="40" t="str">
        <f>+LEFT(BD_Detalles[[#This Row],[Clase]],2)</f>
        <v>03</v>
      </c>
      <c r="I98" s="32" t="str">
        <f>+IFERROR(VLOOKUP(BD_Detalles[[#This Row],[idcapa]],Capas[[idcapa]:[Tipo]],3,0),"")</f>
        <v>Polígono</v>
      </c>
    </row>
    <row r="99" spans="1:9" x14ac:dyDescent="0.3">
      <c r="A99" s="39" t="str">
        <f t="shared" si="11"/>
        <v>03-4</v>
      </c>
      <c r="B99" s="30" t="str">
        <f>+IFERROR(VLOOKUP(BD_Detalles[[#This Row],[Clase]],'Resumen Capas'!$A$4:$C$1048576,2,0),"COMPLETAR")</f>
        <v>Comparativo 2014: Clasificación Detalle</v>
      </c>
      <c r="C99" s="30" t="str">
        <f>+IFERROR(IF(RIGHT(BD_Detalles[[#This Row],[Clase]],1)="0","",VLOOKUP(BD_Detalles[[#This Row],[Clase]],'Resumen Capas'!$A$4:$C$1048576,3,0)),"COMPLETAR")</f>
        <v>Clasificación 2</v>
      </c>
      <c r="D99" s="53" t="s">
        <v>383</v>
      </c>
      <c r="E99" s="63" t="s">
        <v>411</v>
      </c>
      <c r="F99" s="33" t="str">
        <f>+IFERROR(VLOOKUP(BD_Detalles[[#This Row],[Clase]],'Resumen Capas'!$A$4:$C$1048576,2,0),"COMPLETAR")</f>
        <v>Comparativo 2014: Clasificación Detalle</v>
      </c>
      <c r="G99" s="35"/>
      <c r="H99" s="40" t="str">
        <f>+LEFT(BD_Detalles[[#This Row],[Clase]],2)</f>
        <v>03</v>
      </c>
      <c r="I99" s="32" t="str">
        <f>+IFERROR(VLOOKUP(BD_Detalles[[#This Row],[idcapa]],Capas[[idcapa]:[Tipo]],3,0),"")</f>
        <v>Polígono</v>
      </c>
    </row>
    <row r="100" spans="1:9" x14ac:dyDescent="0.3">
      <c r="A100" s="39" t="str">
        <f t="shared" si="11"/>
        <v>03-4</v>
      </c>
      <c r="B100" s="30" t="str">
        <f>+IFERROR(VLOOKUP(BD_Detalles[[#This Row],[Clase]],'Resumen Capas'!$A$4:$C$1048576,2,0),"COMPLETAR")</f>
        <v>Comparativo 2014: Clasificación Detalle</v>
      </c>
      <c r="C100" s="30" t="str">
        <f>+IFERROR(IF(RIGHT(BD_Detalles[[#This Row],[Clase]],1)="0","",VLOOKUP(BD_Detalles[[#This Row],[Clase]],'Resumen Capas'!$A$4:$C$1048576,3,0)),"COMPLETAR")</f>
        <v>Clasificación 2</v>
      </c>
      <c r="D100" s="53" t="s">
        <v>377</v>
      </c>
      <c r="E100" s="100" t="s">
        <v>447</v>
      </c>
      <c r="F100" s="33" t="str">
        <f>+IFERROR(VLOOKUP(BD_Detalles[[#This Row],[Clase]],'Resumen Capas'!$A$4:$C$1048576,2,0),"COMPLETAR")</f>
        <v>Comparativo 2014: Clasificación Detalle</v>
      </c>
      <c r="G100" s="35"/>
      <c r="H100" s="40" t="str">
        <f>+LEFT(BD_Detalles[[#This Row],[Clase]],2)</f>
        <v>03</v>
      </c>
      <c r="I100" s="32" t="str">
        <f>+IFERROR(VLOOKUP(BD_Detalles[[#This Row],[idcapa]],Capas[[idcapa]:[Tipo]],3,0),"")</f>
        <v>Polígono</v>
      </c>
    </row>
    <row r="101" spans="1:9" x14ac:dyDescent="0.3">
      <c r="A101" s="39" t="str">
        <f t="shared" si="11"/>
        <v>03-4</v>
      </c>
      <c r="B101" s="30" t="str">
        <f>+IFERROR(VLOOKUP(BD_Detalles[[#This Row],[Clase]],'Resumen Capas'!$A$4:$C$1048576,2,0),"COMPLETAR")</f>
        <v>Comparativo 2014: Clasificación Detalle</v>
      </c>
      <c r="C101" s="30" t="str">
        <f>+IFERROR(IF(RIGHT(BD_Detalles[[#This Row],[Clase]],1)="0","",VLOOKUP(BD_Detalles[[#This Row],[Clase]],'Resumen Capas'!$A$4:$C$1048576,3,0)),"COMPLETAR")</f>
        <v>Clasificación 2</v>
      </c>
      <c r="D101" s="53" t="s">
        <v>384</v>
      </c>
      <c r="E101" s="67" t="s">
        <v>415</v>
      </c>
      <c r="F101" s="33" t="str">
        <f>+IFERROR(VLOOKUP(BD_Detalles[[#This Row],[Clase]],'Resumen Capas'!$A$4:$C$1048576,2,0),"COMPLETAR")</f>
        <v>Comparativo 2014: Clasificación Detalle</v>
      </c>
      <c r="G101" s="35"/>
      <c r="H101" s="40" t="str">
        <f>+LEFT(BD_Detalles[[#This Row],[Clase]],2)</f>
        <v>03</v>
      </c>
      <c r="I101" s="32" t="str">
        <f>+IFERROR(VLOOKUP(BD_Detalles[[#This Row],[idcapa]],Capas[[idcapa]:[Tipo]],3,0),"")</f>
        <v>Polígono</v>
      </c>
    </row>
    <row r="102" spans="1:9" x14ac:dyDescent="0.3">
      <c r="A102" s="39" t="str">
        <f t="shared" si="11"/>
        <v>03-4</v>
      </c>
      <c r="B102" s="30" t="str">
        <f>+IFERROR(VLOOKUP(BD_Detalles[[#This Row],[Clase]],'Resumen Capas'!$A$4:$C$1048576,2,0),"COMPLETAR")</f>
        <v>Comparativo 2014: Clasificación Detalle</v>
      </c>
      <c r="C102" s="30" t="str">
        <f>+IFERROR(IF(RIGHT(BD_Detalles[[#This Row],[Clase]],1)="0","",VLOOKUP(BD_Detalles[[#This Row],[Clase]],'Resumen Capas'!$A$4:$C$1048576,3,0)),"COMPLETAR")</f>
        <v>Clasificación 2</v>
      </c>
      <c r="D102" s="53" t="s">
        <v>378</v>
      </c>
      <c r="E102" s="64" t="s">
        <v>412</v>
      </c>
      <c r="F102" s="33" t="str">
        <f>+IFERROR(VLOOKUP(BD_Detalles[[#This Row],[Clase]],'Resumen Capas'!$A$4:$C$1048576,2,0),"COMPLETAR")</f>
        <v>Comparativo 2014: Clasificación Detalle</v>
      </c>
      <c r="G102" s="35"/>
      <c r="H102" s="40" t="str">
        <f>+LEFT(BD_Detalles[[#This Row],[Clase]],2)</f>
        <v>03</v>
      </c>
      <c r="I102" s="32" t="str">
        <f>+IFERROR(VLOOKUP(BD_Detalles[[#This Row],[idcapa]],Capas[[idcapa]:[Tipo]],3,0),"")</f>
        <v>Polígono</v>
      </c>
    </row>
    <row r="103" spans="1:9" x14ac:dyDescent="0.3">
      <c r="A103" s="39" t="str">
        <f t="shared" si="11"/>
        <v>03-4</v>
      </c>
      <c r="B103" s="30" t="str">
        <f>+IFERROR(VLOOKUP(BD_Detalles[[#This Row],[Clase]],'Resumen Capas'!$A$4:$C$1048576,2,0),"COMPLETAR")</f>
        <v>Comparativo 2014: Clasificación Detalle</v>
      </c>
      <c r="C103" s="30" t="str">
        <f>+IFERROR(IF(RIGHT(BD_Detalles[[#This Row],[Clase]],1)="0","",VLOOKUP(BD_Detalles[[#This Row],[Clase]],'Resumen Capas'!$A$4:$C$1048576,3,0)),"COMPLETAR")</f>
        <v>Clasificación 2</v>
      </c>
      <c r="D103" s="53" t="s">
        <v>380</v>
      </c>
      <c r="E103" s="115" t="s">
        <v>462</v>
      </c>
      <c r="F103" s="33" t="str">
        <f>+IFERROR(VLOOKUP(BD_Detalles[[#This Row],[Clase]],'Resumen Capas'!$A$4:$C$1048576,2,0),"COMPLETAR")</f>
        <v>Comparativo 2014: Clasificación Detalle</v>
      </c>
      <c r="G103" s="35"/>
      <c r="H103" s="40" t="str">
        <f>+LEFT(BD_Detalles[[#This Row],[Clase]],2)</f>
        <v>03</v>
      </c>
      <c r="I103" s="32" t="str">
        <f>+IFERROR(VLOOKUP(BD_Detalles[[#This Row],[idcapa]],Capas[[idcapa]:[Tipo]],3,0),"")</f>
        <v>Polígono</v>
      </c>
    </row>
    <row r="104" spans="1:9" x14ac:dyDescent="0.3">
      <c r="A104" s="39" t="str">
        <f t="shared" si="11"/>
        <v>03-4</v>
      </c>
      <c r="B104" s="30" t="str">
        <f>+IFERROR(VLOOKUP(BD_Detalles[[#This Row],[Clase]],'Resumen Capas'!$A$4:$C$1048576,2,0),"COMPLETAR")</f>
        <v>Comparativo 2014: Clasificación Detalle</v>
      </c>
      <c r="C104" s="30" t="str">
        <f>+IFERROR(IF(RIGHT(BD_Detalles[[#This Row],[Clase]],1)="0","",VLOOKUP(BD_Detalles[[#This Row],[Clase]],'Resumen Capas'!$A$4:$C$1048576,3,0)),"COMPLETAR")</f>
        <v>Clasificación 2</v>
      </c>
      <c r="D104" s="53" t="s">
        <v>385</v>
      </c>
      <c r="E104" s="116" t="s">
        <v>463</v>
      </c>
      <c r="F104" s="33" t="str">
        <f>+IFERROR(VLOOKUP(BD_Detalles[[#This Row],[Clase]],'Resumen Capas'!$A$4:$C$1048576,2,0),"COMPLETAR")</f>
        <v>Comparativo 2014: Clasificación Detalle</v>
      </c>
      <c r="G104" s="35"/>
      <c r="H104" s="40" t="str">
        <f>+LEFT(BD_Detalles[[#This Row],[Clase]],2)</f>
        <v>03</v>
      </c>
      <c r="I104" s="32" t="str">
        <f>+IFERROR(VLOOKUP(BD_Detalles[[#This Row],[idcapa]],Capas[[idcapa]:[Tipo]],3,0),"")</f>
        <v>Polígono</v>
      </c>
    </row>
    <row r="105" spans="1:9" x14ac:dyDescent="0.3">
      <c r="A105" s="29" t="s">
        <v>370</v>
      </c>
      <c r="B105" s="30" t="str">
        <f>+IFERROR(VLOOKUP(BD_Detalles[[#This Row],[Clase]],'Resumen Capas'!$A$4:$C$1048576,2,0),"COMPLETAR")</f>
        <v>Comparativo 2014: Orientación</v>
      </c>
      <c r="C105" s="30" t="str">
        <f>+IFERROR(IF(RIGHT(BD_Detalles[[#This Row],[Clase]],1)="0","",VLOOKUP(BD_Detalles[[#This Row],[Clase]],'Resumen Capas'!$A$4:$C$1048576,3,0)),"COMPLETAR")</f>
        <v>Orientación</v>
      </c>
      <c r="D105" s="54" t="s">
        <v>386</v>
      </c>
      <c r="E105" s="55" t="s">
        <v>403</v>
      </c>
      <c r="F105" s="33" t="str">
        <f>+IFERROR(VLOOKUP(BD_Detalles[[#This Row],[Clase]],'Resumen Capas'!$A$4:$C$1048576,2,0),"COMPLETAR")</f>
        <v>Comparativo 2014: Orientación</v>
      </c>
      <c r="G105" s="35"/>
      <c r="H105" s="40" t="str">
        <f>+LEFT(BD_Detalles[[#This Row],[Clase]],2)</f>
        <v>03</v>
      </c>
      <c r="I105" s="32" t="str">
        <f>+IFERROR(VLOOKUP(BD_Detalles[[#This Row],[idcapa]],Capas[[idcapa]:[Tipo]],3,0),"")</f>
        <v>Polígono</v>
      </c>
    </row>
    <row r="106" spans="1:9" x14ac:dyDescent="0.3">
      <c r="A106" s="39" t="str">
        <f t="shared" ref="A106:A112" si="12">+A105</f>
        <v>03-5</v>
      </c>
      <c r="B106" s="30" t="str">
        <f>+IFERROR(VLOOKUP(BD_Detalles[[#This Row],[Clase]],'Resumen Capas'!$A$4:$C$1048576,2,0),"COMPLETAR")</f>
        <v>Comparativo 2014: Orientación</v>
      </c>
      <c r="C106" s="30" t="str">
        <f>+IFERROR(IF(RIGHT(BD_Detalles[[#This Row],[Clase]],1)="0","",VLOOKUP(BD_Detalles[[#This Row],[Clase]],'Resumen Capas'!$A$4:$C$1048576,3,0)),"COMPLETAR")</f>
        <v>Orientación</v>
      </c>
      <c r="D106" s="54" t="s">
        <v>387</v>
      </c>
      <c r="E106" s="60" t="s">
        <v>408</v>
      </c>
      <c r="F106" s="33" t="str">
        <f>+IFERROR(VLOOKUP(BD_Detalles[[#This Row],[Clase]],'Resumen Capas'!$A$4:$C$1048576,2,0),"COMPLETAR")</f>
        <v>Comparativo 2014: Orientación</v>
      </c>
      <c r="G106" s="35"/>
      <c r="H106" s="40" t="str">
        <f>+LEFT(BD_Detalles[[#This Row],[Clase]],2)</f>
        <v>03</v>
      </c>
      <c r="I106" s="32" t="str">
        <f>+IFERROR(VLOOKUP(BD_Detalles[[#This Row],[idcapa]],Capas[[idcapa]:[Tipo]],3,0),"")</f>
        <v>Polígono</v>
      </c>
    </row>
    <row r="107" spans="1:9" x14ac:dyDescent="0.3">
      <c r="A107" s="39" t="str">
        <f t="shared" si="12"/>
        <v>03-5</v>
      </c>
      <c r="B107" s="30" t="str">
        <f>+IFERROR(VLOOKUP(BD_Detalles[[#This Row],[Clase]],'Resumen Capas'!$A$4:$C$1048576,2,0),"COMPLETAR")</f>
        <v>Comparativo 2014: Orientación</v>
      </c>
      <c r="C107" s="30" t="str">
        <f>+IFERROR(IF(RIGHT(BD_Detalles[[#This Row],[Clase]],1)="0","",VLOOKUP(BD_Detalles[[#This Row],[Clase]],'Resumen Capas'!$A$4:$C$1048576,3,0)),"COMPLETAR")</f>
        <v>Orientación</v>
      </c>
      <c r="D107" s="54" t="s">
        <v>388</v>
      </c>
      <c r="E107" s="111" t="s">
        <v>458</v>
      </c>
      <c r="F107" s="33" t="str">
        <f>+IFERROR(VLOOKUP(BD_Detalles[[#This Row],[Clase]],'Resumen Capas'!$A$4:$C$1048576,2,0),"COMPLETAR")</f>
        <v>Comparativo 2014: Orientación</v>
      </c>
      <c r="G107" s="35"/>
      <c r="H107" s="40" t="str">
        <f>+LEFT(BD_Detalles[[#This Row],[Clase]],2)</f>
        <v>03</v>
      </c>
      <c r="I107" s="32" t="str">
        <f>+IFERROR(VLOOKUP(BD_Detalles[[#This Row],[idcapa]],Capas[[idcapa]:[Tipo]],3,0),"")</f>
        <v>Polígono</v>
      </c>
    </row>
    <row r="108" spans="1:9" x14ac:dyDescent="0.3">
      <c r="A108" s="39" t="str">
        <f t="shared" si="12"/>
        <v>03-5</v>
      </c>
      <c r="B108" s="30" t="str">
        <f>+IFERROR(VLOOKUP(BD_Detalles[[#This Row],[Clase]],'Resumen Capas'!$A$4:$C$1048576,2,0),"COMPLETAR")</f>
        <v>Comparativo 2014: Orientación</v>
      </c>
      <c r="C108" s="30" t="str">
        <f>+IFERROR(IF(RIGHT(BD_Detalles[[#This Row],[Clase]],1)="0","",VLOOKUP(BD_Detalles[[#This Row],[Clase]],'Resumen Capas'!$A$4:$C$1048576,3,0)),"COMPLETAR")</f>
        <v>Orientación</v>
      </c>
      <c r="D108" s="54" t="s">
        <v>389</v>
      </c>
      <c r="E108" s="113" t="s">
        <v>460</v>
      </c>
      <c r="F108" s="33" t="str">
        <f>+IFERROR(VLOOKUP(BD_Detalles[[#This Row],[Clase]],'Resumen Capas'!$A$4:$C$1048576,2,0),"COMPLETAR")</f>
        <v>Comparativo 2014: Orientación</v>
      </c>
      <c r="G108" s="35"/>
      <c r="H108" s="40" t="str">
        <f>+LEFT(BD_Detalles[[#This Row],[Clase]],2)</f>
        <v>03</v>
      </c>
      <c r="I108" s="32" t="str">
        <f>+IFERROR(VLOOKUP(BD_Detalles[[#This Row],[idcapa]],Capas[[idcapa]:[Tipo]],3,0),"")</f>
        <v>Polígono</v>
      </c>
    </row>
    <row r="109" spans="1:9" x14ac:dyDescent="0.3">
      <c r="A109" s="39" t="str">
        <f t="shared" si="12"/>
        <v>03-5</v>
      </c>
      <c r="B109" s="30" t="str">
        <f>+IFERROR(VLOOKUP(BD_Detalles[[#This Row],[Clase]],'Resumen Capas'!$A$4:$C$1048576,2,0),"COMPLETAR")</f>
        <v>Comparativo 2014: Orientación</v>
      </c>
      <c r="C109" s="30" t="str">
        <f>+IFERROR(IF(RIGHT(BD_Detalles[[#This Row],[Clase]],1)="0","",VLOOKUP(BD_Detalles[[#This Row],[Clase]],'Resumen Capas'!$A$4:$C$1048576,3,0)),"COMPLETAR")</f>
        <v>Orientación</v>
      </c>
      <c r="D109" s="54" t="s">
        <v>390</v>
      </c>
      <c r="E109" s="119" t="s">
        <v>466</v>
      </c>
      <c r="F109" s="33" t="str">
        <f>+IFERROR(VLOOKUP(BD_Detalles[[#This Row],[Clase]],'Resumen Capas'!$A$4:$C$1048576,2,0),"COMPLETAR")</f>
        <v>Comparativo 2014: Orientación</v>
      </c>
      <c r="G109" s="35"/>
      <c r="H109" s="40" t="str">
        <f>+LEFT(BD_Detalles[[#This Row],[Clase]],2)</f>
        <v>03</v>
      </c>
      <c r="I109" s="32" t="str">
        <f>+IFERROR(VLOOKUP(BD_Detalles[[#This Row],[idcapa]],Capas[[idcapa]:[Tipo]],3,0),"")</f>
        <v>Polígono</v>
      </c>
    </row>
    <row r="110" spans="1:9" x14ac:dyDescent="0.3">
      <c r="A110" s="39" t="str">
        <f t="shared" si="12"/>
        <v>03-5</v>
      </c>
      <c r="B110" s="30" t="str">
        <f>+IFERROR(VLOOKUP(BD_Detalles[[#This Row],[Clase]],'Resumen Capas'!$A$4:$C$1048576,2,0),"COMPLETAR")</f>
        <v>Comparativo 2014: Orientación</v>
      </c>
      <c r="C110" s="30" t="str">
        <f>+IFERROR(IF(RIGHT(BD_Detalles[[#This Row],[Clase]],1)="0","",VLOOKUP(BD_Detalles[[#This Row],[Clase]],'Resumen Capas'!$A$4:$C$1048576,3,0)),"COMPLETAR")</f>
        <v>Orientación</v>
      </c>
      <c r="D110" s="54" t="s">
        <v>391</v>
      </c>
      <c r="E110" s="120" t="s">
        <v>467</v>
      </c>
      <c r="F110" s="33" t="str">
        <f>+IFERROR(VLOOKUP(BD_Detalles[[#This Row],[Clase]],'Resumen Capas'!$A$4:$C$1048576,2,0),"COMPLETAR")</f>
        <v>Comparativo 2014: Orientación</v>
      </c>
      <c r="G110" s="35"/>
      <c r="H110" s="40" t="str">
        <f>+LEFT(BD_Detalles[[#This Row],[Clase]],2)</f>
        <v>03</v>
      </c>
      <c r="I110" s="32" t="str">
        <f>+IFERROR(VLOOKUP(BD_Detalles[[#This Row],[idcapa]],Capas[[idcapa]:[Tipo]],3,0),"")</f>
        <v>Polígono</v>
      </c>
    </row>
    <row r="111" spans="1:9" x14ac:dyDescent="0.3">
      <c r="A111" s="39" t="str">
        <f t="shared" si="12"/>
        <v>03-5</v>
      </c>
      <c r="B111" s="30" t="str">
        <f>+IFERROR(VLOOKUP(BD_Detalles[[#This Row],[Clase]],'Resumen Capas'!$A$4:$C$1048576,2,0),"COMPLETAR")</f>
        <v>Comparativo 2014: Orientación</v>
      </c>
      <c r="C111" s="30" t="str">
        <f>+IFERROR(IF(RIGHT(BD_Detalles[[#This Row],[Clase]],1)="0","",VLOOKUP(BD_Detalles[[#This Row],[Clase]],'Resumen Capas'!$A$4:$C$1048576,3,0)),"COMPLETAR")</f>
        <v>Orientación</v>
      </c>
      <c r="D111" s="54" t="s">
        <v>392</v>
      </c>
      <c r="E111" s="121" t="s">
        <v>468</v>
      </c>
      <c r="F111" s="33" t="str">
        <f>+IFERROR(VLOOKUP(BD_Detalles[[#This Row],[Clase]],'Resumen Capas'!$A$4:$C$1048576,2,0),"COMPLETAR")</f>
        <v>Comparativo 2014: Orientación</v>
      </c>
      <c r="G111" s="35"/>
      <c r="H111" s="40" t="str">
        <f>+LEFT(BD_Detalles[[#This Row],[Clase]],2)</f>
        <v>03</v>
      </c>
      <c r="I111" s="32" t="str">
        <f>+IFERROR(VLOOKUP(BD_Detalles[[#This Row],[idcapa]],Capas[[idcapa]:[Tipo]],3,0),"")</f>
        <v>Polígono</v>
      </c>
    </row>
    <row r="112" spans="1:9" x14ac:dyDescent="0.3">
      <c r="A112" s="39" t="str">
        <f t="shared" si="12"/>
        <v>03-5</v>
      </c>
      <c r="B112" s="30" t="str">
        <f>+IFERROR(VLOOKUP(BD_Detalles[[#This Row],[Clase]],'Resumen Capas'!$A$4:$C$1048576,2,0),"COMPLETAR")</f>
        <v>Comparativo 2014: Orientación</v>
      </c>
      <c r="C112" s="30" t="str">
        <f>+IFERROR(IF(RIGHT(BD_Detalles[[#This Row],[Clase]],1)="0","",VLOOKUP(BD_Detalles[[#This Row],[Clase]],'Resumen Capas'!$A$4:$C$1048576,3,0)),"COMPLETAR")</f>
        <v>Orientación</v>
      </c>
      <c r="D112" s="54" t="s">
        <v>393</v>
      </c>
      <c r="E112" s="122" t="s">
        <v>469</v>
      </c>
      <c r="F112" s="33" t="str">
        <f>+IFERROR(VLOOKUP(BD_Detalles[[#This Row],[Clase]],'Resumen Capas'!$A$4:$C$1048576,2,0),"COMPLETAR")</f>
        <v>Comparativo 2014: Orientación</v>
      </c>
      <c r="G112" s="35"/>
      <c r="H112" s="40" t="str">
        <f>+LEFT(BD_Detalles[[#This Row],[Clase]],2)</f>
        <v>03</v>
      </c>
      <c r="I112" s="32" t="str">
        <f>+IFERROR(VLOOKUP(BD_Detalles[[#This Row],[idcapa]],Capas[[idcapa]:[Tipo]],3,0),"")</f>
        <v>Polígono</v>
      </c>
    </row>
    <row r="113" spans="1:9" x14ac:dyDescent="0.3">
      <c r="A113" s="29" t="s">
        <v>402</v>
      </c>
      <c r="B113" s="30" t="str">
        <f>+IFERROR(VLOOKUP(BD_Detalles[[#This Row],[Clase]],'Resumen Capas'!$A$4:$C$1048576,2,0),"COMPLETAR")</f>
        <v>Comparativo 2022</v>
      </c>
      <c r="C113" s="30" t="str">
        <f>+IFERROR(IF(RIGHT(BD_Detalles[[#This Row],[Clase]],1)="0","",VLOOKUP(BD_Detalles[[#This Row],[Clase]],'Resumen Capas'!$A$4:$C$1048576,3,0)),"COMPLETAR")</f>
        <v/>
      </c>
      <c r="D113" s="42" t="s">
        <v>292</v>
      </c>
      <c r="E113" s="57" t="s">
        <v>405</v>
      </c>
      <c r="F113" s="43" t="str">
        <f>+IFERROR(VLOOKUP(BD_Detalles[[#This Row],[Clase]],'Resumen Capas'!$A$4:$C$1048576,2,0),"COMPLETAR")</f>
        <v>Comparativo 2022</v>
      </c>
      <c r="G113" s="35"/>
      <c r="H113" s="40" t="str">
        <f>+LEFT(BD_Detalles[[#This Row],[Clase]],2)</f>
        <v>04</v>
      </c>
      <c r="I113" s="32" t="str">
        <f>+IFERROR(VLOOKUP(BD_Detalles[[#This Row],[idcapa]],Capas[[idcapa]:[Tipo]],3,0),"")</f>
        <v>Polígono</v>
      </c>
    </row>
    <row r="114" spans="1:9" x14ac:dyDescent="0.3">
      <c r="A114" s="29" t="s">
        <v>371</v>
      </c>
      <c r="B114" s="30" t="str">
        <f>+IFERROR(VLOOKUP(BD_Detalles[[#This Row],[Clase]],'Resumen Capas'!$A$4:$C$1048576,2,0),"COMPLETAR")</f>
        <v>Comparativo 2022: Código Glaciar</v>
      </c>
      <c r="C114" s="30" t="str">
        <f>+IFERROR(IF(RIGHT(BD_Detalles[[#This Row],[Clase]],1)="0","",VLOOKUP(BD_Detalles[[#This Row],[Clase]],'Resumen Capas'!$A$4:$C$1048576,3,0)),"COMPLETAR")</f>
        <v>COD_GLA-22</v>
      </c>
      <c r="D114" s="44" t="s">
        <v>293</v>
      </c>
      <c r="E114" s="44" t="s">
        <v>100</v>
      </c>
      <c r="F114" s="33" t="str">
        <f>+IFERROR(VLOOKUP(BD_Detalles[[#This Row],[Clase]],'Resumen Capas'!$A$4:$C$1048576,2,0),"COMPLETAR")</f>
        <v>Comparativo 2022: Código Glaciar</v>
      </c>
      <c r="G114" s="35"/>
      <c r="H114" s="40" t="str">
        <f>+LEFT(BD_Detalles[[#This Row],[Clase]],2)</f>
        <v>04</v>
      </c>
      <c r="I114" s="32" t="str">
        <f>+IFERROR(VLOOKUP(BD_Detalles[[#This Row],[idcapa]],Capas[[idcapa]:[Tipo]],3,0),"")</f>
        <v>Polígono</v>
      </c>
    </row>
    <row r="115" spans="1:9" x14ac:dyDescent="0.3">
      <c r="A115" s="29" t="s">
        <v>372</v>
      </c>
      <c r="B115" s="30" t="str">
        <f>+IFERROR(VLOOKUP(BD_Detalles[[#This Row],[Clase]],'Resumen Capas'!$A$4:$C$1048576,2,0),"COMPLETAR")</f>
        <v>Comparativo 2022: Nombre Glaciar</v>
      </c>
      <c r="C115" s="30" t="str">
        <f>+IFERROR(IF(RIGHT(BD_Detalles[[#This Row],[Clase]],1)="0","",VLOOKUP(BD_Detalles[[#This Row],[Clase]],'Resumen Capas'!$A$4:$C$1048576,3,0)),"COMPLETAR")</f>
        <v>Nombre Homologado</v>
      </c>
      <c r="D115" s="44" t="s">
        <v>293</v>
      </c>
      <c r="E115" s="44" t="s">
        <v>101</v>
      </c>
      <c r="F115" s="33" t="str">
        <f>+IFERROR(VLOOKUP(BD_Detalles[[#This Row],[Clase]],'Resumen Capas'!$A$4:$C$1048576,2,0),"COMPLETAR")</f>
        <v>Comparativo 2022: Nombre Glaciar</v>
      </c>
      <c r="G115" s="35"/>
      <c r="H115" s="40" t="str">
        <f>+LEFT(BD_Detalles[[#This Row],[Clase]],2)</f>
        <v>04</v>
      </c>
      <c r="I115" s="32" t="str">
        <f>+IFERROR(VLOOKUP(BD_Detalles[[#This Row],[idcapa]],Capas[[idcapa]:[Tipo]],3,0),"")</f>
        <v>Polígono</v>
      </c>
    </row>
    <row r="116" spans="1:9" x14ac:dyDescent="0.3">
      <c r="A116" s="29" t="s">
        <v>373</v>
      </c>
      <c r="B116" s="30" t="str">
        <f>+IFERROR(VLOOKUP(BD_Detalles[[#This Row],[Clase]],'Resumen Capas'!$A$4:$C$1048576,2,0),"COMPLETAR")</f>
        <v>Comparativo 2022: Clasificación</v>
      </c>
      <c r="C116" s="30" t="str">
        <f>+IFERROR(IF(RIGHT(BD_Detalles[[#This Row],[Clase]],1)="0","",VLOOKUP(BD_Detalles[[#This Row],[Clase]],'Resumen Capas'!$A$4:$C$1048576,3,0)),"COMPLETAR")</f>
        <v>Clasificación 1</v>
      </c>
      <c r="D116" s="52" t="s">
        <v>376</v>
      </c>
      <c r="E116" s="59" t="s">
        <v>407</v>
      </c>
      <c r="F116" s="33" t="str">
        <f>+IFERROR(VLOOKUP(BD_Detalles[[#This Row],[Clase]],'Resumen Capas'!$A$4:$C$1048576,2,0),"COMPLETAR")</f>
        <v>Comparativo 2022: Clasificación</v>
      </c>
      <c r="G116" s="35"/>
      <c r="H116" s="40" t="str">
        <f>+LEFT(BD_Detalles[[#This Row],[Clase]],2)</f>
        <v>04</v>
      </c>
      <c r="I116" s="32" t="str">
        <f>+IFERROR(VLOOKUP(BD_Detalles[[#This Row],[idcapa]],Capas[[idcapa]:[Tipo]],3,0),"")</f>
        <v>Polígono</v>
      </c>
    </row>
    <row r="117" spans="1:9" x14ac:dyDescent="0.3">
      <c r="A117" s="39" t="str">
        <f t="shared" ref="A117:A137" si="13">+A116</f>
        <v>04-3</v>
      </c>
      <c r="B117" s="30" t="str">
        <f>+IFERROR(VLOOKUP(BD_Detalles[[#This Row],[Clase]],'Resumen Capas'!$A$4:$C$1048576,2,0),"COMPLETAR")</f>
        <v>Comparativo 2022: Clasificación</v>
      </c>
      <c r="C117" s="30" t="str">
        <f>+IFERROR(IF(RIGHT(BD_Detalles[[#This Row],[Clase]],1)="0","",VLOOKUP(BD_Detalles[[#This Row],[Clase]],'Resumen Capas'!$A$4:$C$1048576,3,0)),"COMPLETAR")</f>
        <v>Clasificación 1</v>
      </c>
      <c r="D117" s="52" t="s">
        <v>377</v>
      </c>
      <c r="E117" s="77" t="s">
        <v>425</v>
      </c>
      <c r="F117" s="33" t="str">
        <f>+IFERROR(VLOOKUP(BD_Detalles[[#This Row],[Clase]],'Resumen Capas'!$A$4:$C$1048576,2,0),"COMPLETAR")</f>
        <v>Comparativo 2022: Clasificación</v>
      </c>
      <c r="G117" s="35"/>
      <c r="H117" s="40" t="str">
        <f>+LEFT(BD_Detalles[[#This Row],[Clase]],2)</f>
        <v>04</v>
      </c>
      <c r="I117" s="32" t="str">
        <f>+IFERROR(VLOOKUP(BD_Detalles[[#This Row],[idcapa]],Capas[[idcapa]:[Tipo]],3,0),"")</f>
        <v>Polígono</v>
      </c>
    </row>
    <row r="118" spans="1:9" x14ac:dyDescent="0.3">
      <c r="A118" s="39" t="str">
        <f t="shared" si="13"/>
        <v>04-3</v>
      </c>
      <c r="B118" s="30" t="str">
        <f>+IFERROR(VLOOKUP(BD_Detalles[[#This Row],[Clase]],'Resumen Capas'!$A$4:$C$1048576,2,0),"COMPLETAR")</f>
        <v>Comparativo 2022: Clasificación</v>
      </c>
      <c r="C118" s="30" t="str">
        <f>+IFERROR(IF(RIGHT(BD_Detalles[[#This Row],[Clase]],1)="0","",VLOOKUP(BD_Detalles[[#This Row],[Clase]],'Resumen Capas'!$A$4:$C$1048576,3,0)),"COMPLETAR")</f>
        <v>Clasificación 1</v>
      </c>
      <c r="D118" s="52" t="s">
        <v>378</v>
      </c>
      <c r="E118" s="78" t="s">
        <v>426</v>
      </c>
      <c r="F118" s="33" t="str">
        <f>+IFERROR(VLOOKUP(BD_Detalles[[#This Row],[Clase]],'Resumen Capas'!$A$4:$C$1048576,2,0),"COMPLETAR")</f>
        <v>Comparativo 2022: Clasificación</v>
      </c>
      <c r="G118" s="35"/>
      <c r="H118" s="40" t="str">
        <f>+LEFT(BD_Detalles[[#This Row],[Clase]],2)</f>
        <v>04</v>
      </c>
      <c r="I118" s="32" t="str">
        <f>+IFERROR(VLOOKUP(BD_Detalles[[#This Row],[idcapa]],Capas[[idcapa]:[Tipo]],3,0),"")</f>
        <v>Polígono</v>
      </c>
    </row>
    <row r="119" spans="1:9" x14ac:dyDescent="0.3">
      <c r="A119" s="39" t="str">
        <f t="shared" si="13"/>
        <v>04-3</v>
      </c>
      <c r="B119" s="30" t="str">
        <f>+IFERROR(VLOOKUP(BD_Detalles[[#This Row],[Clase]],'Resumen Capas'!$A$4:$C$1048576,2,0),"COMPLETAR")</f>
        <v>Comparativo 2022: Clasificación</v>
      </c>
      <c r="C119" s="30" t="str">
        <f>+IFERROR(IF(RIGHT(BD_Detalles[[#This Row],[Clase]],1)="0","",VLOOKUP(BD_Detalles[[#This Row],[Clase]],'Resumen Capas'!$A$4:$C$1048576,3,0)),"COMPLETAR")</f>
        <v>Clasificación 1</v>
      </c>
      <c r="D119" s="52" t="s">
        <v>379</v>
      </c>
      <c r="E119" s="79" t="s">
        <v>427</v>
      </c>
      <c r="F119" s="33" t="str">
        <f>+IFERROR(VLOOKUP(BD_Detalles[[#This Row],[Clase]],'Resumen Capas'!$A$4:$C$1048576,2,0),"COMPLETAR")</f>
        <v>Comparativo 2022: Clasificación</v>
      </c>
      <c r="G119" s="35"/>
      <c r="H119" s="40" t="str">
        <f>+LEFT(BD_Detalles[[#This Row],[Clase]],2)</f>
        <v>04</v>
      </c>
      <c r="I119" s="32" t="str">
        <f>+IFERROR(VLOOKUP(BD_Detalles[[#This Row],[idcapa]],Capas[[idcapa]:[Tipo]],3,0),"")</f>
        <v>Polígono</v>
      </c>
    </row>
    <row r="120" spans="1:9" x14ac:dyDescent="0.3">
      <c r="A120" s="39" t="str">
        <f t="shared" si="13"/>
        <v>04-3</v>
      </c>
      <c r="B120" s="30" t="str">
        <f>+IFERROR(VLOOKUP(BD_Detalles[[#This Row],[Clase]],'Resumen Capas'!$A$4:$C$1048576,2,0),"COMPLETAR")</f>
        <v>Comparativo 2022: Clasificación</v>
      </c>
      <c r="C120" s="30" t="str">
        <f>+IFERROR(IF(RIGHT(BD_Detalles[[#This Row],[Clase]],1)="0","",VLOOKUP(BD_Detalles[[#This Row],[Clase]],'Resumen Capas'!$A$4:$C$1048576,3,0)),"COMPLETAR")</f>
        <v>Clasificación 1</v>
      </c>
      <c r="D120" s="52" t="s">
        <v>380</v>
      </c>
      <c r="E120" s="80" t="s">
        <v>428</v>
      </c>
      <c r="F120" s="33" t="str">
        <f>+IFERROR(VLOOKUP(BD_Detalles[[#This Row],[Clase]],'Resumen Capas'!$A$4:$C$1048576,2,0),"COMPLETAR")</f>
        <v>Comparativo 2022: Clasificación</v>
      </c>
      <c r="G120" s="35"/>
      <c r="H120" s="40" t="str">
        <f>+LEFT(BD_Detalles[[#This Row],[Clase]],2)</f>
        <v>04</v>
      </c>
      <c r="I120" s="32" t="str">
        <f>+IFERROR(VLOOKUP(BD_Detalles[[#This Row],[idcapa]],Capas[[idcapa]:[Tipo]],3,0),"")</f>
        <v>Polígono</v>
      </c>
    </row>
    <row r="121" spans="1:9" x14ac:dyDescent="0.3">
      <c r="A121" s="29" t="s">
        <v>374</v>
      </c>
      <c r="B121" s="30" t="str">
        <f>+IFERROR(VLOOKUP(BD_Detalles[[#This Row],[Clase]],'Resumen Capas'!$A$4:$C$1048576,2,0),"COMPLETAR")</f>
        <v>Comparativo 2022: Clasificación Detalle</v>
      </c>
      <c r="C121" s="30" t="str">
        <f>+IFERROR(IF(RIGHT(BD_Detalles[[#This Row],[Clase]],1)="0","",VLOOKUP(BD_Detalles[[#This Row],[Clase]],'Resumen Capas'!$A$4:$C$1048576,3,0)),"COMPLETAR")</f>
        <v>Clasificación 2</v>
      </c>
      <c r="D121" s="53" t="s">
        <v>381</v>
      </c>
      <c r="E121" s="59" t="s">
        <v>407</v>
      </c>
      <c r="F121" s="33" t="str">
        <f>+IFERROR(VLOOKUP(BD_Detalles[[#This Row],[Clase]],'Resumen Capas'!$A$4:$C$1048576,2,0),"COMPLETAR")</f>
        <v>Comparativo 2022: Clasificación Detalle</v>
      </c>
      <c r="G121" s="35"/>
      <c r="H121" s="40" t="str">
        <f>+LEFT(BD_Detalles[[#This Row],[Clase]],2)</f>
        <v>04</v>
      </c>
      <c r="I121" s="32" t="str">
        <f>+IFERROR(VLOOKUP(BD_Detalles[[#This Row],[idcapa]],Capas[[idcapa]:[Tipo]],3,0),"")</f>
        <v>Polígono</v>
      </c>
    </row>
    <row r="122" spans="1:9" x14ac:dyDescent="0.3">
      <c r="A122" s="39" t="str">
        <f t="shared" si="13"/>
        <v>04-4</v>
      </c>
      <c r="B122" s="30" t="str">
        <f>+IFERROR(VLOOKUP(BD_Detalles[[#This Row],[Clase]],'Resumen Capas'!$A$4:$C$1048576,2,0),"COMPLETAR")</f>
        <v>Comparativo 2022: Clasificación Detalle</v>
      </c>
      <c r="C122" s="30" t="str">
        <f>+IFERROR(IF(RIGHT(BD_Detalles[[#This Row],[Clase]],1)="0","",VLOOKUP(BD_Detalles[[#This Row],[Clase]],'Resumen Capas'!$A$4:$C$1048576,3,0)),"COMPLETAR")</f>
        <v>Clasificación 2</v>
      </c>
      <c r="D122" s="53" t="s">
        <v>382</v>
      </c>
      <c r="E122" s="117" t="s">
        <v>464</v>
      </c>
      <c r="F122" s="33" t="str">
        <f>+IFERROR(VLOOKUP(BD_Detalles[[#This Row],[Clase]],'Resumen Capas'!$A$4:$C$1048576,2,0),"COMPLETAR")</f>
        <v>Comparativo 2022: Clasificación Detalle</v>
      </c>
      <c r="G122" s="35"/>
      <c r="H122" s="40" t="str">
        <f>+LEFT(BD_Detalles[[#This Row],[Clase]],2)</f>
        <v>04</v>
      </c>
      <c r="I122" s="32" t="str">
        <f>+IFERROR(VLOOKUP(BD_Detalles[[#This Row],[idcapa]],Capas[[idcapa]:[Tipo]],3,0),"")</f>
        <v>Polígono</v>
      </c>
    </row>
    <row r="123" spans="1:9" x14ac:dyDescent="0.3">
      <c r="A123" s="39" t="str">
        <f t="shared" si="13"/>
        <v>04-4</v>
      </c>
      <c r="B123" s="30" t="str">
        <f>+IFERROR(VLOOKUP(BD_Detalles[[#This Row],[Clase]],'Resumen Capas'!$A$4:$C$1048576,2,0),"COMPLETAR")</f>
        <v>Comparativo 2022: Clasificación Detalle</v>
      </c>
      <c r="C123" s="30" t="str">
        <f>+IFERROR(IF(RIGHT(BD_Detalles[[#This Row],[Clase]],1)="0","",VLOOKUP(BD_Detalles[[#This Row],[Clase]],'Resumen Capas'!$A$4:$C$1048576,3,0)),"COMPLETAR")</f>
        <v>Clasificación 2</v>
      </c>
      <c r="D123" s="53" t="s">
        <v>376</v>
      </c>
      <c r="E123" s="72" t="s">
        <v>420</v>
      </c>
      <c r="F123" s="33" t="str">
        <f>+IFERROR(VLOOKUP(BD_Detalles[[#This Row],[Clase]],'Resumen Capas'!$A$4:$C$1048576,2,0),"COMPLETAR")</f>
        <v>Comparativo 2022: Clasificación Detalle</v>
      </c>
      <c r="G123" s="35"/>
      <c r="H123" s="40" t="str">
        <f>+LEFT(BD_Detalles[[#This Row],[Clase]],2)</f>
        <v>04</v>
      </c>
      <c r="I123" s="32" t="str">
        <f>+IFERROR(VLOOKUP(BD_Detalles[[#This Row],[idcapa]],Capas[[idcapa]:[Tipo]],3,0),"")</f>
        <v>Polígono</v>
      </c>
    </row>
    <row r="124" spans="1:9" x14ac:dyDescent="0.3">
      <c r="A124" s="39" t="str">
        <f t="shared" si="13"/>
        <v>04-4</v>
      </c>
      <c r="B124" s="30" t="str">
        <f>+IFERROR(VLOOKUP(BD_Detalles[[#This Row],[Clase]],'Resumen Capas'!$A$4:$C$1048576,2,0),"COMPLETAR")</f>
        <v>Comparativo 2022: Clasificación Detalle</v>
      </c>
      <c r="C124" s="30" t="str">
        <f>+IFERROR(IF(RIGHT(BD_Detalles[[#This Row],[Clase]],1)="0","",VLOOKUP(BD_Detalles[[#This Row],[Clase]],'Resumen Capas'!$A$4:$C$1048576,3,0)),"COMPLETAR")</f>
        <v>Clasificación 2</v>
      </c>
      <c r="D124" s="53" t="s">
        <v>383</v>
      </c>
      <c r="E124" s="118" t="s">
        <v>465</v>
      </c>
      <c r="F124" s="33" t="str">
        <f>+IFERROR(VLOOKUP(BD_Detalles[[#This Row],[Clase]],'Resumen Capas'!$A$4:$C$1048576,2,0),"COMPLETAR")</f>
        <v>Comparativo 2022: Clasificación Detalle</v>
      </c>
      <c r="G124" s="35"/>
      <c r="H124" s="40" t="str">
        <f>+LEFT(BD_Detalles[[#This Row],[Clase]],2)</f>
        <v>04</v>
      </c>
      <c r="I124" s="32" t="str">
        <f>+IFERROR(VLOOKUP(BD_Detalles[[#This Row],[idcapa]],Capas[[idcapa]:[Tipo]],3,0),"")</f>
        <v>Polígono</v>
      </c>
    </row>
    <row r="125" spans="1:9" x14ac:dyDescent="0.3">
      <c r="A125" s="39" t="str">
        <f t="shared" si="13"/>
        <v>04-4</v>
      </c>
      <c r="B125" s="30" t="str">
        <f>+IFERROR(VLOOKUP(BD_Detalles[[#This Row],[Clase]],'Resumen Capas'!$A$4:$C$1048576,2,0),"COMPLETAR")</f>
        <v>Comparativo 2022: Clasificación Detalle</v>
      </c>
      <c r="C125" s="30" t="str">
        <f>+IFERROR(IF(RIGHT(BD_Detalles[[#This Row],[Clase]],1)="0","",VLOOKUP(BD_Detalles[[#This Row],[Clase]],'Resumen Capas'!$A$4:$C$1048576,3,0)),"COMPLETAR")</f>
        <v>Clasificación 2</v>
      </c>
      <c r="D125" s="53" t="s">
        <v>377</v>
      </c>
      <c r="E125" s="71" t="s">
        <v>419</v>
      </c>
      <c r="F125" s="33" t="str">
        <f>+IFERROR(VLOOKUP(BD_Detalles[[#This Row],[Clase]],'Resumen Capas'!$A$4:$C$1048576,2,0),"COMPLETAR")</f>
        <v>Comparativo 2022: Clasificación Detalle</v>
      </c>
      <c r="G125" s="35"/>
      <c r="H125" s="40" t="str">
        <f>+LEFT(BD_Detalles[[#This Row],[Clase]],2)</f>
        <v>04</v>
      </c>
      <c r="I125" s="32" t="str">
        <f>+IFERROR(VLOOKUP(BD_Detalles[[#This Row],[idcapa]],Capas[[idcapa]:[Tipo]],3,0),"")</f>
        <v>Polígono</v>
      </c>
    </row>
    <row r="126" spans="1:9" x14ac:dyDescent="0.3">
      <c r="A126" s="39" t="str">
        <f t="shared" si="13"/>
        <v>04-4</v>
      </c>
      <c r="B126" s="30" t="str">
        <f>+IFERROR(VLOOKUP(BD_Detalles[[#This Row],[Clase]],'Resumen Capas'!$A$4:$C$1048576,2,0),"COMPLETAR")</f>
        <v>Comparativo 2022: Clasificación Detalle</v>
      </c>
      <c r="C126" s="30" t="str">
        <f>+IFERROR(IF(RIGHT(BD_Detalles[[#This Row],[Clase]],1)="0","",VLOOKUP(BD_Detalles[[#This Row],[Clase]],'Resumen Capas'!$A$4:$C$1048576,3,0)),"COMPLETAR")</f>
        <v>Clasificación 2</v>
      </c>
      <c r="D126" s="53" t="s">
        <v>384</v>
      </c>
      <c r="E126" s="70" t="s">
        <v>418</v>
      </c>
      <c r="F126" s="33" t="str">
        <f>+IFERROR(VLOOKUP(BD_Detalles[[#This Row],[Clase]],'Resumen Capas'!$A$4:$C$1048576,2,0),"COMPLETAR")</f>
        <v>Comparativo 2022: Clasificación Detalle</v>
      </c>
      <c r="G126" s="35"/>
      <c r="H126" s="40" t="str">
        <f>+LEFT(BD_Detalles[[#This Row],[Clase]],2)</f>
        <v>04</v>
      </c>
      <c r="I126" s="32" t="str">
        <f>+IFERROR(VLOOKUP(BD_Detalles[[#This Row],[idcapa]],Capas[[idcapa]:[Tipo]],3,0),"")</f>
        <v>Polígono</v>
      </c>
    </row>
    <row r="127" spans="1:9" x14ac:dyDescent="0.3">
      <c r="A127" s="39" t="str">
        <f t="shared" si="13"/>
        <v>04-4</v>
      </c>
      <c r="B127" s="30" t="str">
        <f>+IFERROR(VLOOKUP(BD_Detalles[[#This Row],[Clase]],'Resumen Capas'!$A$4:$C$1048576,2,0),"COMPLETAR")</f>
        <v>Comparativo 2022: Clasificación Detalle</v>
      </c>
      <c r="C127" s="30" t="str">
        <f>+IFERROR(IF(RIGHT(BD_Detalles[[#This Row],[Clase]],1)="0","",VLOOKUP(BD_Detalles[[#This Row],[Clase]],'Resumen Capas'!$A$4:$C$1048576,3,0)),"COMPLETAR")</f>
        <v>Clasificación 2</v>
      </c>
      <c r="D127" s="53" t="s">
        <v>378</v>
      </c>
      <c r="E127" s="69" t="s">
        <v>417</v>
      </c>
      <c r="F127" s="33" t="str">
        <f>+IFERROR(VLOOKUP(BD_Detalles[[#This Row],[Clase]],'Resumen Capas'!$A$4:$C$1048576,2,0),"COMPLETAR")</f>
        <v>Comparativo 2022: Clasificación Detalle</v>
      </c>
      <c r="G127" s="35"/>
      <c r="H127" s="40" t="str">
        <f>+LEFT(BD_Detalles[[#This Row],[Clase]],2)</f>
        <v>04</v>
      </c>
      <c r="I127" s="32" t="str">
        <f>+IFERROR(VLOOKUP(BD_Detalles[[#This Row],[idcapa]],Capas[[idcapa]:[Tipo]],3,0),"")</f>
        <v>Polígono</v>
      </c>
    </row>
    <row r="128" spans="1:9" x14ac:dyDescent="0.3">
      <c r="A128" s="39" t="str">
        <f t="shared" si="13"/>
        <v>04-4</v>
      </c>
      <c r="B128" s="30" t="str">
        <f>+IFERROR(VLOOKUP(BD_Detalles[[#This Row],[Clase]],'Resumen Capas'!$A$4:$C$1048576,2,0),"COMPLETAR")</f>
        <v>Comparativo 2022: Clasificación Detalle</v>
      </c>
      <c r="C128" s="30" t="str">
        <f>+IFERROR(IF(RIGHT(BD_Detalles[[#This Row],[Clase]],1)="0","",VLOOKUP(BD_Detalles[[#This Row],[Clase]],'Resumen Capas'!$A$4:$C$1048576,3,0)),"COMPLETAR")</f>
        <v>Clasificación 2</v>
      </c>
      <c r="D128" s="53" t="s">
        <v>380</v>
      </c>
      <c r="E128" s="55" t="s">
        <v>403</v>
      </c>
      <c r="F128" s="33" t="str">
        <f>+IFERROR(VLOOKUP(BD_Detalles[[#This Row],[Clase]],'Resumen Capas'!$A$4:$C$1048576,2,0),"COMPLETAR")</f>
        <v>Comparativo 2022: Clasificación Detalle</v>
      </c>
      <c r="G128" s="35"/>
      <c r="H128" s="40" t="str">
        <f>+LEFT(BD_Detalles[[#This Row],[Clase]],2)</f>
        <v>04</v>
      </c>
      <c r="I128" s="32" t="str">
        <f>+IFERROR(VLOOKUP(BD_Detalles[[#This Row],[idcapa]],Capas[[idcapa]:[Tipo]],3,0),"")</f>
        <v>Polígono</v>
      </c>
    </row>
    <row r="129" spans="1:9" x14ac:dyDescent="0.3">
      <c r="A129" s="39" t="str">
        <f t="shared" si="13"/>
        <v>04-4</v>
      </c>
      <c r="B129" s="30" t="str">
        <f>+IFERROR(VLOOKUP(BD_Detalles[[#This Row],[Clase]],'Resumen Capas'!$A$4:$C$1048576,2,0),"COMPLETAR")</f>
        <v>Comparativo 2022: Clasificación Detalle</v>
      </c>
      <c r="C129" s="30" t="str">
        <f>+IFERROR(IF(RIGHT(BD_Detalles[[#This Row],[Clase]],1)="0","",VLOOKUP(BD_Detalles[[#This Row],[Clase]],'Resumen Capas'!$A$4:$C$1048576,3,0)),"COMPLETAR")</f>
        <v>Clasificación 2</v>
      </c>
      <c r="D129" s="53" t="s">
        <v>385</v>
      </c>
      <c r="E129" s="82" t="s">
        <v>430</v>
      </c>
      <c r="F129" s="33" t="str">
        <f>+IFERROR(VLOOKUP(BD_Detalles[[#This Row],[Clase]],'Resumen Capas'!$A$4:$C$1048576,2,0),"COMPLETAR")</f>
        <v>Comparativo 2022: Clasificación Detalle</v>
      </c>
      <c r="G129" s="35"/>
      <c r="H129" s="40" t="str">
        <f>+LEFT(BD_Detalles[[#This Row],[Clase]],2)</f>
        <v>04</v>
      </c>
      <c r="I129" s="32" t="str">
        <f>+IFERROR(VLOOKUP(BD_Detalles[[#This Row],[idcapa]],Capas[[idcapa]:[Tipo]],3,0),"")</f>
        <v>Polígono</v>
      </c>
    </row>
    <row r="130" spans="1:9" x14ac:dyDescent="0.3">
      <c r="A130" s="29" t="s">
        <v>375</v>
      </c>
      <c r="B130" s="30" t="str">
        <f>+IFERROR(VLOOKUP(BD_Detalles[[#This Row],[Clase]],'Resumen Capas'!$A$4:$C$1048576,2,0),"COMPLETAR")</f>
        <v>Comparativo 2022: Orientación</v>
      </c>
      <c r="C130" s="30" t="str">
        <f>+IFERROR(IF(RIGHT(BD_Detalles[[#This Row],[Clase]],1)="0","",VLOOKUP(BD_Detalles[[#This Row],[Clase]],'Resumen Capas'!$A$4:$C$1048576,3,0)),"COMPLETAR")</f>
        <v>Orientación</v>
      </c>
      <c r="D130" s="54" t="s">
        <v>386</v>
      </c>
      <c r="E130" s="123" t="s">
        <v>470</v>
      </c>
      <c r="F130" s="33" t="str">
        <f>+IFERROR(VLOOKUP(BD_Detalles[[#This Row],[Clase]],'Resumen Capas'!$A$4:$C$1048576,2,0),"COMPLETAR")</f>
        <v>Comparativo 2022: Orientación</v>
      </c>
      <c r="G130" s="35"/>
      <c r="H130" s="40" t="str">
        <f>+LEFT(BD_Detalles[[#This Row],[Clase]],2)</f>
        <v>04</v>
      </c>
      <c r="I130" s="32" t="str">
        <f>+IFERROR(VLOOKUP(BD_Detalles[[#This Row],[idcapa]],Capas[[idcapa]:[Tipo]],3,0),"")</f>
        <v>Polígono</v>
      </c>
    </row>
    <row r="131" spans="1:9" x14ac:dyDescent="0.3">
      <c r="A131" s="39" t="str">
        <f t="shared" si="13"/>
        <v>04-5</v>
      </c>
      <c r="B131" s="30" t="str">
        <f>+IFERROR(VLOOKUP(BD_Detalles[[#This Row],[Clase]],'Resumen Capas'!$A$4:$C$1048576,2,0),"COMPLETAR")</f>
        <v>Comparativo 2022: Orientación</v>
      </c>
      <c r="C131" s="30" t="str">
        <f>+IFERROR(IF(RIGHT(BD_Detalles[[#This Row],[Clase]],1)="0","",VLOOKUP(BD_Detalles[[#This Row],[Clase]],'Resumen Capas'!$A$4:$C$1048576,3,0)),"COMPLETAR")</f>
        <v>Orientación</v>
      </c>
      <c r="D131" s="54" t="s">
        <v>387</v>
      </c>
      <c r="E131" s="110" t="s">
        <v>457</v>
      </c>
      <c r="F131" s="33" t="str">
        <f>+IFERROR(VLOOKUP(BD_Detalles[[#This Row],[Clase]],'Resumen Capas'!$A$4:$C$1048576,2,0),"COMPLETAR")</f>
        <v>Comparativo 2022: Orientación</v>
      </c>
      <c r="G131" s="35"/>
      <c r="H131" s="40" t="str">
        <f>+LEFT(BD_Detalles[[#This Row],[Clase]],2)</f>
        <v>04</v>
      </c>
      <c r="I131" s="32" t="str">
        <f>+IFERROR(VLOOKUP(BD_Detalles[[#This Row],[idcapa]],Capas[[idcapa]:[Tipo]],3,0),"")</f>
        <v>Polígono</v>
      </c>
    </row>
    <row r="132" spans="1:9" x14ac:dyDescent="0.3">
      <c r="A132" s="39" t="str">
        <f t="shared" si="13"/>
        <v>04-5</v>
      </c>
      <c r="B132" s="30" t="str">
        <f>+IFERROR(VLOOKUP(BD_Detalles[[#This Row],[Clase]],'Resumen Capas'!$A$4:$C$1048576,2,0),"COMPLETAR")</f>
        <v>Comparativo 2022: Orientación</v>
      </c>
      <c r="C132" s="30" t="str">
        <f>+IFERROR(IF(RIGHT(BD_Detalles[[#This Row],[Clase]],1)="0","",VLOOKUP(BD_Detalles[[#This Row],[Clase]],'Resumen Capas'!$A$4:$C$1048576,3,0)),"COMPLETAR")</f>
        <v>Orientación</v>
      </c>
      <c r="D132" s="54" t="s">
        <v>388</v>
      </c>
      <c r="E132" s="64" t="s">
        <v>412</v>
      </c>
      <c r="F132" s="33" t="str">
        <f>+IFERROR(VLOOKUP(BD_Detalles[[#This Row],[Clase]],'Resumen Capas'!$A$4:$C$1048576,2,0),"COMPLETAR")</f>
        <v>Comparativo 2022: Orientación</v>
      </c>
      <c r="G132" s="35"/>
      <c r="H132" s="40" t="str">
        <f>+LEFT(BD_Detalles[[#This Row],[Clase]],2)</f>
        <v>04</v>
      </c>
      <c r="I132" s="32" t="str">
        <f>+IFERROR(VLOOKUP(BD_Detalles[[#This Row],[idcapa]],Capas[[idcapa]:[Tipo]],3,0),"")</f>
        <v>Polígono</v>
      </c>
    </row>
    <row r="133" spans="1:9" x14ac:dyDescent="0.3">
      <c r="A133" s="39" t="str">
        <f t="shared" si="13"/>
        <v>04-5</v>
      </c>
      <c r="B133" s="30" t="str">
        <f>+IFERROR(VLOOKUP(BD_Detalles[[#This Row],[Clase]],'Resumen Capas'!$A$4:$C$1048576,2,0),"COMPLETAR")</f>
        <v>Comparativo 2022: Orientación</v>
      </c>
      <c r="C133" s="30" t="str">
        <f>+IFERROR(IF(RIGHT(BD_Detalles[[#This Row],[Clase]],1)="0","",VLOOKUP(BD_Detalles[[#This Row],[Clase]],'Resumen Capas'!$A$4:$C$1048576,3,0)),"COMPLETAR")</f>
        <v>Orientación</v>
      </c>
      <c r="D133" s="54" t="s">
        <v>389</v>
      </c>
      <c r="E133" s="124" t="s">
        <v>471</v>
      </c>
      <c r="F133" s="33" t="str">
        <f>+IFERROR(VLOOKUP(BD_Detalles[[#This Row],[Clase]],'Resumen Capas'!$A$4:$C$1048576,2,0),"COMPLETAR")</f>
        <v>Comparativo 2022: Orientación</v>
      </c>
      <c r="G133" s="35"/>
      <c r="H133" s="40" t="str">
        <f>+LEFT(BD_Detalles[[#This Row],[Clase]],2)</f>
        <v>04</v>
      </c>
      <c r="I133" s="32" t="str">
        <f>+IFERROR(VLOOKUP(BD_Detalles[[#This Row],[idcapa]],Capas[[idcapa]:[Tipo]],3,0),"")</f>
        <v>Polígono</v>
      </c>
    </row>
    <row r="134" spans="1:9" x14ac:dyDescent="0.3">
      <c r="A134" s="39" t="str">
        <f t="shared" si="13"/>
        <v>04-5</v>
      </c>
      <c r="B134" s="30" t="str">
        <f>+IFERROR(VLOOKUP(BD_Detalles[[#This Row],[Clase]],'Resumen Capas'!$A$4:$C$1048576,2,0),"COMPLETAR")</f>
        <v>Comparativo 2022: Orientación</v>
      </c>
      <c r="C134" s="30" t="str">
        <f>+IFERROR(IF(RIGHT(BD_Detalles[[#This Row],[Clase]],1)="0","",VLOOKUP(BD_Detalles[[#This Row],[Clase]],'Resumen Capas'!$A$4:$C$1048576,3,0)),"COMPLETAR")</f>
        <v>Orientación</v>
      </c>
      <c r="D134" s="54" t="s">
        <v>390</v>
      </c>
      <c r="E134" s="67" t="s">
        <v>415</v>
      </c>
      <c r="F134" s="33" t="str">
        <f>+IFERROR(VLOOKUP(BD_Detalles[[#This Row],[Clase]],'Resumen Capas'!$A$4:$C$1048576,2,0),"COMPLETAR")</f>
        <v>Comparativo 2022: Orientación</v>
      </c>
      <c r="G134" s="35"/>
      <c r="H134" s="40" t="str">
        <f>+LEFT(BD_Detalles[[#This Row],[Clase]],2)</f>
        <v>04</v>
      </c>
      <c r="I134" s="32" t="str">
        <f>+IFERROR(VLOOKUP(BD_Detalles[[#This Row],[idcapa]],Capas[[idcapa]:[Tipo]],3,0),"")</f>
        <v>Polígono</v>
      </c>
    </row>
    <row r="135" spans="1:9" x14ac:dyDescent="0.3">
      <c r="A135" s="39" t="str">
        <f t="shared" si="13"/>
        <v>04-5</v>
      </c>
      <c r="B135" s="30" t="str">
        <f>+IFERROR(VLOOKUP(BD_Detalles[[#This Row],[Clase]],'Resumen Capas'!$A$4:$C$1048576,2,0),"COMPLETAR")</f>
        <v>Comparativo 2022: Orientación</v>
      </c>
      <c r="C135" s="30" t="str">
        <f>+IFERROR(IF(RIGHT(BD_Detalles[[#This Row],[Clase]],1)="0","",VLOOKUP(BD_Detalles[[#This Row],[Clase]],'Resumen Capas'!$A$4:$C$1048576,3,0)),"COMPLETAR")</f>
        <v>Orientación</v>
      </c>
      <c r="D135" s="54" t="s">
        <v>391</v>
      </c>
      <c r="E135" s="79" t="s">
        <v>427</v>
      </c>
      <c r="F135" s="33" t="str">
        <f>+IFERROR(VLOOKUP(BD_Detalles[[#This Row],[Clase]],'Resumen Capas'!$A$4:$C$1048576,2,0),"COMPLETAR")</f>
        <v>Comparativo 2022: Orientación</v>
      </c>
      <c r="G135" s="35"/>
      <c r="H135" s="40" t="str">
        <f>+LEFT(BD_Detalles[[#This Row],[Clase]],2)</f>
        <v>04</v>
      </c>
      <c r="I135" s="32" t="str">
        <f>+IFERROR(VLOOKUP(BD_Detalles[[#This Row],[idcapa]],Capas[[idcapa]:[Tipo]],3,0),"")</f>
        <v>Polígono</v>
      </c>
    </row>
    <row r="136" spans="1:9" x14ac:dyDescent="0.3">
      <c r="A136" s="39" t="str">
        <f t="shared" si="13"/>
        <v>04-5</v>
      </c>
      <c r="B136" s="30" t="str">
        <f>+IFERROR(VLOOKUP(BD_Detalles[[#This Row],[Clase]],'Resumen Capas'!$A$4:$C$1048576,2,0),"COMPLETAR")</f>
        <v>Comparativo 2022: Orientación</v>
      </c>
      <c r="C136" s="30" t="str">
        <f>+IFERROR(IF(RIGHT(BD_Detalles[[#This Row],[Clase]],1)="0","",VLOOKUP(BD_Detalles[[#This Row],[Clase]],'Resumen Capas'!$A$4:$C$1048576,3,0)),"COMPLETAR")</f>
        <v>Orientación</v>
      </c>
      <c r="D136" s="54" t="s">
        <v>392</v>
      </c>
      <c r="E136" s="125" t="s">
        <v>472</v>
      </c>
      <c r="F136" s="33" t="str">
        <f>+IFERROR(VLOOKUP(BD_Detalles[[#This Row],[Clase]],'Resumen Capas'!$A$4:$C$1048576,2,0),"COMPLETAR")</f>
        <v>Comparativo 2022: Orientación</v>
      </c>
      <c r="G136" s="35"/>
      <c r="H136" s="40" t="str">
        <f>+LEFT(BD_Detalles[[#This Row],[Clase]],2)</f>
        <v>04</v>
      </c>
      <c r="I136" s="32" t="str">
        <f>+IFERROR(VLOOKUP(BD_Detalles[[#This Row],[idcapa]],Capas[[idcapa]:[Tipo]],3,0),"")</f>
        <v>Polígono</v>
      </c>
    </row>
    <row r="137" spans="1:9" x14ac:dyDescent="0.3">
      <c r="A137" s="39" t="str">
        <f t="shared" si="13"/>
        <v>04-5</v>
      </c>
      <c r="B137" s="30" t="str">
        <f>+IFERROR(VLOOKUP(BD_Detalles[[#This Row],[Clase]],'Resumen Capas'!$A$4:$C$1048576,2,0),"COMPLETAR")</f>
        <v>Comparativo 2022: Orientación</v>
      </c>
      <c r="C137" s="30" t="str">
        <f>+IFERROR(IF(RIGHT(BD_Detalles[[#This Row],[Clase]],1)="0","",VLOOKUP(BD_Detalles[[#This Row],[Clase]],'Resumen Capas'!$A$4:$C$1048576,3,0)),"COMPLETAR")</f>
        <v>Orientación</v>
      </c>
      <c r="D137" s="54" t="s">
        <v>393</v>
      </c>
      <c r="E137" s="104" t="s">
        <v>451</v>
      </c>
      <c r="F137" s="33" t="str">
        <f>+IFERROR(VLOOKUP(BD_Detalles[[#This Row],[Clase]],'Resumen Capas'!$A$4:$C$1048576,2,0),"COMPLETAR")</f>
        <v>Comparativo 2022: Orientación</v>
      </c>
      <c r="G137" s="35"/>
      <c r="H137" s="40" t="str">
        <f>+LEFT(BD_Detalles[[#This Row],[Clase]],2)</f>
        <v>04</v>
      </c>
      <c r="I137" s="32" t="str">
        <f>+IFERROR(VLOOKUP(BD_Detalles[[#This Row],[idcapa]],Capas[[idcapa]:[Tipo]],3,0),"")</f>
        <v>Polígono</v>
      </c>
    </row>
  </sheetData>
  <phoneticPr fontId="4" type="noConversion"/>
  <conditionalFormatting sqref="B10:C137">
    <cfRule type="cellIs" dxfId="64" priority="12" operator="equal">
      <formula>"COMPLETAR"</formula>
    </cfRule>
  </conditionalFormatting>
  <conditionalFormatting sqref="B38:C137">
    <cfRule type="cellIs" dxfId="63" priority="2" operator="equal">
      <formula>"COMPLETAR"</formula>
    </cfRule>
  </conditionalFormatting>
  <conditionalFormatting sqref="B49:C137">
    <cfRule type="cellIs" dxfId="62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04"/>
  <sheetViews>
    <sheetView showGridLines="0" tabSelected="1" workbookViewId="0">
      <pane ySplit="1" topLeftCell="A2" activePane="bottomLeft" state="frozen"/>
      <selection pane="bottomLeft" activeCell="F13" sqref="F13"/>
    </sheetView>
  </sheetViews>
  <sheetFormatPr baseColWidth="10" defaultRowHeight="14.4" x14ac:dyDescent="0.3"/>
  <cols>
    <col min="1" max="1" width="8.77734375" bestFit="1" customWidth="1"/>
    <col min="2" max="2" width="13.109375" bestFit="1" customWidth="1"/>
    <col min="3" max="3" width="13.44140625" bestFit="1" customWidth="1"/>
    <col min="4" max="4" width="20.5546875" bestFit="1" customWidth="1"/>
    <col min="5" max="5" width="12.77734375" bestFit="1" customWidth="1"/>
    <col min="6" max="6" width="21.88671875" bestFit="1" customWidth="1"/>
    <col min="7" max="7" width="16.77734375" bestFit="1" customWidth="1"/>
    <col min="8" max="8" width="33.8867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8.77734375" bestFit="1" customWidth="1"/>
    <col min="14" max="14" width="29.44140625" bestFit="1" customWidth="1"/>
    <col min="15" max="15" width="8.6640625" bestFit="1" customWidth="1"/>
    <col min="16" max="16" width="33.886718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x14ac:dyDescent="0.3">
      <c r="A2" s="22" t="s">
        <v>29</v>
      </c>
      <c r="B2" s="9" t="s">
        <v>473</v>
      </c>
      <c r="C2">
        <v>1</v>
      </c>
      <c r="D2" s="9" t="s">
        <v>112</v>
      </c>
      <c r="E2">
        <v>1</v>
      </c>
      <c r="F2" s="9" t="s">
        <v>204</v>
      </c>
      <c r="G2">
        <v>50</v>
      </c>
      <c r="H2" s="9" t="s">
        <v>204</v>
      </c>
      <c r="I2" s="9" t="s">
        <v>203</v>
      </c>
      <c r="J2">
        <v>0</v>
      </c>
      <c r="K2" s="9"/>
      <c r="M2" s="9" t="s">
        <v>33</v>
      </c>
      <c r="N2" s="9" t="s">
        <v>292</v>
      </c>
      <c r="O2" s="9" t="s">
        <v>407</v>
      </c>
      <c r="P2" s="9" t="s">
        <v>204</v>
      </c>
      <c r="Q2" s="12"/>
    </row>
    <row r="3" spans="1:17" x14ac:dyDescent="0.3">
      <c r="A3" s="22" t="s">
        <v>29</v>
      </c>
      <c r="B3" s="9" t="s">
        <v>473</v>
      </c>
      <c r="C3">
        <v>118</v>
      </c>
      <c r="D3" s="9" t="s">
        <v>269</v>
      </c>
      <c r="E3">
        <v>1</v>
      </c>
      <c r="F3" s="9" t="s">
        <v>185</v>
      </c>
      <c r="G3">
        <v>21</v>
      </c>
      <c r="H3" s="9" t="s">
        <v>209</v>
      </c>
      <c r="I3" s="9" t="s">
        <v>26</v>
      </c>
      <c r="J3">
        <v>1</v>
      </c>
      <c r="K3" s="9"/>
      <c r="M3" s="9" t="s">
        <v>269</v>
      </c>
      <c r="N3" s="9" t="s">
        <v>293</v>
      </c>
      <c r="O3" s="9" t="s">
        <v>28</v>
      </c>
      <c r="P3" s="9" t="s">
        <v>209</v>
      </c>
      <c r="Q3" s="12"/>
    </row>
    <row r="4" spans="1:17" x14ac:dyDescent="0.3">
      <c r="A4" s="22" t="s">
        <v>29</v>
      </c>
      <c r="B4" s="9" t="s">
        <v>473</v>
      </c>
      <c r="C4">
        <v>5</v>
      </c>
      <c r="D4" s="9" t="s">
        <v>116</v>
      </c>
      <c r="E4">
        <v>1</v>
      </c>
      <c r="F4" s="9" t="s">
        <v>186</v>
      </c>
      <c r="G4">
        <v>3</v>
      </c>
      <c r="H4" s="9" t="s">
        <v>207</v>
      </c>
      <c r="I4" s="9" t="s">
        <v>25</v>
      </c>
      <c r="J4">
        <v>2</v>
      </c>
      <c r="K4" s="9"/>
      <c r="M4" s="9" t="s">
        <v>116</v>
      </c>
      <c r="N4" s="9" t="s">
        <v>275</v>
      </c>
      <c r="O4" s="9" t="s">
        <v>415</v>
      </c>
      <c r="P4" s="9" t="s">
        <v>207</v>
      </c>
      <c r="Q4" s="12"/>
    </row>
    <row r="5" spans="1:17" x14ac:dyDescent="0.3">
      <c r="A5" s="22" t="s">
        <v>29</v>
      </c>
      <c r="B5" s="9" t="s">
        <v>473</v>
      </c>
      <c r="C5">
        <v>5</v>
      </c>
      <c r="D5" s="9" t="s">
        <v>116</v>
      </c>
      <c r="E5">
        <v>1</v>
      </c>
      <c r="F5" s="9" t="s">
        <v>186</v>
      </c>
      <c r="G5">
        <v>3</v>
      </c>
      <c r="H5" s="9" t="s">
        <v>207</v>
      </c>
      <c r="I5" s="9" t="s">
        <v>25</v>
      </c>
      <c r="J5">
        <v>2</v>
      </c>
      <c r="K5" s="9"/>
      <c r="M5" s="9" t="s">
        <v>116</v>
      </c>
      <c r="N5" s="9" t="s">
        <v>276</v>
      </c>
      <c r="O5" s="9" t="s">
        <v>410</v>
      </c>
      <c r="P5" s="9" t="s">
        <v>207</v>
      </c>
      <c r="Q5" s="12"/>
    </row>
    <row r="6" spans="1:17" x14ac:dyDescent="0.3">
      <c r="A6" s="22" t="s">
        <v>29</v>
      </c>
      <c r="B6" s="9" t="s">
        <v>473</v>
      </c>
      <c r="C6">
        <v>5</v>
      </c>
      <c r="D6" s="9" t="s">
        <v>116</v>
      </c>
      <c r="E6">
        <v>1</v>
      </c>
      <c r="F6" s="9" t="s">
        <v>186</v>
      </c>
      <c r="G6">
        <v>3</v>
      </c>
      <c r="H6" s="9" t="s">
        <v>207</v>
      </c>
      <c r="I6" s="9" t="s">
        <v>25</v>
      </c>
      <c r="J6">
        <v>2</v>
      </c>
      <c r="K6" s="9"/>
      <c r="M6" s="9" t="s">
        <v>116</v>
      </c>
      <c r="N6" s="9" t="s">
        <v>277</v>
      </c>
      <c r="O6" s="9" t="s">
        <v>411</v>
      </c>
      <c r="P6" s="9" t="s">
        <v>207</v>
      </c>
      <c r="Q6" s="12"/>
    </row>
    <row r="7" spans="1:17" x14ac:dyDescent="0.3">
      <c r="A7" s="22" t="s">
        <v>29</v>
      </c>
      <c r="B7" s="9" t="s">
        <v>473</v>
      </c>
      <c r="C7">
        <v>5</v>
      </c>
      <c r="D7" s="9" t="s">
        <v>116</v>
      </c>
      <c r="E7">
        <v>1</v>
      </c>
      <c r="F7" s="9" t="s">
        <v>186</v>
      </c>
      <c r="G7">
        <v>3</v>
      </c>
      <c r="H7" s="9" t="s">
        <v>207</v>
      </c>
      <c r="I7" s="9" t="s">
        <v>25</v>
      </c>
      <c r="J7">
        <v>2</v>
      </c>
      <c r="K7" s="9"/>
      <c r="M7" s="9" t="s">
        <v>116</v>
      </c>
      <c r="N7" s="9" t="s">
        <v>278</v>
      </c>
      <c r="O7" s="9" t="s">
        <v>413</v>
      </c>
      <c r="P7" s="9" t="s">
        <v>207</v>
      </c>
      <c r="Q7" s="12"/>
    </row>
    <row r="8" spans="1:17" x14ac:dyDescent="0.3">
      <c r="A8" s="22" t="s">
        <v>29</v>
      </c>
      <c r="B8" s="9" t="s">
        <v>473</v>
      </c>
      <c r="C8">
        <v>5</v>
      </c>
      <c r="D8" s="9" t="s">
        <v>116</v>
      </c>
      <c r="E8">
        <v>1</v>
      </c>
      <c r="F8" s="9" t="s">
        <v>186</v>
      </c>
      <c r="G8">
        <v>3</v>
      </c>
      <c r="H8" s="9" t="s">
        <v>207</v>
      </c>
      <c r="I8" s="9" t="s">
        <v>25</v>
      </c>
      <c r="J8">
        <v>2</v>
      </c>
      <c r="K8" s="9"/>
      <c r="M8" s="9" t="s">
        <v>116</v>
      </c>
      <c r="N8" s="9" t="s">
        <v>279</v>
      </c>
      <c r="O8" s="9" t="s">
        <v>416</v>
      </c>
      <c r="P8" s="9" t="s">
        <v>207</v>
      </c>
      <c r="Q8" s="12"/>
    </row>
    <row r="9" spans="1:17" x14ac:dyDescent="0.3">
      <c r="A9" s="22" t="s">
        <v>29</v>
      </c>
      <c r="B9" s="9" t="s">
        <v>473</v>
      </c>
      <c r="C9">
        <v>12</v>
      </c>
      <c r="D9" s="9" t="s">
        <v>122</v>
      </c>
      <c r="E9">
        <v>1</v>
      </c>
      <c r="F9" s="9" t="s">
        <v>187</v>
      </c>
      <c r="G9">
        <v>7</v>
      </c>
      <c r="H9" s="9" t="s">
        <v>302</v>
      </c>
      <c r="I9" s="9" t="s">
        <v>109</v>
      </c>
      <c r="J9">
        <v>4</v>
      </c>
      <c r="K9" s="9"/>
      <c r="M9" s="9" t="s">
        <v>122</v>
      </c>
      <c r="N9" s="9" t="s">
        <v>294</v>
      </c>
      <c r="O9" s="9" t="s">
        <v>413</v>
      </c>
      <c r="P9" s="9" t="s">
        <v>302</v>
      </c>
      <c r="Q9" s="12"/>
    </row>
    <row r="10" spans="1:17" x14ac:dyDescent="0.3">
      <c r="A10" s="22" t="s">
        <v>29</v>
      </c>
      <c r="B10" s="9" t="s">
        <v>473</v>
      </c>
      <c r="C10">
        <v>12</v>
      </c>
      <c r="D10" s="9" t="s">
        <v>122</v>
      </c>
      <c r="E10">
        <v>1</v>
      </c>
      <c r="F10" s="9" t="s">
        <v>187</v>
      </c>
      <c r="G10">
        <v>7</v>
      </c>
      <c r="H10" s="9" t="s">
        <v>302</v>
      </c>
      <c r="I10" s="9" t="s">
        <v>109</v>
      </c>
      <c r="J10">
        <v>4</v>
      </c>
      <c r="K10" s="9"/>
      <c r="M10" s="9" t="s">
        <v>122</v>
      </c>
      <c r="N10" s="9" t="s">
        <v>295</v>
      </c>
      <c r="O10" s="9" t="s">
        <v>435</v>
      </c>
      <c r="P10" s="9" t="s">
        <v>302</v>
      </c>
      <c r="Q10" s="12"/>
    </row>
    <row r="11" spans="1:17" x14ac:dyDescent="0.3">
      <c r="A11" s="22" t="s">
        <v>29</v>
      </c>
      <c r="B11" s="9" t="s">
        <v>473</v>
      </c>
      <c r="C11">
        <v>12</v>
      </c>
      <c r="D11" s="9" t="s">
        <v>122</v>
      </c>
      <c r="E11">
        <v>1</v>
      </c>
      <c r="F11" s="9" t="s">
        <v>187</v>
      </c>
      <c r="G11">
        <v>7</v>
      </c>
      <c r="H11" s="9" t="s">
        <v>302</v>
      </c>
      <c r="I11" s="9" t="s">
        <v>109</v>
      </c>
      <c r="J11">
        <v>4</v>
      </c>
      <c r="K11" s="9"/>
      <c r="M11" s="9" t="s">
        <v>122</v>
      </c>
      <c r="N11" s="9" t="s">
        <v>296</v>
      </c>
      <c r="O11" s="9" t="s">
        <v>436</v>
      </c>
      <c r="P11" s="9" t="s">
        <v>302</v>
      </c>
      <c r="Q11" s="12"/>
    </row>
    <row r="12" spans="1:17" x14ac:dyDescent="0.3">
      <c r="A12" s="22" t="s">
        <v>29</v>
      </c>
      <c r="B12" s="9" t="s">
        <v>473</v>
      </c>
      <c r="C12">
        <v>12</v>
      </c>
      <c r="D12" s="9" t="s">
        <v>122</v>
      </c>
      <c r="E12">
        <v>1</v>
      </c>
      <c r="F12" s="9" t="s">
        <v>187</v>
      </c>
      <c r="G12">
        <v>7</v>
      </c>
      <c r="H12" s="9" t="s">
        <v>302</v>
      </c>
      <c r="I12" s="9" t="s">
        <v>109</v>
      </c>
      <c r="J12">
        <v>4</v>
      </c>
      <c r="K12" s="9"/>
      <c r="M12" s="9" t="s">
        <v>122</v>
      </c>
      <c r="N12" s="9" t="s">
        <v>297</v>
      </c>
      <c r="O12" s="9" t="s">
        <v>437</v>
      </c>
      <c r="P12" s="9" t="s">
        <v>302</v>
      </c>
      <c r="Q12" s="12"/>
    </row>
    <row r="13" spans="1:17" x14ac:dyDescent="0.3">
      <c r="A13" s="22" t="s">
        <v>29</v>
      </c>
      <c r="B13" s="9" t="s">
        <v>473</v>
      </c>
      <c r="C13">
        <v>12</v>
      </c>
      <c r="D13" s="9" t="s">
        <v>122</v>
      </c>
      <c r="E13">
        <v>1</v>
      </c>
      <c r="F13" s="9" t="s">
        <v>187</v>
      </c>
      <c r="G13">
        <v>7</v>
      </c>
      <c r="H13" s="9" t="s">
        <v>302</v>
      </c>
      <c r="I13" s="9" t="s">
        <v>109</v>
      </c>
      <c r="J13">
        <v>4</v>
      </c>
      <c r="K13" s="9"/>
      <c r="M13" s="9" t="s">
        <v>122</v>
      </c>
      <c r="N13" s="9" t="s">
        <v>298</v>
      </c>
      <c r="O13" s="9" t="s">
        <v>411</v>
      </c>
      <c r="P13" s="9" t="s">
        <v>302</v>
      </c>
      <c r="Q13" s="12"/>
    </row>
    <row r="14" spans="1:17" x14ac:dyDescent="0.3">
      <c r="A14" s="22" t="s">
        <v>29</v>
      </c>
      <c r="B14" s="9" t="s">
        <v>473</v>
      </c>
      <c r="C14">
        <v>12</v>
      </c>
      <c r="D14" s="9" t="s">
        <v>122</v>
      </c>
      <c r="E14">
        <v>1</v>
      </c>
      <c r="F14" s="9" t="s">
        <v>187</v>
      </c>
      <c r="G14">
        <v>7</v>
      </c>
      <c r="H14" s="9" t="s">
        <v>302</v>
      </c>
      <c r="I14" s="9" t="s">
        <v>109</v>
      </c>
      <c r="J14">
        <v>4</v>
      </c>
      <c r="K14" s="9"/>
      <c r="M14" s="9" t="s">
        <v>122</v>
      </c>
      <c r="N14" s="9" t="s">
        <v>299</v>
      </c>
      <c r="O14" s="9" t="s">
        <v>438</v>
      </c>
      <c r="P14" s="9" t="s">
        <v>302</v>
      </c>
      <c r="Q14" s="12"/>
    </row>
    <row r="15" spans="1:17" x14ac:dyDescent="0.3">
      <c r="A15" s="22" t="s">
        <v>29</v>
      </c>
      <c r="B15" s="9" t="s">
        <v>473</v>
      </c>
      <c r="C15">
        <v>12</v>
      </c>
      <c r="D15" s="9" t="s">
        <v>122</v>
      </c>
      <c r="E15">
        <v>1</v>
      </c>
      <c r="F15" s="9" t="s">
        <v>187</v>
      </c>
      <c r="G15">
        <v>7</v>
      </c>
      <c r="H15" s="9" t="s">
        <v>302</v>
      </c>
      <c r="I15" s="9" t="s">
        <v>109</v>
      </c>
      <c r="J15">
        <v>4</v>
      </c>
      <c r="K15" s="9"/>
      <c r="M15" s="9" t="s">
        <v>122</v>
      </c>
      <c r="N15" s="9" t="s">
        <v>300</v>
      </c>
      <c r="O15" s="9" t="s">
        <v>439</v>
      </c>
      <c r="P15" s="9" t="s">
        <v>302</v>
      </c>
      <c r="Q15" s="12"/>
    </row>
    <row r="16" spans="1:17" x14ac:dyDescent="0.3">
      <c r="A16" s="22" t="s">
        <v>29</v>
      </c>
      <c r="B16" s="9" t="s">
        <v>473</v>
      </c>
      <c r="C16">
        <v>12</v>
      </c>
      <c r="D16" s="9" t="s">
        <v>122</v>
      </c>
      <c r="E16">
        <v>1</v>
      </c>
      <c r="F16" s="9" t="s">
        <v>187</v>
      </c>
      <c r="G16">
        <v>7</v>
      </c>
      <c r="H16" s="9" t="s">
        <v>302</v>
      </c>
      <c r="I16" s="9" t="s">
        <v>109</v>
      </c>
      <c r="J16">
        <v>4</v>
      </c>
      <c r="K16" s="9"/>
      <c r="M16" s="9" t="s">
        <v>122</v>
      </c>
      <c r="N16" s="9" t="s">
        <v>301</v>
      </c>
      <c r="O16" s="9" t="s">
        <v>431</v>
      </c>
      <c r="P16" s="9" t="s">
        <v>302</v>
      </c>
      <c r="Q16" s="12"/>
    </row>
    <row r="17" spans="1:17" x14ac:dyDescent="0.3">
      <c r="A17" s="22" t="s">
        <v>29</v>
      </c>
      <c r="B17" s="9" t="s">
        <v>473</v>
      </c>
      <c r="C17">
        <v>14</v>
      </c>
      <c r="D17" s="9" t="s">
        <v>124</v>
      </c>
      <c r="E17">
        <v>1</v>
      </c>
      <c r="F17" s="9" t="s">
        <v>189</v>
      </c>
      <c r="G17">
        <v>9</v>
      </c>
      <c r="H17" s="9" t="s">
        <v>309</v>
      </c>
      <c r="I17" s="9" t="s">
        <v>308</v>
      </c>
      <c r="J17">
        <v>5</v>
      </c>
      <c r="K17" s="9"/>
      <c r="M17" s="9" t="s">
        <v>124</v>
      </c>
      <c r="N17" s="9" t="s">
        <v>303</v>
      </c>
      <c r="O17" s="9" t="s">
        <v>440</v>
      </c>
      <c r="P17" s="9" t="s">
        <v>309</v>
      </c>
      <c r="Q17" s="12"/>
    </row>
    <row r="18" spans="1:17" x14ac:dyDescent="0.3">
      <c r="A18" s="22" t="s">
        <v>29</v>
      </c>
      <c r="B18" s="9" t="s">
        <v>473</v>
      </c>
      <c r="C18">
        <v>14</v>
      </c>
      <c r="D18" s="9" t="s">
        <v>124</v>
      </c>
      <c r="E18">
        <v>1</v>
      </c>
      <c r="F18" s="9" t="s">
        <v>189</v>
      </c>
      <c r="G18">
        <v>9</v>
      </c>
      <c r="H18" s="9" t="s">
        <v>309</v>
      </c>
      <c r="I18" s="9" t="s">
        <v>308</v>
      </c>
      <c r="J18">
        <v>5</v>
      </c>
      <c r="K18" s="9"/>
      <c r="M18" s="9" t="s">
        <v>124</v>
      </c>
      <c r="N18" s="9" t="s">
        <v>304</v>
      </c>
      <c r="O18" s="9" t="s">
        <v>425</v>
      </c>
      <c r="P18" s="9" t="s">
        <v>309</v>
      </c>
      <c r="Q18" s="12"/>
    </row>
    <row r="19" spans="1:17" x14ac:dyDescent="0.3">
      <c r="A19" s="22" t="s">
        <v>29</v>
      </c>
      <c r="B19" s="9" t="s">
        <v>473</v>
      </c>
      <c r="C19">
        <v>14</v>
      </c>
      <c r="D19" s="9" t="s">
        <v>124</v>
      </c>
      <c r="E19">
        <v>1</v>
      </c>
      <c r="F19" s="9" t="s">
        <v>189</v>
      </c>
      <c r="G19">
        <v>9</v>
      </c>
      <c r="H19" s="9" t="s">
        <v>309</v>
      </c>
      <c r="I19" s="9" t="s">
        <v>308</v>
      </c>
      <c r="J19">
        <v>5</v>
      </c>
      <c r="K19" s="9"/>
      <c r="M19" s="9" t="s">
        <v>124</v>
      </c>
      <c r="N19" s="9" t="s">
        <v>305</v>
      </c>
      <c r="O19" s="9" t="s">
        <v>441</v>
      </c>
      <c r="P19" s="9" t="s">
        <v>309</v>
      </c>
      <c r="Q19" s="12"/>
    </row>
    <row r="20" spans="1:17" x14ac:dyDescent="0.3">
      <c r="A20" s="22" t="s">
        <v>29</v>
      </c>
      <c r="B20" s="9" t="s">
        <v>473</v>
      </c>
      <c r="C20">
        <v>14</v>
      </c>
      <c r="D20" s="9" t="s">
        <v>124</v>
      </c>
      <c r="E20">
        <v>1</v>
      </c>
      <c r="F20" s="9" t="s">
        <v>189</v>
      </c>
      <c r="G20">
        <v>9</v>
      </c>
      <c r="H20" s="9" t="s">
        <v>309</v>
      </c>
      <c r="I20" s="9" t="s">
        <v>308</v>
      </c>
      <c r="J20">
        <v>5</v>
      </c>
      <c r="K20" s="9"/>
      <c r="M20" s="9" t="s">
        <v>124</v>
      </c>
      <c r="N20" s="9" t="s">
        <v>306</v>
      </c>
      <c r="O20" s="9" t="s">
        <v>442</v>
      </c>
      <c r="P20" s="9" t="s">
        <v>309</v>
      </c>
      <c r="Q20" s="12"/>
    </row>
    <row r="21" spans="1:17" x14ac:dyDescent="0.3">
      <c r="A21" s="22" t="s">
        <v>29</v>
      </c>
      <c r="B21" s="9" t="s">
        <v>473</v>
      </c>
      <c r="C21">
        <v>14</v>
      </c>
      <c r="D21" s="9" t="s">
        <v>124</v>
      </c>
      <c r="E21">
        <v>1</v>
      </c>
      <c r="F21" s="9" t="s">
        <v>189</v>
      </c>
      <c r="G21">
        <v>9</v>
      </c>
      <c r="H21" s="9" t="s">
        <v>309</v>
      </c>
      <c r="I21" s="9" t="s">
        <v>308</v>
      </c>
      <c r="J21">
        <v>5</v>
      </c>
      <c r="K21" s="9"/>
      <c r="M21" s="9" t="s">
        <v>124</v>
      </c>
      <c r="N21" s="9" t="s">
        <v>307</v>
      </c>
      <c r="O21" s="9" t="s">
        <v>421</v>
      </c>
      <c r="P21" s="9" t="s">
        <v>309</v>
      </c>
      <c r="Q21" s="12"/>
    </row>
    <row r="22" spans="1:17" x14ac:dyDescent="0.3">
      <c r="A22" s="22" t="s">
        <v>29</v>
      </c>
      <c r="B22" s="9" t="s">
        <v>473</v>
      </c>
      <c r="C22">
        <v>14</v>
      </c>
      <c r="D22" s="9" t="s">
        <v>124</v>
      </c>
      <c r="E22">
        <v>1</v>
      </c>
      <c r="F22" s="9" t="s">
        <v>189</v>
      </c>
      <c r="G22">
        <v>9</v>
      </c>
      <c r="H22" s="9" t="s">
        <v>309</v>
      </c>
      <c r="I22" s="9" t="s">
        <v>308</v>
      </c>
      <c r="J22">
        <v>5</v>
      </c>
      <c r="K22" s="9"/>
      <c r="M22" s="9" t="s">
        <v>124</v>
      </c>
      <c r="N22" s="9"/>
      <c r="O22" s="9" t="s">
        <v>443</v>
      </c>
      <c r="P22" s="9" t="s">
        <v>309</v>
      </c>
      <c r="Q22" s="12"/>
    </row>
    <row r="23" spans="1:17" x14ac:dyDescent="0.3">
      <c r="A23" s="22" t="s">
        <v>29</v>
      </c>
      <c r="B23" s="9" t="s">
        <v>473</v>
      </c>
      <c r="C23">
        <v>46</v>
      </c>
      <c r="D23" s="9" t="s">
        <v>155</v>
      </c>
      <c r="E23">
        <v>1</v>
      </c>
      <c r="F23" s="9" t="s">
        <v>191</v>
      </c>
      <c r="G23">
        <v>11</v>
      </c>
      <c r="H23" s="9" t="s">
        <v>208</v>
      </c>
      <c r="I23" s="9" t="s">
        <v>108</v>
      </c>
      <c r="J23">
        <v>3</v>
      </c>
      <c r="K23" s="9"/>
      <c r="M23" s="9" t="s">
        <v>155</v>
      </c>
      <c r="N23" s="9" t="s">
        <v>280</v>
      </c>
      <c r="O23" s="9" t="s">
        <v>417</v>
      </c>
      <c r="P23" s="9" t="s">
        <v>208</v>
      </c>
      <c r="Q23" s="12"/>
    </row>
    <row r="24" spans="1:17" x14ac:dyDescent="0.3">
      <c r="A24" s="22" t="s">
        <v>29</v>
      </c>
      <c r="B24" s="9" t="s">
        <v>473</v>
      </c>
      <c r="C24">
        <v>46</v>
      </c>
      <c r="D24" s="9" t="s">
        <v>155</v>
      </c>
      <c r="E24">
        <v>1</v>
      </c>
      <c r="F24" s="9" t="s">
        <v>191</v>
      </c>
      <c r="G24">
        <v>11</v>
      </c>
      <c r="H24" s="9" t="s">
        <v>208</v>
      </c>
      <c r="I24" s="9" t="s">
        <v>108</v>
      </c>
      <c r="J24">
        <v>3</v>
      </c>
      <c r="K24" s="9"/>
      <c r="M24" s="9" t="s">
        <v>155</v>
      </c>
      <c r="N24" s="9" t="s">
        <v>281</v>
      </c>
      <c r="O24" s="9" t="s">
        <v>429</v>
      </c>
      <c r="P24" s="9" t="s">
        <v>208</v>
      </c>
      <c r="Q24" s="12"/>
    </row>
    <row r="25" spans="1:17" x14ac:dyDescent="0.3">
      <c r="A25" s="22" t="s">
        <v>29</v>
      </c>
      <c r="B25" s="9" t="s">
        <v>473</v>
      </c>
      <c r="C25">
        <v>46</v>
      </c>
      <c r="D25" s="9" t="s">
        <v>155</v>
      </c>
      <c r="E25">
        <v>1</v>
      </c>
      <c r="F25" s="9" t="s">
        <v>191</v>
      </c>
      <c r="G25">
        <v>11</v>
      </c>
      <c r="H25" s="9" t="s">
        <v>208</v>
      </c>
      <c r="I25" s="9" t="s">
        <v>108</v>
      </c>
      <c r="J25">
        <v>3</v>
      </c>
      <c r="K25" s="9"/>
      <c r="M25" s="9" t="s">
        <v>155</v>
      </c>
      <c r="N25" s="9" t="s">
        <v>282</v>
      </c>
      <c r="O25" s="9" t="s">
        <v>430</v>
      </c>
      <c r="P25" s="9" t="s">
        <v>208</v>
      </c>
      <c r="Q25" s="12"/>
    </row>
    <row r="26" spans="1:17" x14ac:dyDescent="0.3">
      <c r="A26" s="22" t="s">
        <v>29</v>
      </c>
      <c r="B26" s="9" t="s">
        <v>473</v>
      </c>
      <c r="C26">
        <v>46</v>
      </c>
      <c r="D26" s="9" t="s">
        <v>155</v>
      </c>
      <c r="E26">
        <v>1</v>
      </c>
      <c r="F26" s="9" t="s">
        <v>191</v>
      </c>
      <c r="G26">
        <v>11</v>
      </c>
      <c r="H26" s="9" t="s">
        <v>208</v>
      </c>
      <c r="I26" s="9" t="s">
        <v>108</v>
      </c>
      <c r="J26">
        <v>3</v>
      </c>
      <c r="K26" s="9"/>
      <c r="M26" s="9" t="s">
        <v>155</v>
      </c>
      <c r="N26" s="9" t="s">
        <v>283</v>
      </c>
      <c r="O26" s="9" t="s">
        <v>431</v>
      </c>
      <c r="P26" s="9" t="s">
        <v>208</v>
      </c>
      <c r="Q26" s="12"/>
    </row>
    <row r="27" spans="1:17" x14ac:dyDescent="0.3">
      <c r="A27" s="22" t="s">
        <v>29</v>
      </c>
      <c r="B27" s="9" t="s">
        <v>473</v>
      </c>
      <c r="C27">
        <v>46</v>
      </c>
      <c r="D27" s="9" t="s">
        <v>155</v>
      </c>
      <c r="E27">
        <v>1</v>
      </c>
      <c r="F27" s="9" t="s">
        <v>191</v>
      </c>
      <c r="G27">
        <v>11</v>
      </c>
      <c r="H27" s="9" t="s">
        <v>208</v>
      </c>
      <c r="I27" s="9" t="s">
        <v>108</v>
      </c>
      <c r="J27">
        <v>3</v>
      </c>
      <c r="K27" s="9"/>
      <c r="M27" s="9" t="s">
        <v>155</v>
      </c>
      <c r="N27" s="9" t="s">
        <v>284</v>
      </c>
      <c r="O27" s="9" t="s">
        <v>432</v>
      </c>
      <c r="P27" s="9" t="s">
        <v>208</v>
      </c>
      <c r="Q27" s="12"/>
    </row>
    <row r="28" spans="1:17" x14ac:dyDescent="0.3">
      <c r="A28" s="22" t="s">
        <v>29</v>
      </c>
      <c r="B28" s="9" t="s">
        <v>473</v>
      </c>
      <c r="C28">
        <v>46</v>
      </c>
      <c r="D28" s="9" t="s">
        <v>155</v>
      </c>
      <c r="E28">
        <v>1</v>
      </c>
      <c r="F28" s="9" t="s">
        <v>191</v>
      </c>
      <c r="G28">
        <v>11</v>
      </c>
      <c r="H28" s="9" t="s">
        <v>208</v>
      </c>
      <c r="I28" s="9" t="s">
        <v>108</v>
      </c>
      <c r="J28">
        <v>3</v>
      </c>
      <c r="K28" s="9"/>
      <c r="M28" s="9" t="s">
        <v>155</v>
      </c>
      <c r="N28" s="9" t="s">
        <v>285</v>
      </c>
      <c r="O28" s="9" t="s">
        <v>404</v>
      </c>
      <c r="P28" s="9" t="s">
        <v>208</v>
      </c>
      <c r="Q28" s="12"/>
    </row>
    <row r="29" spans="1:17" x14ac:dyDescent="0.3">
      <c r="A29" s="22" t="s">
        <v>29</v>
      </c>
      <c r="B29" s="9" t="s">
        <v>473</v>
      </c>
      <c r="C29">
        <v>46</v>
      </c>
      <c r="D29" s="9" t="s">
        <v>155</v>
      </c>
      <c r="E29">
        <v>1</v>
      </c>
      <c r="F29" s="9" t="s">
        <v>191</v>
      </c>
      <c r="G29">
        <v>11</v>
      </c>
      <c r="H29" s="9" t="s">
        <v>208</v>
      </c>
      <c r="I29" s="9" t="s">
        <v>108</v>
      </c>
      <c r="J29">
        <v>3</v>
      </c>
      <c r="K29" s="9"/>
      <c r="M29" s="9" t="s">
        <v>155</v>
      </c>
      <c r="N29" s="9" t="s">
        <v>286</v>
      </c>
      <c r="O29" s="9" t="s">
        <v>433</v>
      </c>
      <c r="P29" s="9" t="s">
        <v>208</v>
      </c>
      <c r="Q29" s="12"/>
    </row>
    <row r="30" spans="1:17" x14ac:dyDescent="0.3">
      <c r="A30" s="22" t="s">
        <v>29</v>
      </c>
      <c r="B30" s="9" t="s">
        <v>473</v>
      </c>
      <c r="C30">
        <v>46</v>
      </c>
      <c r="D30" s="9" t="s">
        <v>155</v>
      </c>
      <c r="E30">
        <v>1</v>
      </c>
      <c r="F30" s="9" t="s">
        <v>191</v>
      </c>
      <c r="G30">
        <v>11</v>
      </c>
      <c r="H30" s="9" t="s">
        <v>208</v>
      </c>
      <c r="I30" s="9" t="s">
        <v>108</v>
      </c>
      <c r="J30">
        <v>3</v>
      </c>
      <c r="K30" s="9"/>
      <c r="M30" s="9" t="s">
        <v>155</v>
      </c>
      <c r="N30" s="9" t="s">
        <v>287</v>
      </c>
      <c r="O30" s="9" t="s">
        <v>434</v>
      </c>
      <c r="P30" s="9" t="s">
        <v>208</v>
      </c>
      <c r="Q30" s="12"/>
    </row>
    <row r="31" spans="1:17" x14ac:dyDescent="0.3">
      <c r="A31" s="22" t="s">
        <v>29</v>
      </c>
      <c r="B31" s="9" t="s">
        <v>473</v>
      </c>
      <c r="C31">
        <v>48</v>
      </c>
      <c r="D31" s="9" t="s">
        <v>157</v>
      </c>
      <c r="E31">
        <v>1</v>
      </c>
      <c r="F31" s="9" t="s">
        <v>266</v>
      </c>
      <c r="G31">
        <v>21</v>
      </c>
      <c r="H31" s="9" t="s">
        <v>315</v>
      </c>
      <c r="I31" s="9" t="s">
        <v>316</v>
      </c>
      <c r="J31">
        <v>6</v>
      </c>
      <c r="K31" s="9"/>
      <c r="M31" s="9" t="s">
        <v>157</v>
      </c>
      <c r="N31" s="9" t="s">
        <v>310</v>
      </c>
      <c r="O31" s="9" t="s">
        <v>432</v>
      </c>
      <c r="P31" s="9" t="s">
        <v>315</v>
      </c>
      <c r="Q31" s="12"/>
    </row>
    <row r="32" spans="1:17" x14ac:dyDescent="0.3">
      <c r="A32" s="22" t="s">
        <v>29</v>
      </c>
      <c r="B32" s="9" t="s">
        <v>473</v>
      </c>
      <c r="C32">
        <v>48</v>
      </c>
      <c r="D32" s="9" t="s">
        <v>157</v>
      </c>
      <c r="E32">
        <v>1</v>
      </c>
      <c r="F32" s="9" t="s">
        <v>266</v>
      </c>
      <c r="G32">
        <v>21</v>
      </c>
      <c r="H32" s="9" t="s">
        <v>315</v>
      </c>
      <c r="I32" s="9" t="s">
        <v>316</v>
      </c>
      <c r="J32">
        <v>6</v>
      </c>
      <c r="K32" s="9"/>
      <c r="M32" s="9" t="s">
        <v>157</v>
      </c>
      <c r="N32" s="9" t="s">
        <v>311</v>
      </c>
      <c r="O32" s="9" t="s">
        <v>441</v>
      </c>
      <c r="P32" s="9" t="s">
        <v>315</v>
      </c>
      <c r="Q32" s="12"/>
    </row>
    <row r="33" spans="1:17" x14ac:dyDescent="0.3">
      <c r="A33" s="22" t="s">
        <v>29</v>
      </c>
      <c r="B33" s="9" t="s">
        <v>473</v>
      </c>
      <c r="C33">
        <v>48</v>
      </c>
      <c r="D33" s="9" t="s">
        <v>157</v>
      </c>
      <c r="E33">
        <v>1</v>
      </c>
      <c r="F33" s="9" t="s">
        <v>266</v>
      </c>
      <c r="G33">
        <v>21</v>
      </c>
      <c r="H33" s="9" t="s">
        <v>315</v>
      </c>
      <c r="I33" s="9" t="s">
        <v>316</v>
      </c>
      <c r="J33">
        <v>6</v>
      </c>
      <c r="K33" s="9"/>
      <c r="M33" s="9" t="s">
        <v>157</v>
      </c>
      <c r="N33" s="9" t="s">
        <v>275</v>
      </c>
      <c r="O33" s="9" t="s">
        <v>416</v>
      </c>
      <c r="P33" s="9" t="s">
        <v>315</v>
      </c>
      <c r="Q33" s="12"/>
    </row>
    <row r="34" spans="1:17" x14ac:dyDescent="0.3">
      <c r="A34" s="22" t="s">
        <v>29</v>
      </c>
      <c r="B34" s="9" t="s">
        <v>473</v>
      </c>
      <c r="C34">
        <v>48</v>
      </c>
      <c r="D34" s="9" t="s">
        <v>157</v>
      </c>
      <c r="E34">
        <v>1</v>
      </c>
      <c r="F34" s="9" t="s">
        <v>266</v>
      </c>
      <c r="G34">
        <v>21</v>
      </c>
      <c r="H34" s="9" t="s">
        <v>315</v>
      </c>
      <c r="I34" s="9" t="s">
        <v>316</v>
      </c>
      <c r="J34">
        <v>6</v>
      </c>
      <c r="K34" s="9"/>
      <c r="M34" s="9" t="s">
        <v>157</v>
      </c>
      <c r="N34" s="9" t="s">
        <v>312</v>
      </c>
      <c r="O34" s="9" t="s">
        <v>408</v>
      </c>
      <c r="P34" s="9" t="s">
        <v>315</v>
      </c>
      <c r="Q34" s="12"/>
    </row>
    <row r="35" spans="1:17" x14ac:dyDescent="0.3">
      <c r="A35" s="22" t="s">
        <v>29</v>
      </c>
      <c r="B35" s="9" t="s">
        <v>473</v>
      </c>
      <c r="C35">
        <v>48</v>
      </c>
      <c r="D35" s="9" t="s">
        <v>157</v>
      </c>
      <c r="E35">
        <v>1</v>
      </c>
      <c r="F35" s="9" t="s">
        <v>266</v>
      </c>
      <c r="G35">
        <v>21</v>
      </c>
      <c r="H35" s="9" t="s">
        <v>315</v>
      </c>
      <c r="I35" s="9" t="s">
        <v>316</v>
      </c>
      <c r="J35">
        <v>6</v>
      </c>
      <c r="K35" s="9"/>
      <c r="M35" s="9" t="s">
        <v>157</v>
      </c>
      <c r="N35" s="9" t="s">
        <v>276</v>
      </c>
      <c r="O35" s="9" t="s">
        <v>442</v>
      </c>
      <c r="P35" s="9" t="s">
        <v>315</v>
      </c>
      <c r="Q35" s="12"/>
    </row>
    <row r="36" spans="1:17" x14ac:dyDescent="0.3">
      <c r="A36" s="22" t="s">
        <v>29</v>
      </c>
      <c r="B36" s="9" t="s">
        <v>473</v>
      </c>
      <c r="C36">
        <v>48</v>
      </c>
      <c r="D36" s="9" t="s">
        <v>157</v>
      </c>
      <c r="E36">
        <v>1</v>
      </c>
      <c r="F36" s="9" t="s">
        <v>266</v>
      </c>
      <c r="G36">
        <v>21</v>
      </c>
      <c r="H36" s="9" t="s">
        <v>315</v>
      </c>
      <c r="I36" s="9" t="s">
        <v>316</v>
      </c>
      <c r="J36">
        <v>6</v>
      </c>
      <c r="K36" s="9"/>
      <c r="M36" s="9" t="s">
        <v>157</v>
      </c>
      <c r="N36" s="9" t="s">
        <v>313</v>
      </c>
      <c r="O36" s="9" t="s">
        <v>444</v>
      </c>
      <c r="P36" s="9" t="s">
        <v>315</v>
      </c>
      <c r="Q36" s="12"/>
    </row>
    <row r="37" spans="1:17" x14ac:dyDescent="0.3">
      <c r="A37" s="22" t="s">
        <v>29</v>
      </c>
      <c r="B37" s="9" t="s">
        <v>473</v>
      </c>
      <c r="C37">
        <v>48</v>
      </c>
      <c r="D37" s="9" t="s">
        <v>157</v>
      </c>
      <c r="E37">
        <v>1</v>
      </c>
      <c r="F37" s="9" t="s">
        <v>266</v>
      </c>
      <c r="G37">
        <v>21</v>
      </c>
      <c r="H37" s="9" t="s">
        <v>315</v>
      </c>
      <c r="I37" s="9" t="s">
        <v>316</v>
      </c>
      <c r="J37">
        <v>6</v>
      </c>
      <c r="K37" s="9"/>
      <c r="M37" s="9" t="s">
        <v>157</v>
      </c>
      <c r="N37" s="9" t="s">
        <v>277</v>
      </c>
      <c r="O37" s="9" t="s">
        <v>436</v>
      </c>
      <c r="P37" s="9" t="s">
        <v>315</v>
      </c>
      <c r="Q37" s="12"/>
    </row>
    <row r="38" spans="1:17" x14ac:dyDescent="0.3">
      <c r="A38" s="22" t="s">
        <v>29</v>
      </c>
      <c r="B38" s="9" t="s">
        <v>473</v>
      </c>
      <c r="C38">
        <v>48</v>
      </c>
      <c r="D38" s="9" t="s">
        <v>157</v>
      </c>
      <c r="E38">
        <v>1</v>
      </c>
      <c r="F38" s="9" t="s">
        <v>266</v>
      </c>
      <c r="G38">
        <v>21</v>
      </c>
      <c r="H38" s="9" t="s">
        <v>315</v>
      </c>
      <c r="I38" s="9" t="s">
        <v>316</v>
      </c>
      <c r="J38">
        <v>6</v>
      </c>
      <c r="K38" s="9"/>
      <c r="M38" s="9" t="s">
        <v>157</v>
      </c>
      <c r="N38" s="9" t="s">
        <v>279</v>
      </c>
      <c r="O38" s="9" t="s">
        <v>445</v>
      </c>
      <c r="P38" s="9" t="s">
        <v>315</v>
      </c>
      <c r="Q38" s="12"/>
    </row>
    <row r="39" spans="1:17" x14ac:dyDescent="0.3">
      <c r="A39" s="22" t="s">
        <v>29</v>
      </c>
      <c r="B39" s="9" t="s">
        <v>473</v>
      </c>
      <c r="C39">
        <v>48</v>
      </c>
      <c r="D39" s="9" t="s">
        <v>157</v>
      </c>
      <c r="E39">
        <v>1</v>
      </c>
      <c r="F39" s="9" t="s">
        <v>266</v>
      </c>
      <c r="G39">
        <v>21</v>
      </c>
      <c r="H39" s="9" t="s">
        <v>315</v>
      </c>
      <c r="I39" s="9" t="s">
        <v>316</v>
      </c>
      <c r="J39">
        <v>6</v>
      </c>
      <c r="K39" s="9"/>
      <c r="M39" s="9" t="s">
        <v>157</v>
      </c>
      <c r="N39" s="9" t="s">
        <v>314</v>
      </c>
      <c r="O39" s="9" t="s">
        <v>435</v>
      </c>
      <c r="P39" s="9" t="s">
        <v>315</v>
      </c>
      <c r="Q39" s="12"/>
    </row>
    <row r="40" spans="1:17" x14ac:dyDescent="0.3">
      <c r="A40" s="22" t="s">
        <v>29</v>
      </c>
      <c r="B40" s="9" t="s">
        <v>473</v>
      </c>
      <c r="C40">
        <v>48</v>
      </c>
      <c r="D40" s="9" t="s">
        <v>157</v>
      </c>
      <c r="E40">
        <v>1</v>
      </c>
      <c r="F40" s="9" t="s">
        <v>266</v>
      </c>
      <c r="G40">
        <v>21</v>
      </c>
      <c r="H40" s="9" t="s">
        <v>315</v>
      </c>
      <c r="I40" s="9" t="s">
        <v>316</v>
      </c>
      <c r="J40">
        <v>6</v>
      </c>
      <c r="K40" s="9"/>
      <c r="M40" s="9" t="s">
        <v>157</v>
      </c>
      <c r="N40" s="9"/>
      <c r="O40" s="9" t="s">
        <v>446</v>
      </c>
      <c r="P40" s="9" t="s">
        <v>315</v>
      </c>
      <c r="Q40" s="12"/>
    </row>
    <row r="41" spans="1:17" x14ac:dyDescent="0.3">
      <c r="A41" s="22" t="s">
        <v>29</v>
      </c>
      <c r="B41" s="9" t="s">
        <v>473</v>
      </c>
      <c r="C41">
        <v>3</v>
      </c>
      <c r="D41" s="9" t="s">
        <v>114</v>
      </c>
      <c r="E41">
        <v>1</v>
      </c>
      <c r="F41" s="9" t="s">
        <v>184</v>
      </c>
      <c r="G41">
        <v>1</v>
      </c>
      <c r="H41" s="9"/>
      <c r="I41" s="9"/>
      <c r="K41" s="9"/>
      <c r="M41" s="9"/>
      <c r="N41" s="9"/>
      <c r="O41" s="9"/>
      <c r="P41" s="9"/>
      <c r="Q41" s="12"/>
    </row>
    <row r="42" spans="1:17" x14ac:dyDescent="0.3">
      <c r="A42" s="22" t="s">
        <v>29</v>
      </c>
      <c r="B42" s="9" t="s">
        <v>473</v>
      </c>
      <c r="C42">
        <v>4</v>
      </c>
      <c r="D42" s="9" t="s">
        <v>115</v>
      </c>
      <c r="E42">
        <v>1</v>
      </c>
      <c r="F42" s="9" t="s">
        <v>399</v>
      </c>
      <c r="G42">
        <v>2</v>
      </c>
      <c r="H42" s="9"/>
      <c r="I42" s="9"/>
      <c r="K42" s="9"/>
      <c r="M42" s="9"/>
      <c r="N42" s="9"/>
      <c r="O42" s="9"/>
      <c r="P42" s="9"/>
      <c r="Q42" s="12"/>
    </row>
    <row r="43" spans="1:17" x14ac:dyDescent="0.3">
      <c r="A43" s="22" t="s">
        <v>29</v>
      </c>
      <c r="B43" s="9" t="s">
        <v>473</v>
      </c>
      <c r="C43">
        <v>13</v>
      </c>
      <c r="D43" s="9" t="s">
        <v>123</v>
      </c>
      <c r="E43">
        <v>1</v>
      </c>
      <c r="F43" s="9" t="s">
        <v>188</v>
      </c>
      <c r="G43">
        <v>8</v>
      </c>
      <c r="H43" s="9"/>
      <c r="I43" s="9"/>
      <c r="K43" s="9"/>
      <c r="M43" s="9"/>
      <c r="N43" s="9"/>
      <c r="O43" s="9"/>
      <c r="P43" s="9"/>
      <c r="Q43" s="12"/>
    </row>
    <row r="44" spans="1:17" x14ac:dyDescent="0.3">
      <c r="A44" s="22" t="s">
        <v>29</v>
      </c>
      <c r="B44" s="9" t="s">
        <v>473</v>
      </c>
      <c r="C44">
        <v>16</v>
      </c>
      <c r="D44" s="9" t="s">
        <v>126</v>
      </c>
      <c r="E44">
        <v>1</v>
      </c>
      <c r="F44" s="9" t="s">
        <v>201</v>
      </c>
      <c r="G44">
        <v>6</v>
      </c>
      <c r="H44" s="9"/>
      <c r="I44" s="9"/>
      <c r="K44" s="9"/>
      <c r="M44" s="9"/>
      <c r="N44" s="9"/>
      <c r="O44" s="9"/>
      <c r="P44" s="9"/>
      <c r="Q44" s="12"/>
    </row>
    <row r="45" spans="1:17" x14ac:dyDescent="0.3">
      <c r="A45" s="22" t="s">
        <v>29</v>
      </c>
      <c r="B45" s="9" t="s">
        <v>473</v>
      </c>
      <c r="C45">
        <v>18</v>
      </c>
      <c r="D45" s="9" t="s">
        <v>128</v>
      </c>
      <c r="E45">
        <v>1</v>
      </c>
      <c r="F45" s="9" t="s">
        <v>190</v>
      </c>
      <c r="G45">
        <v>10</v>
      </c>
      <c r="H45" s="9"/>
      <c r="I45" s="9"/>
      <c r="K45" s="9"/>
      <c r="M45" s="9"/>
      <c r="N45" s="9"/>
      <c r="O45" s="9"/>
      <c r="P45" s="9"/>
      <c r="Q45" s="12"/>
    </row>
    <row r="46" spans="1:17" x14ac:dyDescent="0.3">
      <c r="A46" s="22" t="s">
        <v>29</v>
      </c>
      <c r="B46" s="9" t="s">
        <v>473</v>
      </c>
      <c r="C46">
        <v>30</v>
      </c>
      <c r="D46" s="9" t="s">
        <v>139</v>
      </c>
      <c r="E46">
        <v>1</v>
      </c>
      <c r="F46" s="9" t="s">
        <v>196</v>
      </c>
      <c r="G46">
        <v>13</v>
      </c>
      <c r="H46" s="9"/>
      <c r="I46" s="9"/>
      <c r="K46" s="9"/>
      <c r="M46" s="9"/>
      <c r="N46" s="9"/>
      <c r="O46" s="9"/>
      <c r="P46" s="9"/>
      <c r="Q46" s="12"/>
    </row>
    <row r="47" spans="1:17" x14ac:dyDescent="0.3">
      <c r="A47" s="22" t="s">
        <v>29</v>
      </c>
      <c r="B47" s="9" t="s">
        <v>473</v>
      </c>
      <c r="C47">
        <v>31</v>
      </c>
      <c r="D47" s="9" t="s">
        <v>140</v>
      </c>
      <c r="E47">
        <v>1</v>
      </c>
      <c r="F47" s="9" t="s">
        <v>199</v>
      </c>
      <c r="G47">
        <v>14</v>
      </c>
      <c r="H47" s="9"/>
      <c r="I47" s="9"/>
      <c r="K47" s="9"/>
      <c r="M47" s="9"/>
      <c r="N47" s="9"/>
      <c r="O47" s="9"/>
      <c r="P47" s="9"/>
      <c r="Q47" s="12"/>
    </row>
    <row r="48" spans="1:17" x14ac:dyDescent="0.3">
      <c r="A48" s="22" t="s">
        <v>29</v>
      </c>
      <c r="B48" s="9" t="s">
        <v>473</v>
      </c>
      <c r="C48">
        <v>37</v>
      </c>
      <c r="D48" s="9" t="s">
        <v>146</v>
      </c>
      <c r="E48">
        <v>1</v>
      </c>
      <c r="F48" s="9" t="s">
        <v>193</v>
      </c>
      <c r="G48">
        <v>17</v>
      </c>
      <c r="H48" s="9"/>
      <c r="I48" s="9"/>
      <c r="K48" s="9"/>
      <c r="M48" s="9"/>
      <c r="N48" s="9"/>
      <c r="O48" s="9"/>
      <c r="P48" s="9"/>
      <c r="Q48" s="12"/>
    </row>
    <row r="49" spans="1:17" x14ac:dyDescent="0.3">
      <c r="A49" s="22" t="s">
        <v>29</v>
      </c>
      <c r="B49" s="9" t="s">
        <v>473</v>
      </c>
      <c r="C49">
        <v>38</v>
      </c>
      <c r="D49" s="9" t="s">
        <v>147</v>
      </c>
      <c r="E49">
        <v>1</v>
      </c>
      <c r="F49" s="9" t="s">
        <v>192</v>
      </c>
      <c r="G49">
        <v>15</v>
      </c>
      <c r="H49" s="9"/>
      <c r="I49" s="9"/>
      <c r="K49" s="9"/>
      <c r="M49" s="9"/>
      <c r="N49" s="9"/>
      <c r="O49" s="9"/>
      <c r="P49" s="9"/>
      <c r="Q49" s="12"/>
    </row>
    <row r="50" spans="1:17" x14ac:dyDescent="0.3">
      <c r="A50" s="22" t="s">
        <v>29</v>
      </c>
      <c r="B50" s="9" t="s">
        <v>473</v>
      </c>
      <c r="C50">
        <v>39</v>
      </c>
      <c r="D50" s="9" t="s">
        <v>148</v>
      </c>
      <c r="E50">
        <v>1</v>
      </c>
      <c r="F50" s="9" t="s">
        <v>194</v>
      </c>
      <c r="G50">
        <v>16</v>
      </c>
      <c r="H50" s="9"/>
      <c r="I50" s="9"/>
      <c r="K50" s="9"/>
      <c r="M50" s="9"/>
      <c r="N50" s="9"/>
      <c r="O50" s="9"/>
      <c r="P50" s="9"/>
      <c r="Q50" s="12"/>
    </row>
    <row r="51" spans="1:17" x14ac:dyDescent="0.3">
      <c r="A51" s="22" t="s">
        <v>29</v>
      </c>
      <c r="B51" s="9" t="s">
        <v>473</v>
      </c>
      <c r="C51">
        <v>51</v>
      </c>
      <c r="D51" s="9" t="s">
        <v>160</v>
      </c>
      <c r="E51">
        <v>1</v>
      </c>
      <c r="F51" s="9" t="s">
        <v>195</v>
      </c>
      <c r="G51">
        <v>12</v>
      </c>
      <c r="H51" s="9"/>
      <c r="I51" s="9"/>
      <c r="K51" s="9"/>
      <c r="M51" s="9"/>
      <c r="N51" s="9"/>
      <c r="O51" s="9"/>
      <c r="P51" s="9"/>
      <c r="Q51" s="12"/>
    </row>
    <row r="52" spans="1:17" x14ac:dyDescent="0.3">
      <c r="A52" s="22" t="s">
        <v>29</v>
      </c>
      <c r="B52" s="9" t="s">
        <v>473</v>
      </c>
      <c r="C52">
        <v>53</v>
      </c>
      <c r="D52" s="9" t="s">
        <v>162</v>
      </c>
      <c r="E52">
        <v>1</v>
      </c>
      <c r="F52" s="9" t="s">
        <v>200</v>
      </c>
      <c r="G52">
        <v>20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29</v>
      </c>
      <c r="B53" s="9" t="s">
        <v>473</v>
      </c>
      <c r="C53">
        <v>54</v>
      </c>
      <c r="D53" s="9" t="s">
        <v>163</v>
      </c>
      <c r="E53">
        <v>1</v>
      </c>
      <c r="F53" s="9" t="s">
        <v>197</v>
      </c>
      <c r="G53">
        <v>18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29</v>
      </c>
      <c r="B54" s="9" t="s">
        <v>473</v>
      </c>
      <c r="C54">
        <v>55</v>
      </c>
      <c r="D54" s="9" t="s">
        <v>164</v>
      </c>
      <c r="E54">
        <v>1</v>
      </c>
      <c r="F54" s="9" t="s">
        <v>198</v>
      </c>
      <c r="G54">
        <v>19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29</v>
      </c>
      <c r="B55" s="9" t="s">
        <v>473</v>
      </c>
      <c r="C55">
        <v>124</v>
      </c>
      <c r="D55" s="9" t="s">
        <v>11</v>
      </c>
      <c r="E55">
        <v>1</v>
      </c>
      <c r="F55" s="9" t="s">
        <v>11</v>
      </c>
      <c r="G55">
        <v>4</v>
      </c>
      <c r="H55" s="9"/>
      <c r="I55" s="9"/>
      <c r="K55" s="9"/>
      <c r="M55" s="9"/>
      <c r="N55" s="9"/>
      <c r="O55" s="9"/>
      <c r="P55" s="9"/>
      <c r="Q55" s="12"/>
    </row>
    <row r="56" spans="1:17" x14ac:dyDescent="0.3">
      <c r="A56" s="22" t="s">
        <v>29</v>
      </c>
      <c r="B56" s="9" t="s">
        <v>473</v>
      </c>
      <c r="C56">
        <v>125</v>
      </c>
      <c r="D56" s="9" t="s">
        <v>12</v>
      </c>
      <c r="E56">
        <v>1</v>
      </c>
      <c r="F56" s="9" t="s">
        <v>12</v>
      </c>
      <c r="G56">
        <v>5</v>
      </c>
      <c r="H56" s="9"/>
      <c r="I56" s="9"/>
      <c r="K56" s="9"/>
      <c r="M56" s="9"/>
      <c r="N56" s="9"/>
      <c r="O56" s="9"/>
      <c r="P56" s="9"/>
      <c r="Q56" s="12"/>
    </row>
    <row r="57" spans="1:17" x14ac:dyDescent="0.3">
      <c r="A57" s="22" t="s">
        <v>111</v>
      </c>
      <c r="B57" s="9" t="s">
        <v>474</v>
      </c>
      <c r="C57">
        <v>1</v>
      </c>
      <c r="D57" s="9" t="s">
        <v>112</v>
      </c>
      <c r="E57">
        <v>1</v>
      </c>
      <c r="F57" s="9" t="s">
        <v>205</v>
      </c>
      <c r="G57">
        <v>50</v>
      </c>
      <c r="H57" s="9" t="s">
        <v>205</v>
      </c>
      <c r="I57" s="9" t="s">
        <v>206</v>
      </c>
      <c r="J57">
        <v>0</v>
      </c>
      <c r="K57" s="9"/>
      <c r="M57" s="9" t="s">
        <v>33</v>
      </c>
      <c r="N57" s="9" t="s">
        <v>292</v>
      </c>
      <c r="O57" s="9" t="s">
        <v>408</v>
      </c>
      <c r="P57" s="9" t="s">
        <v>205</v>
      </c>
      <c r="Q57" s="12"/>
    </row>
    <row r="58" spans="1:17" x14ac:dyDescent="0.3">
      <c r="A58" s="22" t="s">
        <v>111</v>
      </c>
      <c r="B58" s="9" t="s">
        <v>474</v>
      </c>
      <c r="C58">
        <v>5</v>
      </c>
      <c r="D58" s="9" t="s">
        <v>116</v>
      </c>
      <c r="E58">
        <v>1</v>
      </c>
      <c r="F58" s="9" t="s">
        <v>186</v>
      </c>
      <c r="G58">
        <v>3</v>
      </c>
      <c r="H58" s="9" t="s">
        <v>212</v>
      </c>
      <c r="I58" s="9" t="s">
        <v>289</v>
      </c>
      <c r="J58">
        <v>2</v>
      </c>
      <c r="K58" s="9"/>
      <c r="M58" s="9" t="s">
        <v>116</v>
      </c>
      <c r="N58" s="9" t="s">
        <v>275</v>
      </c>
      <c r="O58" s="9" t="s">
        <v>417</v>
      </c>
      <c r="P58" s="9" t="s">
        <v>212</v>
      </c>
      <c r="Q58" s="12"/>
    </row>
    <row r="59" spans="1:17" x14ac:dyDescent="0.3">
      <c r="A59" s="22" t="s">
        <v>111</v>
      </c>
      <c r="B59" s="9" t="s">
        <v>474</v>
      </c>
      <c r="C59">
        <v>5</v>
      </c>
      <c r="D59" s="9" t="s">
        <v>116</v>
      </c>
      <c r="E59">
        <v>1</v>
      </c>
      <c r="F59" s="9" t="s">
        <v>186</v>
      </c>
      <c r="G59">
        <v>3</v>
      </c>
      <c r="H59" s="9" t="s">
        <v>212</v>
      </c>
      <c r="I59" s="9" t="s">
        <v>289</v>
      </c>
      <c r="J59">
        <v>2</v>
      </c>
      <c r="K59" s="9"/>
      <c r="M59" s="9" t="s">
        <v>116</v>
      </c>
      <c r="N59" s="9" t="s">
        <v>276</v>
      </c>
      <c r="O59" s="9" t="s">
        <v>418</v>
      </c>
      <c r="P59" s="9" t="s">
        <v>212</v>
      </c>
      <c r="Q59" s="12"/>
    </row>
    <row r="60" spans="1:17" x14ac:dyDescent="0.3">
      <c r="A60" s="22" t="s">
        <v>111</v>
      </c>
      <c r="B60" s="9" t="s">
        <v>474</v>
      </c>
      <c r="C60">
        <v>5</v>
      </c>
      <c r="D60" s="9" t="s">
        <v>116</v>
      </c>
      <c r="E60">
        <v>1</v>
      </c>
      <c r="F60" s="9" t="s">
        <v>186</v>
      </c>
      <c r="G60">
        <v>3</v>
      </c>
      <c r="H60" s="9" t="s">
        <v>212</v>
      </c>
      <c r="I60" s="9" t="s">
        <v>289</v>
      </c>
      <c r="J60">
        <v>2</v>
      </c>
      <c r="K60" s="9"/>
      <c r="M60" s="9" t="s">
        <v>116</v>
      </c>
      <c r="N60" s="9" t="s">
        <v>317</v>
      </c>
      <c r="O60" s="9" t="s">
        <v>419</v>
      </c>
      <c r="P60" s="9" t="s">
        <v>212</v>
      </c>
      <c r="Q60" s="12"/>
    </row>
    <row r="61" spans="1:17" x14ac:dyDescent="0.3">
      <c r="A61" s="22" t="s">
        <v>111</v>
      </c>
      <c r="B61" s="9" t="s">
        <v>474</v>
      </c>
      <c r="C61">
        <v>5</v>
      </c>
      <c r="D61" s="9" t="s">
        <v>116</v>
      </c>
      <c r="E61">
        <v>1</v>
      </c>
      <c r="F61" s="9" t="s">
        <v>186</v>
      </c>
      <c r="G61">
        <v>3</v>
      </c>
      <c r="H61" s="9" t="s">
        <v>212</v>
      </c>
      <c r="I61" s="9" t="s">
        <v>289</v>
      </c>
      <c r="J61">
        <v>2</v>
      </c>
      <c r="K61" s="9"/>
      <c r="M61" s="9" t="s">
        <v>116</v>
      </c>
      <c r="N61" s="9" t="s">
        <v>277</v>
      </c>
      <c r="O61" s="9" t="s">
        <v>420</v>
      </c>
      <c r="P61" s="9" t="s">
        <v>212</v>
      </c>
      <c r="Q61" s="12"/>
    </row>
    <row r="62" spans="1:17" x14ac:dyDescent="0.3">
      <c r="A62" s="22" t="s">
        <v>111</v>
      </c>
      <c r="B62" s="9" t="s">
        <v>474</v>
      </c>
      <c r="C62">
        <v>5</v>
      </c>
      <c r="D62" s="9" t="s">
        <v>116</v>
      </c>
      <c r="E62">
        <v>1</v>
      </c>
      <c r="F62" s="9" t="s">
        <v>186</v>
      </c>
      <c r="G62">
        <v>3</v>
      </c>
      <c r="H62" s="9" t="s">
        <v>212</v>
      </c>
      <c r="I62" s="9" t="s">
        <v>289</v>
      </c>
      <c r="J62">
        <v>2</v>
      </c>
      <c r="K62" s="9"/>
      <c r="M62" s="9" t="s">
        <v>116</v>
      </c>
      <c r="N62" s="9" t="s">
        <v>279</v>
      </c>
      <c r="O62" s="9" t="s">
        <v>404</v>
      </c>
      <c r="P62" s="9" t="s">
        <v>212</v>
      </c>
      <c r="Q62" s="12"/>
    </row>
    <row r="63" spans="1:17" x14ac:dyDescent="0.3">
      <c r="A63" s="22" t="s">
        <v>111</v>
      </c>
      <c r="B63" s="9" t="s">
        <v>474</v>
      </c>
      <c r="C63">
        <v>14</v>
      </c>
      <c r="D63" s="9" t="s">
        <v>122</v>
      </c>
      <c r="E63">
        <v>1</v>
      </c>
      <c r="F63" s="9" t="s">
        <v>187</v>
      </c>
      <c r="G63">
        <v>7</v>
      </c>
      <c r="H63" s="9" t="s">
        <v>318</v>
      </c>
      <c r="I63" s="9" t="s">
        <v>291</v>
      </c>
      <c r="J63">
        <v>4</v>
      </c>
      <c r="K63" s="9"/>
      <c r="M63" s="9" t="s">
        <v>122</v>
      </c>
      <c r="N63" s="9" t="s">
        <v>321</v>
      </c>
      <c r="O63" s="9" t="s">
        <v>425</v>
      </c>
      <c r="P63" s="9" t="s">
        <v>318</v>
      </c>
      <c r="Q63" s="12"/>
    </row>
    <row r="64" spans="1:17" x14ac:dyDescent="0.3">
      <c r="A64" s="22" t="s">
        <v>111</v>
      </c>
      <c r="B64" s="9" t="s">
        <v>474</v>
      </c>
      <c r="C64">
        <v>14</v>
      </c>
      <c r="D64" s="9" t="s">
        <v>122</v>
      </c>
      <c r="E64">
        <v>1</v>
      </c>
      <c r="F64" s="9" t="s">
        <v>187</v>
      </c>
      <c r="G64">
        <v>7</v>
      </c>
      <c r="H64" s="9" t="s">
        <v>318</v>
      </c>
      <c r="I64" s="9" t="s">
        <v>291</v>
      </c>
      <c r="J64">
        <v>4</v>
      </c>
      <c r="K64" s="9"/>
      <c r="M64" s="9" t="s">
        <v>122</v>
      </c>
      <c r="N64" s="9" t="s">
        <v>322</v>
      </c>
      <c r="O64" s="9" t="s">
        <v>426</v>
      </c>
      <c r="P64" s="9" t="s">
        <v>318</v>
      </c>
      <c r="Q64" s="12"/>
    </row>
    <row r="65" spans="1:17" x14ac:dyDescent="0.3">
      <c r="A65" s="22" t="s">
        <v>111</v>
      </c>
      <c r="B65" s="9" t="s">
        <v>474</v>
      </c>
      <c r="C65">
        <v>14</v>
      </c>
      <c r="D65" s="9" t="s">
        <v>122</v>
      </c>
      <c r="E65">
        <v>1</v>
      </c>
      <c r="F65" s="9" t="s">
        <v>187</v>
      </c>
      <c r="G65">
        <v>7</v>
      </c>
      <c r="H65" s="9" t="s">
        <v>318</v>
      </c>
      <c r="I65" s="9" t="s">
        <v>291</v>
      </c>
      <c r="J65">
        <v>4</v>
      </c>
      <c r="K65" s="9"/>
      <c r="M65" s="9" t="s">
        <v>122</v>
      </c>
      <c r="N65" s="9" t="s">
        <v>323</v>
      </c>
      <c r="O65" s="9" t="s">
        <v>453</v>
      </c>
      <c r="P65" s="9" t="s">
        <v>318</v>
      </c>
      <c r="Q65" s="12"/>
    </row>
    <row r="66" spans="1:17" x14ac:dyDescent="0.3">
      <c r="A66" s="22" t="s">
        <v>111</v>
      </c>
      <c r="B66" s="9" t="s">
        <v>474</v>
      </c>
      <c r="C66">
        <v>14</v>
      </c>
      <c r="D66" s="9" t="s">
        <v>122</v>
      </c>
      <c r="E66">
        <v>1</v>
      </c>
      <c r="F66" s="9" t="s">
        <v>187</v>
      </c>
      <c r="G66">
        <v>7</v>
      </c>
      <c r="H66" s="9" t="s">
        <v>318</v>
      </c>
      <c r="I66" s="9" t="s">
        <v>291</v>
      </c>
      <c r="J66">
        <v>4</v>
      </c>
      <c r="K66" s="9"/>
      <c r="M66" s="9" t="s">
        <v>122</v>
      </c>
      <c r="N66" s="9" t="s">
        <v>295</v>
      </c>
      <c r="O66" s="9" t="s">
        <v>411</v>
      </c>
      <c r="P66" s="9" t="s">
        <v>318</v>
      </c>
      <c r="Q66" s="12"/>
    </row>
    <row r="67" spans="1:17" x14ac:dyDescent="0.3">
      <c r="A67" s="22" t="s">
        <v>111</v>
      </c>
      <c r="B67" s="9" t="s">
        <v>474</v>
      </c>
      <c r="C67">
        <v>14</v>
      </c>
      <c r="D67" s="9" t="s">
        <v>122</v>
      </c>
      <c r="E67">
        <v>1</v>
      </c>
      <c r="F67" s="9" t="s">
        <v>187</v>
      </c>
      <c r="G67">
        <v>7</v>
      </c>
      <c r="H67" s="9" t="s">
        <v>318</v>
      </c>
      <c r="I67" s="9" t="s">
        <v>291</v>
      </c>
      <c r="J67">
        <v>4</v>
      </c>
      <c r="K67" s="9"/>
      <c r="M67" s="9" t="s">
        <v>122</v>
      </c>
      <c r="N67" s="9" t="s">
        <v>324</v>
      </c>
      <c r="O67" s="9" t="s">
        <v>454</v>
      </c>
      <c r="P67" s="9" t="s">
        <v>318</v>
      </c>
      <c r="Q67" s="12"/>
    </row>
    <row r="68" spans="1:17" x14ac:dyDescent="0.3">
      <c r="A68" s="22" t="s">
        <v>111</v>
      </c>
      <c r="B68" s="9" t="s">
        <v>474</v>
      </c>
      <c r="C68">
        <v>14</v>
      </c>
      <c r="D68" s="9" t="s">
        <v>122</v>
      </c>
      <c r="E68">
        <v>1</v>
      </c>
      <c r="F68" s="9" t="s">
        <v>187</v>
      </c>
      <c r="G68">
        <v>7</v>
      </c>
      <c r="H68" s="9" t="s">
        <v>318</v>
      </c>
      <c r="I68" s="9" t="s">
        <v>291</v>
      </c>
      <c r="J68">
        <v>4</v>
      </c>
      <c r="K68" s="9"/>
      <c r="M68" s="9" t="s">
        <v>122</v>
      </c>
      <c r="N68" s="9" t="s">
        <v>325</v>
      </c>
      <c r="O68" s="9" t="s">
        <v>403</v>
      </c>
      <c r="P68" s="9" t="s">
        <v>318</v>
      </c>
      <c r="Q68" s="12"/>
    </row>
    <row r="69" spans="1:17" x14ac:dyDescent="0.3">
      <c r="A69" s="22" t="s">
        <v>111</v>
      </c>
      <c r="B69" s="9" t="s">
        <v>474</v>
      </c>
      <c r="C69">
        <v>14</v>
      </c>
      <c r="D69" s="9" t="s">
        <v>122</v>
      </c>
      <c r="E69">
        <v>1</v>
      </c>
      <c r="F69" s="9" t="s">
        <v>187</v>
      </c>
      <c r="G69">
        <v>7</v>
      </c>
      <c r="H69" s="9" t="s">
        <v>318</v>
      </c>
      <c r="I69" s="9" t="s">
        <v>291</v>
      </c>
      <c r="J69">
        <v>4</v>
      </c>
      <c r="K69" s="9"/>
      <c r="M69" s="9" t="s">
        <v>122</v>
      </c>
      <c r="N69" s="9" t="s">
        <v>326</v>
      </c>
      <c r="O69" s="9" t="s">
        <v>449</v>
      </c>
      <c r="P69" s="9" t="s">
        <v>318</v>
      </c>
      <c r="Q69" s="12"/>
    </row>
    <row r="70" spans="1:17" x14ac:dyDescent="0.3">
      <c r="A70" s="22" t="s">
        <v>111</v>
      </c>
      <c r="B70" s="9" t="s">
        <v>474</v>
      </c>
      <c r="C70">
        <v>14</v>
      </c>
      <c r="D70" s="9" t="s">
        <v>122</v>
      </c>
      <c r="E70">
        <v>1</v>
      </c>
      <c r="F70" s="9" t="s">
        <v>187</v>
      </c>
      <c r="G70">
        <v>7</v>
      </c>
      <c r="H70" s="9" t="s">
        <v>318</v>
      </c>
      <c r="I70" s="9" t="s">
        <v>291</v>
      </c>
      <c r="J70">
        <v>4</v>
      </c>
      <c r="K70" s="9"/>
      <c r="M70" s="9" t="s">
        <v>122</v>
      </c>
      <c r="N70" s="9" t="s">
        <v>327</v>
      </c>
      <c r="O70" s="9" t="s">
        <v>440</v>
      </c>
      <c r="P70" s="9" t="s">
        <v>318</v>
      </c>
      <c r="Q70" s="12"/>
    </row>
    <row r="71" spans="1:17" x14ac:dyDescent="0.3">
      <c r="A71" s="22" t="s">
        <v>111</v>
      </c>
      <c r="B71" s="9" t="s">
        <v>474</v>
      </c>
      <c r="C71">
        <v>14</v>
      </c>
      <c r="D71" s="9" t="s">
        <v>122</v>
      </c>
      <c r="E71">
        <v>1</v>
      </c>
      <c r="F71" s="9" t="s">
        <v>187</v>
      </c>
      <c r="G71">
        <v>7</v>
      </c>
      <c r="H71" s="9" t="s">
        <v>318</v>
      </c>
      <c r="I71" s="9" t="s">
        <v>291</v>
      </c>
      <c r="J71">
        <v>4</v>
      </c>
      <c r="K71" s="9"/>
      <c r="M71" s="9" t="s">
        <v>122</v>
      </c>
      <c r="N71" s="9" t="s">
        <v>328</v>
      </c>
      <c r="O71" s="9" t="s">
        <v>455</v>
      </c>
      <c r="P71" s="9" t="s">
        <v>318</v>
      </c>
      <c r="Q71" s="12"/>
    </row>
    <row r="72" spans="1:17" x14ac:dyDescent="0.3">
      <c r="A72" s="22" t="s">
        <v>111</v>
      </c>
      <c r="B72" s="9" t="s">
        <v>474</v>
      </c>
      <c r="C72">
        <v>14</v>
      </c>
      <c r="D72" s="9" t="s">
        <v>122</v>
      </c>
      <c r="E72">
        <v>1</v>
      </c>
      <c r="F72" s="9" t="s">
        <v>187</v>
      </c>
      <c r="G72">
        <v>7</v>
      </c>
      <c r="H72" s="9" t="s">
        <v>318</v>
      </c>
      <c r="I72" s="9" t="s">
        <v>291</v>
      </c>
      <c r="J72">
        <v>4</v>
      </c>
      <c r="K72" s="9"/>
      <c r="M72" s="9" t="s">
        <v>122</v>
      </c>
      <c r="N72" s="9" t="s">
        <v>329</v>
      </c>
      <c r="O72" s="9" t="s">
        <v>456</v>
      </c>
      <c r="P72" s="9" t="s">
        <v>318</v>
      </c>
      <c r="Q72" s="12"/>
    </row>
    <row r="73" spans="1:17" x14ac:dyDescent="0.3">
      <c r="A73" s="22" t="s">
        <v>111</v>
      </c>
      <c r="B73" s="9" t="s">
        <v>474</v>
      </c>
      <c r="C73">
        <v>14</v>
      </c>
      <c r="D73" s="9" t="s">
        <v>122</v>
      </c>
      <c r="E73">
        <v>1</v>
      </c>
      <c r="F73" s="9" t="s">
        <v>187</v>
      </c>
      <c r="G73">
        <v>7</v>
      </c>
      <c r="H73" s="9" t="s">
        <v>318</v>
      </c>
      <c r="I73" s="9" t="s">
        <v>291</v>
      </c>
      <c r="J73">
        <v>4</v>
      </c>
      <c r="K73" s="9"/>
      <c r="M73" s="9" t="s">
        <v>122</v>
      </c>
      <c r="N73" s="9" t="s">
        <v>330</v>
      </c>
      <c r="O73" s="9" t="s">
        <v>408</v>
      </c>
      <c r="P73" s="9" t="s">
        <v>318</v>
      </c>
      <c r="Q73" s="12"/>
    </row>
    <row r="74" spans="1:17" x14ac:dyDescent="0.3">
      <c r="A74" s="22" t="s">
        <v>111</v>
      </c>
      <c r="B74" s="9" t="s">
        <v>474</v>
      </c>
      <c r="C74">
        <v>14</v>
      </c>
      <c r="D74" s="9" t="s">
        <v>122</v>
      </c>
      <c r="E74">
        <v>1</v>
      </c>
      <c r="F74" s="9" t="s">
        <v>187</v>
      </c>
      <c r="G74">
        <v>7</v>
      </c>
      <c r="H74" s="9" t="s">
        <v>318</v>
      </c>
      <c r="I74" s="9" t="s">
        <v>291</v>
      </c>
      <c r="J74">
        <v>4</v>
      </c>
      <c r="K74" s="9"/>
      <c r="M74" s="9" t="s">
        <v>122</v>
      </c>
      <c r="N74" s="9" t="s">
        <v>299</v>
      </c>
      <c r="O74" s="9" t="s">
        <v>409</v>
      </c>
      <c r="P74" s="9" t="s">
        <v>318</v>
      </c>
      <c r="Q74" s="12"/>
    </row>
    <row r="75" spans="1:17" x14ac:dyDescent="0.3">
      <c r="A75" s="22" t="s">
        <v>111</v>
      </c>
      <c r="B75" s="9" t="s">
        <v>474</v>
      </c>
      <c r="C75">
        <v>14</v>
      </c>
      <c r="D75" s="9" t="s">
        <v>122</v>
      </c>
      <c r="E75">
        <v>1</v>
      </c>
      <c r="F75" s="9" t="s">
        <v>187</v>
      </c>
      <c r="G75">
        <v>7</v>
      </c>
      <c r="H75" s="9" t="s">
        <v>318</v>
      </c>
      <c r="I75" s="9" t="s">
        <v>291</v>
      </c>
      <c r="J75">
        <v>4</v>
      </c>
      <c r="K75" s="9"/>
      <c r="M75" s="9" t="s">
        <v>122</v>
      </c>
      <c r="N75" s="9" t="s">
        <v>331</v>
      </c>
      <c r="O75" s="9" t="s">
        <v>457</v>
      </c>
      <c r="P75" s="9" t="s">
        <v>318</v>
      </c>
      <c r="Q75" s="12"/>
    </row>
    <row r="76" spans="1:17" x14ac:dyDescent="0.3">
      <c r="A76" s="22" t="s">
        <v>111</v>
      </c>
      <c r="B76" s="9" t="s">
        <v>474</v>
      </c>
      <c r="C76">
        <v>14</v>
      </c>
      <c r="D76" s="9" t="s">
        <v>122</v>
      </c>
      <c r="E76">
        <v>1</v>
      </c>
      <c r="F76" s="9" t="s">
        <v>187</v>
      </c>
      <c r="G76">
        <v>7</v>
      </c>
      <c r="H76" s="9" t="s">
        <v>318</v>
      </c>
      <c r="I76" s="9" t="s">
        <v>291</v>
      </c>
      <c r="J76">
        <v>4</v>
      </c>
      <c r="K76" s="9"/>
      <c r="M76" s="9" t="s">
        <v>122</v>
      </c>
      <c r="N76" s="9" t="s">
        <v>332</v>
      </c>
      <c r="O76" s="9" t="s">
        <v>444</v>
      </c>
      <c r="P76" s="9" t="s">
        <v>318</v>
      </c>
      <c r="Q76" s="12"/>
    </row>
    <row r="77" spans="1:17" x14ac:dyDescent="0.3">
      <c r="A77" s="22" t="s">
        <v>111</v>
      </c>
      <c r="B77" s="9" t="s">
        <v>474</v>
      </c>
      <c r="C77">
        <v>14</v>
      </c>
      <c r="D77" s="9" t="s">
        <v>122</v>
      </c>
      <c r="E77">
        <v>1</v>
      </c>
      <c r="F77" s="9" t="s">
        <v>187</v>
      </c>
      <c r="G77">
        <v>7</v>
      </c>
      <c r="H77" s="9" t="s">
        <v>318</v>
      </c>
      <c r="I77" s="9" t="s">
        <v>291</v>
      </c>
      <c r="J77">
        <v>4</v>
      </c>
      <c r="K77" s="9"/>
      <c r="M77" s="9" t="s">
        <v>122</v>
      </c>
      <c r="N77" s="9" t="s">
        <v>300</v>
      </c>
      <c r="O77" s="9" t="s">
        <v>458</v>
      </c>
      <c r="P77" s="9" t="s">
        <v>318</v>
      </c>
      <c r="Q77" s="12"/>
    </row>
    <row r="78" spans="1:17" x14ac:dyDescent="0.3">
      <c r="A78" s="22" t="s">
        <v>111</v>
      </c>
      <c r="B78" s="9" t="s">
        <v>474</v>
      </c>
      <c r="C78">
        <v>14</v>
      </c>
      <c r="D78" s="9" t="s">
        <v>122</v>
      </c>
      <c r="E78">
        <v>1</v>
      </c>
      <c r="F78" s="9" t="s">
        <v>187</v>
      </c>
      <c r="G78">
        <v>7</v>
      </c>
      <c r="H78" s="9" t="s">
        <v>318</v>
      </c>
      <c r="I78" s="9" t="s">
        <v>291</v>
      </c>
      <c r="J78">
        <v>4</v>
      </c>
      <c r="K78" s="9"/>
      <c r="M78" s="9" t="s">
        <v>122</v>
      </c>
      <c r="N78" s="9" t="s">
        <v>301</v>
      </c>
      <c r="O78" s="9" t="s">
        <v>436</v>
      </c>
      <c r="P78" s="9" t="s">
        <v>318</v>
      </c>
      <c r="Q78" s="12"/>
    </row>
    <row r="79" spans="1:17" x14ac:dyDescent="0.3">
      <c r="A79" s="22" t="s">
        <v>111</v>
      </c>
      <c r="B79" s="9" t="s">
        <v>474</v>
      </c>
      <c r="C79">
        <v>14</v>
      </c>
      <c r="D79" s="9" t="s">
        <v>122</v>
      </c>
      <c r="E79">
        <v>1</v>
      </c>
      <c r="F79" s="9" t="s">
        <v>187</v>
      </c>
      <c r="G79">
        <v>7</v>
      </c>
      <c r="H79" s="9" t="s">
        <v>318</v>
      </c>
      <c r="I79" s="9" t="s">
        <v>291</v>
      </c>
      <c r="J79">
        <v>4</v>
      </c>
      <c r="K79" s="9"/>
      <c r="M79" s="9" t="s">
        <v>122</v>
      </c>
      <c r="N79" s="9" t="s">
        <v>333</v>
      </c>
      <c r="O79" s="9" t="s">
        <v>435</v>
      </c>
      <c r="P79" s="9" t="s">
        <v>318</v>
      </c>
      <c r="Q79" s="12"/>
    </row>
    <row r="80" spans="1:17" x14ac:dyDescent="0.3">
      <c r="A80" s="22" t="s">
        <v>111</v>
      </c>
      <c r="B80" s="9" t="s">
        <v>474</v>
      </c>
      <c r="C80">
        <v>14</v>
      </c>
      <c r="D80" s="9" t="s">
        <v>122</v>
      </c>
      <c r="E80">
        <v>1</v>
      </c>
      <c r="F80" s="9" t="s">
        <v>187</v>
      </c>
      <c r="G80">
        <v>7</v>
      </c>
      <c r="H80" s="9" t="s">
        <v>318</v>
      </c>
      <c r="I80" s="9" t="s">
        <v>291</v>
      </c>
      <c r="J80">
        <v>4</v>
      </c>
      <c r="K80" s="9"/>
      <c r="M80" s="9" t="s">
        <v>122</v>
      </c>
      <c r="N80" s="9" t="s">
        <v>334</v>
      </c>
      <c r="O80" s="9" t="s">
        <v>459</v>
      </c>
      <c r="P80" s="9" t="s">
        <v>318</v>
      </c>
      <c r="Q80" s="12"/>
    </row>
    <row r="81" spans="1:17" x14ac:dyDescent="0.3">
      <c r="A81" s="22" t="s">
        <v>111</v>
      </c>
      <c r="B81" s="9" t="s">
        <v>474</v>
      </c>
      <c r="C81">
        <v>14</v>
      </c>
      <c r="D81" s="9" t="s">
        <v>122</v>
      </c>
      <c r="E81">
        <v>1</v>
      </c>
      <c r="F81" s="9" t="s">
        <v>187</v>
      </c>
      <c r="G81">
        <v>7</v>
      </c>
      <c r="H81" s="9" t="s">
        <v>318</v>
      </c>
      <c r="I81" s="9" t="s">
        <v>291</v>
      </c>
      <c r="J81">
        <v>4</v>
      </c>
      <c r="K81" s="9"/>
      <c r="M81" s="9" t="s">
        <v>122</v>
      </c>
      <c r="N81" s="9" t="s">
        <v>335</v>
      </c>
      <c r="O81" s="9" t="s">
        <v>460</v>
      </c>
      <c r="P81" s="9" t="s">
        <v>318</v>
      </c>
      <c r="Q81" s="12"/>
    </row>
    <row r="82" spans="1:17" x14ac:dyDescent="0.3">
      <c r="A82" s="22" t="s">
        <v>111</v>
      </c>
      <c r="B82" s="9" t="s">
        <v>474</v>
      </c>
      <c r="C82">
        <v>16</v>
      </c>
      <c r="D82" s="9" t="s">
        <v>168</v>
      </c>
      <c r="E82">
        <v>1</v>
      </c>
      <c r="F82" s="9" t="s">
        <v>189</v>
      </c>
      <c r="G82">
        <v>9</v>
      </c>
      <c r="H82" s="9" t="s">
        <v>337</v>
      </c>
      <c r="I82" s="9" t="s">
        <v>336</v>
      </c>
      <c r="J82">
        <v>5</v>
      </c>
      <c r="K82" s="9"/>
      <c r="M82" s="9" t="s">
        <v>168</v>
      </c>
      <c r="N82" s="9" t="s">
        <v>338</v>
      </c>
      <c r="O82" s="9" t="s">
        <v>454</v>
      </c>
      <c r="P82" s="9" t="s">
        <v>337</v>
      </c>
      <c r="Q82" s="12"/>
    </row>
    <row r="83" spans="1:17" x14ac:dyDescent="0.3">
      <c r="A83" s="22" t="s">
        <v>111</v>
      </c>
      <c r="B83" s="9" t="s">
        <v>474</v>
      </c>
      <c r="C83">
        <v>16</v>
      </c>
      <c r="D83" s="9" t="s">
        <v>168</v>
      </c>
      <c r="E83">
        <v>1</v>
      </c>
      <c r="F83" s="9" t="s">
        <v>189</v>
      </c>
      <c r="G83">
        <v>9</v>
      </c>
      <c r="H83" s="9" t="s">
        <v>337</v>
      </c>
      <c r="I83" s="9" t="s">
        <v>336</v>
      </c>
      <c r="J83">
        <v>5</v>
      </c>
      <c r="K83" s="9"/>
      <c r="M83" s="9" t="s">
        <v>168</v>
      </c>
      <c r="N83" s="9" t="s">
        <v>339</v>
      </c>
      <c r="O83" s="9" t="s">
        <v>420</v>
      </c>
      <c r="P83" s="9" t="s">
        <v>337</v>
      </c>
      <c r="Q83" s="12"/>
    </row>
    <row r="84" spans="1:17" x14ac:dyDescent="0.3">
      <c r="A84" s="22" t="s">
        <v>111</v>
      </c>
      <c r="B84" s="9" t="s">
        <v>474</v>
      </c>
      <c r="C84">
        <v>16</v>
      </c>
      <c r="D84" s="9" t="s">
        <v>168</v>
      </c>
      <c r="E84">
        <v>1</v>
      </c>
      <c r="F84" s="9" t="s">
        <v>189</v>
      </c>
      <c r="G84">
        <v>9</v>
      </c>
      <c r="H84" s="9" t="s">
        <v>337</v>
      </c>
      <c r="I84" s="9" t="s">
        <v>336</v>
      </c>
      <c r="J84">
        <v>5</v>
      </c>
      <c r="K84" s="9"/>
      <c r="M84" s="9" t="s">
        <v>168</v>
      </c>
      <c r="N84" s="9" t="s">
        <v>340</v>
      </c>
      <c r="O84" s="9" t="s">
        <v>461</v>
      </c>
      <c r="P84" s="9" t="s">
        <v>337</v>
      </c>
      <c r="Q84" s="12"/>
    </row>
    <row r="85" spans="1:17" x14ac:dyDescent="0.3">
      <c r="A85" s="22" t="s">
        <v>111</v>
      </c>
      <c r="B85" s="9" t="s">
        <v>474</v>
      </c>
      <c r="C85">
        <v>27</v>
      </c>
      <c r="D85" s="9" t="s">
        <v>155</v>
      </c>
      <c r="E85">
        <v>1</v>
      </c>
      <c r="F85" s="9" t="s">
        <v>191</v>
      </c>
      <c r="G85">
        <v>11</v>
      </c>
      <c r="H85" s="9" t="s">
        <v>213</v>
      </c>
      <c r="I85" s="9" t="s">
        <v>290</v>
      </c>
      <c r="J85">
        <v>3</v>
      </c>
      <c r="K85" s="9"/>
      <c r="M85" s="9" t="s">
        <v>155</v>
      </c>
      <c r="N85" s="9" t="s">
        <v>319</v>
      </c>
      <c r="O85" s="9" t="s">
        <v>447</v>
      </c>
      <c r="P85" s="9" t="s">
        <v>213</v>
      </c>
      <c r="Q85" s="12"/>
    </row>
    <row r="86" spans="1:17" x14ac:dyDescent="0.3">
      <c r="A86" s="22" t="s">
        <v>111</v>
      </c>
      <c r="B86" s="9" t="s">
        <v>474</v>
      </c>
      <c r="C86">
        <v>27</v>
      </c>
      <c r="D86" s="9" t="s">
        <v>155</v>
      </c>
      <c r="E86">
        <v>1</v>
      </c>
      <c r="F86" s="9" t="s">
        <v>191</v>
      </c>
      <c r="G86">
        <v>11</v>
      </c>
      <c r="H86" s="9" t="s">
        <v>213</v>
      </c>
      <c r="I86" s="9" t="s">
        <v>290</v>
      </c>
      <c r="J86">
        <v>3</v>
      </c>
      <c r="K86" s="9"/>
      <c r="M86" s="9" t="s">
        <v>155</v>
      </c>
      <c r="N86" s="9" t="s">
        <v>320</v>
      </c>
      <c r="O86" s="9" t="s">
        <v>448</v>
      </c>
      <c r="P86" s="9" t="s">
        <v>213</v>
      </c>
      <c r="Q86" s="12"/>
    </row>
    <row r="87" spans="1:17" x14ac:dyDescent="0.3">
      <c r="A87" s="22" t="s">
        <v>111</v>
      </c>
      <c r="B87" s="9" t="s">
        <v>474</v>
      </c>
      <c r="C87">
        <v>27</v>
      </c>
      <c r="D87" s="9" t="s">
        <v>155</v>
      </c>
      <c r="E87">
        <v>1</v>
      </c>
      <c r="F87" s="9" t="s">
        <v>191</v>
      </c>
      <c r="G87">
        <v>11</v>
      </c>
      <c r="H87" s="9" t="s">
        <v>213</v>
      </c>
      <c r="I87" s="9" t="s">
        <v>290</v>
      </c>
      <c r="J87">
        <v>3</v>
      </c>
      <c r="K87" s="9"/>
      <c r="M87" s="9" t="s">
        <v>155</v>
      </c>
      <c r="N87" s="9" t="s">
        <v>280</v>
      </c>
      <c r="O87" s="9" t="s">
        <v>449</v>
      </c>
      <c r="P87" s="9" t="s">
        <v>213</v>
      </c>
      <c r="Q87" s="12"/>
    </row>
    <row r="88" spans="1:17" x14ac:dyDescent="0.3">
      <c r="A88" s="22" t="s">
        <v>111</v>
      </c>
      <c r="B88" s="9" t="s">
        <v>474</v>
      </c>
      <c r="C88">
        <v>27</v>
      </c>
      <c r="D88" s="9" t="s">
        <v>155</v>
      </c>
      <c r="E88">
        <v>1</v>
      </c>
      <c r="F88" s="9" t="s">
        <v>191</v>
      </c>
      <c r="G88">
        <v>11</v>
      </c>
      <c r="H88" s="9" t="s">
        <v>213</v>
      </c>
      <c r="I88" s="9" t="s">
        <v>290</v>
      </c>
      <c r="J88">
        <v>3</v>
      </c>
      <c r="K88" s="9"/>
      <c r="M88" s="9" t="s">
        <v>155</v>
      </c>
      <c r="N88" s="9" t="s">
        <v>281</v>
      </c>
      <c r="O88" s="9" t="s">
        <v>415</v>
      </c>
      <c r="P88" s="9" t="s">
        <v>213</v>
      </c>
      <c r="Q88" s="12"/>
    </row>
    <row r="89" spans="1:17" x14ac:dyDescent="0.3">
      <c r="A89" s="22" t="s">
        <v>111</v>
      </c>
      <c r="B89" s="9" t="s">
        <v>474</v>
      </c>
      <c r="C89">
        <v>27</v>
      </c>
      <c r="D89" s="9" t="s">
        <v>155</v>
      </c>
      <c r="E89">
        <v>1</v>
      </c>
      <c r="F89" s="9" t="s">
        <v>191</v>
      </c>
      <c r="G89">
        <v>11</v>
      </c>
      <c r="H89" s="9" t="s">
        <v>213</v>
      </c>
      <c r="I89" s="9" t="s">
        <v>290</v>
      </c>
      <c r="J89">
        <v>3</v>
      </c>
      <c r="K89" s="9"/>
      <c r="M89" s="9" t="s">
        <v>155</v>
      </c>
      <c r="N89" s="9" t="s">
        <v>282</v>
      </c>
      <c r="O89" s="9" t="s">
        <v>450</v>
      </c>
      <c r="P89" s="9" t="s">
        <v>213</v>
      </c>
      <c r="Q89" s="12"/>
    </row>
    <row r="90" spans="1:17" x14ac:dyDescent="0.3">
      <c r="A90" s="22" t="s">
        <v>111</v>
      </c>
      <c r="B90" s="9" t="s">
        <v>474</v>
      </c>
      <c r="C90">
        <v>27</v>
      </c>
      <c r="D90" s="9" t="s">
        <v>155</v>
      </c>
      <c r="E90">
        <v>1</v>
      </c>
      <c r="F90" s="9" t="s">
        <v>191</v>
      </c>
      <c r="G90">
        <v>11</v>
      </c>
      <c r="H90" s="9" t="s">
        <v>213</v>
      </c>
      <c r="I90" s="9" t="s">
        <v>290</v>
      </c>
      <c r="J90">
        <v>3</v>
      </c>
      <c r="K90" s="9"/>
      <c r="M90" s="9" t="s">
        <v>155</v>
      </c>
      <c r="N90" s="9" t="s">
        <v>283</v>
      </c>
      <c r="O90" s="9" t="s">
        <v>438</v>
      </c>
      <c r="P90" s="9" t="s">
        <v>213</v>
      </c>
      <c r="Q90" s="12"/>
    </row>
    <row r="91" spans="1:17" x14ac:dyDescent="0.3">
      <c r="A91" s="22" t="s">
        <v>111</v>
      </c>
      <c r="B91" s="9" t="s">
        <v>474</v>
      </c>
      <c r="C91">
        <v>27</v>
      </c>
      <c r="D91" s="9" t="s">
        <v>155</v>
      </c>
      <c r="E91">
        <v>1</v>
      </c>
      <c r="F91" s="9" t="s">
        <v>191</v>
      </c>
      <c r="G91">
        <v>11</v>
      </c>
      <c r="H91" s="9" t="s">
        <v>213</v>
      </c>
      <c r="I91" s="9" t="s">
        <v>290</v>
      </c>
      <c r="J91">
        <v>3</v>
      </c>
      <c r="K91" s="9"/>
      <c r="M91" s="9" t="s">
        <v>155</v>
      </c>
      <c r="N91" s="9" t="s">
        <v>284</v>
      </c>
      <c r="O91" s="9" t="s">
        <v>412</v>
      </c>
      <c r="P91" s="9" t="s">
        <v>213</v>
      </c>
      <c r="Q91" s="12"/>
    </row>
    <row r="92" spans="1:17" x14ac:dyDescent="0.3">
      <c r="A92" s="22" t="s">
        <v>111</v>
      </c>
      <c r="B92" s="9" t="s">
        <v>474</v>
      </c>
      <c r="C92">
        <v>27</v>
      </c>
      <c r="D92" s="9" t="s">
        <v>155</v>
      </c>
      <c r="E92">
        <v>1</v>
      </c>
      <c r="F92" s="9" t="s">
        <v>191</v>
      </c>
      <c r="G92">
        <v>11</v>
      </c>
      <c r="H92" s="9" t="s">
        <v>213</v>
      </c>
      <c r="I92" s="9" t="s">
        <v>290</v>
      </c>
      <c r="J92">
        <v>3</v>
      </c>
      <c r="K92" s="9"/>
      <c r="M92" s="9" t="s">
        <v>155</v>
      </c>
      <c r="N92" s="9" t="s">
        <v>285</v>
      </c>
      <c r="O92" s="9" t="s">
        <v>449</v>
      </c>
      <c r="P92" s="9" t="s">
        <v>213</v>
      </c>
      <c r="Q92" s="12"/>
    </row>
    <row r="93" spans="1:17" x14ac:dyDescent="0.3">
      <c r="A93" s="22" t="s">
        <v>111</v>
      </c>
      <c r="B93" s="9" t="s">
        <v>474</v>
      </c>
      <c r="C93">
        <v>27</v>
      </c>
      <c r="D93" s="9" t="s">
        <v>155</v>
      </c>
      <c r="E93">
        <v>1</v>
      </c>
      <c r="F93" s="9" t="s">
        <v>191</v>
      </c>
      <c r="G93">
        <v>11</v>
      </c>
      <c r="H93" s="9" t="s">
        <v>213</v>
      </c>
      <c r="I93" s="9" t="s">
        <v>290</v>
      </c>
      <c r="J93">
        <v>3</v>
      </c>
      <c r="K93" s="9"/>
      <c r="M93" s="9" t="s">
        <v>155</v>
      </c>
      <c r="N93" s="9" t="s">
        <v>286</v>
      </c>
      <c r="O93" s="9" t="s">
        <v>452</v>
      </c>
      <c r="P93" s="9" t="s">
        <v>213</v>
      </c>
      <c r="Q93" s="12"/>
    </row>
    <row r="94" spans="1:17" x14ac:dyDescent="0.3">
      <c r="A94" s="22" t="s">
        <v>111</v>
      </c>
      <c r="B94" s="9" t="s">
        <v>474</v>
      </c>
      <c r="C94">
        <v>27</v>
      </c>
      <c r="D94" s="9" t="s">
        <v>155</v>
      </c>
      <c r="E94">
        <v>1</v>
      </c>
      <c r="F94" s="9" t="s">
        <v>191</v>
      </c>
      <c r="G94">
        <v>11</v>
      </c>
      <c r="H94" s="9" t="s">
        <v>213</v>
      </c>
      <c r="I94" s="9" t="s">
        <v>290</v>
      </c>
      <c r="J94">
        <v>3</v>
      </c>
      <c r="K94" s="9"/>
      <c r="M94" s="9" t="s">
        <v>155</v>
      </c>
      <c r="N94" s="9" t="s">
        <v>287</v>
      </c>
      <c r="O94" s="9" t="s">
        <v>436</v>
      </c>
      <c r="P94" s="9" t="s">
        <v>213</v>
      </c>
      <c r="Q94" s="12"/>
    </row>
    <row r="95" spans="1:17" x14ac:dyDescent="0.3">
      <c r="A95" s="22" t="s">
        <v>111</v>
      </c>
      <c r="B95" s="9" t="s">
        <v>474</v>
      </c>
      <c r="C95">
        <v>104</v>
      </c>
      <c r="D95" s="9" t="s">
        <v>269</v>
      </c>
      <c r="E95">
        <v>1</v>
      </c>
      <c r="F95" s="9" t="s">
        <v>185</v>
      </c>
      <c r="G95">
        <v>21</v>
      </c>
      <c r="H95" s="9" t="s">
        <v>211</v>
      </c>
      <c r="I95" s="9" t="s">
        <v>288</v>
      </c>
      <c r="J95">
        <v>1</v>
      </c>
      <c r="K95" s="9"/>
      <c r="M95" s="9" t="s">
        <v>269</v>
      </c>
      <c r="N95" s="9" t="s">
        <v>293</v>
      </c>
      <c r="O95" s="9" t="s">
        <v>104</v>
      </c>
      <c r="P95" s="9" t="s">
        <v>211</v>
      </c>
      <c r="Q95" s="12"/>
    </row>
    <row r="96" spans="1:17" x14ac:dyDescent="0.3">
      <c r="A96" s="22" t="s">
        <v>111</v>
      </c>
      <c r="B96" s="9" t="s">
        <v>474</v>
      </c>
      <c r="C96">
        <v>3</v>
      </c>
      <c r="D96" s="9" t="s">
        <v>114</v>
      </c>
      <c r="E96">
        <v>1</v>
      </c>
      <c r="F96" s="9" t="s">
        <v>184</v>
      </c>
      <c r="G96">
        <v>1</v>
      </c>
      <c r="H96" s="9"/>
      <c r="I96" s="9"/>
      <c r="K96" s="9"/>
      <c r="M96" s="9"/>
      <c r="N96" s="9"/>
      <c r="O96" s="9"/>
      <c r="P96" s="9"/>
      <c r="Q96" s="12"/>
    </row>
    <row r="97" spans="1:17" x14ac:dyDescent="0.3">
      <c r="A97" s="22" t="s">
        <v>111</v>
      </c>
      <c r="B97" s="9" t="s">
        <v>474</v>
      </c>
      <c r="C97">
        <v>4</v>
      </c>
      <c r="D97" s="9" t="s">
        <v>115</v>
      </c>
      <c r="E97">
        <v>1</v>
      </c>
      <c r="F97" s="9" t="s">
        <v>399</v>
      </c>
      <c r="G97">
        <v>2</v>
      </c>
      <c r="H97" s="9"/>
      <c r="I97" s="9"/>
      <c r="K97" s="9"/>
      <c r="M97" s="9"/>
      <c r="N97" s="9"/>
      <c r="O97" s="9"/>
      <c r="P97" s="9"/>
      <c r="Q97" s="12"/>
    </row>
    <row r="98" spans="1:17" x14ac:dyDescent="0.3">
      <c r="A98" s="22" t="s">
        <v>111</v>
      </c>
      <c r="B98" s="9" t="s">
        <v>474</v>
      </c>
      <c r="C98">
        <v>6</v>
      </c>
      <c r="D98" s="9" t="s">
        <v>165</v>
      </c>
      <c r="E98">
        <v>1</v>
      </c>
      <c r="F98" s="9" t="s">
        <v>201</v>
      </c>
      <c r="G98">
        <v>6</v>
      </c>
      <c r="H98" s="9"/>
      <c r="I98" s="9"/>
      <c r="K98" s="9"/>
      <c r="M98" s="9"/>
      <c r="N98" s="9"/>
      <c r="O98" s="9"/>
      <c r="P98" s="9"/>
      <c r="Q98" s="12"/>
    </row>
    <row r="99" spans="1:17" x14ac:dyDescent="0.3">
      <c r="A99" s="22" t="s">
        <v>111</v>
      </c>
      <c r="B99" s="9" t="s">
        <v>474</v>
      </c>
      <c r="C99">
        <v>9</v>
      </c>
      <c r="D99" s="9" t="s">
        <v>117</v>
      </c>
      <c r="E99">
        <v>1</v>
      </c>
      <c r="F99" s="9" t="s">
        <v>12</v>
      </c>
      <c r="G99">
        <v>5</v>
      </c>
      <c r="H99" s="9"/>
      <c r="I99" s="9"/>
      <c r="K99" s="9"/>
      <c r="M99" s="9"/>
      <c r="N99" s="9"/>
      <c r="O99" s="9"/>
      <c r="P99" s="9"/>
      <c r="Q99" s="12"/>
    </row>
    <row r="100" spans="1:17" x14ac:dyDescent="0.3">
      <c r="A100" s="22" t="s">
        <v>111</v>
      </c>
      <c r="B100" s="9" t="s">
        <v>474</v>
      </c>
      <c r="C100">
        <v>15</v>
      </c>
      <c r="D100" s="9" t="s">
        <v>167</v>
      </c>
      <c r="E100">
        <v>1</v>
      </c>
      <c r="F100" s="9" t="s">
        <v>188</v>
      </c>
      <c r="G100">
        <v>8</v>
      </c>
      <c r="H100" s="9"/>
      <c r="I100" s="9"/>
      <c r="K100" s="9"/>
      <c r="M100" s="9"/>
      <c r="N100" s="9"/>
      <c r="O100" s="9"/>
      <c r="P100" s="9"/>
      <c r="Q100" s="12"/>
    </row>
    <row r="101" spans="1:17" x14ac:dyDescent="0.3">
      <c r="A101" s="22" t="s">
        <v>111</v>
      </c>
      <c r="B101" s="9" t="s">
        <v>474</v>
      </c>
      <c r="C101">
        <v>17</v>
      </c>
      <c r="D101" s="9" t="s">
        <v>169</v>
      </c>
      <c r="E101">
        <v>1</v>
      </c>
      <c r="F101" s="9" t="s">
        <v>190</v>
      </c>
      <c r="G101">
        <v>10</v>
      </c>
      <c r="H101" s="9"/>
      <c r="I101" s="9"/>
      <c r="K101" s="9"/>
      <c r="M101" s="9"/>
      <c r="N101" s="9"/>
      <c r="O101" s="9"/>
      <c r="P101" s="9"/>
      <c r="Q101" s="12"/>
    </row>
    <row r="102" spans="1:17" x14ac:dyDescent="0.3">
      <c r="A102" s="22" t="s">
        <v>111</v>
      </c>
      <c r="B102" s="9" t="s">
        <v>474</v>
      </c>
      <c r="C102">
        <v>28</v>
      </c>
      <c r="D102" s="9" t="s">
        <v>147</v>
      </c>
      <c r="E102">
        <v>1</v>
      </c>
      <c r="F102" s="9" t="s">
        <v>192</v>
      </c>
      <c r="G102">
        <v>15</v>
      </c>
      <c r="H102" s="9"/>
      <c r="I102" s="9"/>
      <c r="K102" s="9"/>
      <c r="M102" s="9"/>
      <c r="N102" s="9"/>
      <c r="O102" s="9"/>
      <c r="P102" s="9"/>
      <c r="Q102" s="12"/>
    </row>
    <row r="103" spans="1:17" x14ac:dyDescent="0.3">
      <c r="A103" s="22" t="s">
        <v>111</v>
      </c>
      <c r="B103" s="9" t="s">
        <v>474</v>
      </c>
      <c r="C103">
        <v>29</v>
      </c>
      <c r="D103" s="9" t="s">
        <v>146</v>
      </c>
      <c r="E103">
        <v>1</v>
      </c>
      <c r="F103" s="9" t="s">
        <v>193</v>
      </c>
      <c r="G103">
        <v>17</v>
      </c>
      <c r="H103" s="9"/>
      <c r="I103" s="9"/>
      <c r="K103" s="9"/>
      <c r="M103" s="9"/>
      <c r="N103" s="9"/>
      <c r="O103" s="9"/>
      <c r="P103" s="9"/>
      <c r="Q103" s="12"/>
    </row>
    <row r="104" spans="1:17" x14ac:dyDescent="0.3">
      <c r="A104" s="22" t="s">
        <v>111</v>
      </c>
      <c r="B104" s="9" t="s">
        <v>474</v>
      </c>
      <c r="C104">
        <v>30</v>
      </c>
      <c r="D104" s="9" t="s">
        <v>174</v>
      </c>
      <c r="E104">
        <v>1</v>
      </c>
      <c r="F104" s="9" t="s">
        <v>194</v>
      </c>
      <c r="G104">
        <v>16</v>
      </c>
      <c r="H104" s="9"/>
      <c r="I104" s="9"/>
      <c r="K104" s="9"/>
      <c r="M104" s="9"/>
      <c r="N104" s="9"/>
      <c r="O104" s="9"/>
      <c r="P104" s="9"/>
      <c r="Q104" s="12"/>
    </row>
    <row r="105" spans="1:17" x14ac:dyDescent="0.3">
      <c r="A105" s="22" t="s">
        <v>111</v>
      </c>
      <c r="B105" s="9" t="s">
        <v>474</v>
      </c>
      <c r="C105">
        <v>31</v>
      </c>
      <c r="D105" s="9" t="s">
        <v>160</v>
      </c>
      <c r="E105">
        <v>1</v>
      </c>
      <c r="F105" s="9" t="s">
        <v>195</v>
      </c>
      <c r="G105">
        <v>12</v>
      </c>
      <c r="H105" s="9"/>
      <c r="I105" s="9"/>
      <c r="K105" s="9"/>
      <c r="M105" s="9"/>
      <c r="N105" s="9"/>
      <c r="O105" s="9"/>
      <c r="P105" s="9"/>
      <c r="Q105" s="12"/>
    </row>
    <row r="106" spans="1:17" x14ac:dyDescent="0.3">
      <c r="A106" s="22" t="s">
        <v>111</v>
      </c>
      <c r="B106" s="9" t="s">
        <v>474</v>
      </c>
      <c r="C106">
        <v>32</v>
      </c>
      <c r="D106" s="9" t="s">
        <v>139</v>
      </c>
      <c r="E106">
        <v>1</v>
      </c>
      <c r="F106" s="9" t="s">
        <v>196</v>
      </c>
      <c r="G106">
        <v>13</v>
      </c>
      <c r="H106" s="9"/>
      <c r="I106" s="9"/>
      <c r="K106" s="9"/>
      <c r="M106" s="9"/>
      <c r="N106" s="9"/>
      <c r="O106" s="9"/>
      <c r="P106" s="9"/>
      <c r="Q106" s="12"/>
    </row>
    <row r="107" spans="1:17" x14ac:dyDescent="0.3">
      <c r="A107" s="22" t="s">
        <v>111</v>
      </c>
      <c r="B107" s="9" t="s">
        <v>474</v>
      </c>
      <c r="C107">
        <v>33</v>
      </c>
      <c r="D107" s="9" t="s">
        <v>175</v>
      </c>
      <c r="E107">
        <v>1</v>
      </c>
      <c r="F107" s="9" t="s">
        <v>199</v>
      </c>
      <c r="G107">
        <v>14</v>
      </c>
      <c r="H107" s="9"/>
      <c r="I107" s="9"/>
      <c r="K107" s="9"/>
      <c r="M107" s="9"/>
      <c r="N107" s="9"/>
      <c r="O107" s="9"/>
      <c r="P107" s="9"/>
      <c r="Q107" s="12"/>
    </row>
    <row r="108" spans="1:17" x14ac:dyDescent="0.3">
      <c r="A108" s="22" t="s">
        <v>111</v>
      </c>
      <c r="B108" s="9" t="s">
        <v>474</v>
      </c>
      <c r="C108">
        <v>34</v>
      </c>
      <c r="D108" s="9" t="s">
        <v>176</v>
      </c>
      <c r="E108">
        <v>1</v>
      </c>
      <c r="F108" s="9" t="s">
        <v>197</v>
      </c>
      <c r="G108">
        <v>18</v>
      </c>
      <c r="H108" s="9"/>
      <c r="I108" s="9"/>
      <c r="K108" s="9"/>
      <c r="M108" s="9"/>
      <c r="N108" s="9"/>
      <c r="O108" s="9"/>
      <c r="P108" s="9"/>
      <c r="Q108" s="12"/>
    </row>
    <row r="109" spans="1:17" x14ac:dyDescent="0.3">
      <c r="A109" s="22" t="s">
        <v>111</v>
      </c>
      <c r="B109" s="9" t="s">
        <v>474</v>
      </c>
      <c r="C109">
        <v>35</v>
      </c>
      <c r="D109" s="9" t="s">
        <v>177</v>
      </c>
      <c r="E109">
        <v>1</v>
      </c>
      <c r="F109" s="9" t="s">
        <v>198</v>
      </c>
      <c r="G109">
        <v>19</v>
      </c>
      <c r="H109" s="9"/>
      <c r="I109" s="9"/>
      <c r="K109" s="9"/>
      <c r="M109" s="9"/>
      <c r="N109" s="9"/>
      <c r="O109" s="9"/>
      <c r="P109" s="9"/>
      <c r="Q109" s="12"/>
    </row>
    <row r="110" spans="1:17" x14ac:dyDescent="0.3">
      <c r="A110" s="22" t="s">
        <v>111</v>
      </c>
      <c r="B110" s="9" t="s">
        <v>474</v>
      </c>
      <c r="C110">
        <v>41</v>
      </c>
      <c r="D110" s="9" t="s">
        <v>183</v>
      </c>
      <c r="E110">
        <v>1</v>
      </c>
      <c r="F110" s="9" t="s">
        <v>200</v>
      </c>
      <c r="G110">
        <v>20</v>
      </c>
      <c r="H110" s="9"/>
      <c r="I110" s="9"/>
      <c r="K110" s="9"/>
      <c r="M110" s="9"/>
      <c r="N110" s="9"/>
      <c r="O110" s="9"/>
      <c r="P110" s="9"/>
      <c r="Q110" s="12"/>
    </row>
    <row r="111" spans="1:17" x14ac:dyDescent="0.3">
      <c r="A111" s="22" t="s">
        <v>111</v>
      </c>
      <c r="B111" s="9" t="s">
        <v>474</v>
      </c>
      <c r="C111">
        <v>109</v>
      </c>
      <c r="D111" s="9" t="s">
        <v>11</v>
      </c>
      <c r="E111">
        <v>1</v>
      </c>
      <c r="F111" s="9" t="s">
        <v>11</v>
      </c>
      <c r="G111">
        <v>4</v>
      </c>
      <c r="H111" s="9"/>
      <c r="I111" s="9"/>
      <c r="K111" s="9"/>
      <c r="M111" s="9"/>
      <c r="N111" s="9"/>
      <c r="O111" s="9"/>
      <c r="P111" s="9"/>
      <c r="Q111" s="12"/>
    </row>
    <row r="112" spans="1:17" x14ac:dyDescent="0.3">
      <c r="A112" s="22" t="s">
        <v>210</v>
      </c>
      <c r="B112" s="9" t="s">
        <v>473</v>
      </c>
      <c r="C112">
        <v>1</v>
      </c>
      <c r="D112" s="9" t="s">
        <v>214</v>
      </c>
      <c r="E112">
        <v>1</v>
      </c>
      <c r="F112" s="9" t="s">
        <v>345</v>
      </c>
      <c r="G112">
        <v>1</v>
      </c>
      <c r="H112" s="9" t="s">
        <v>362</v>
      </c>
      <c r="I112" s="9" t="s">
        <v>360</v>
      </c>
      <c r="J112">
        <v>1</v>
      </c>
      <c r="K112" s="9"/>
      <c r="M112" s="9" t="s">
        <v>214</v>
      </c>
      <c r="N112" s="9" t="s">
        <v>293</v>
      </c>
      <c r="O112" s="9" t="s">
        <v>103</v>
      </c>
      <c r="P112" s="9" t="s">
        <v>362</v>
      </c>
      <c r="Q112" s="12"/>
    </row>
    <row r="113" spans="1:17" x14ac:dyDescent="0.3">
      <c r="A113" s="22" t="s">
        <v>210</v>
      </c>
      <c r="B113" s="9" t="s">
        <v>473</v>
      </c>
      <c r="C113">
        <v>5</v>
      </c>
      <c r="D113" s="9" t="s">
        <v>218</v>
      </c>
      <c r="E113">
        <v>1</v>
      </c>
      <c r="F113" s="9" t="s">
        <v>399</v>
      </c>
      <c r="G113">
        <v>28</v>
      </c>
      <c r="H113" s="9" t="s">
        <v>361</v>
      </c>
      <c r="I113" s="9" t="s">
        <v>401</v>
      </c>
      <c r="J113">
        <v>0</v>
      </c>
      <c r="K113" s="9"/>
      <c r="M113" s="9" t="s">
        <v>33</v>
      </c>
      <c r="N113" s="9" t="s">
        <v>292</v>
      </c>
      <c r="O113" s="9" t="s">
        <v>406</v>
      </c>
      <c r="P113" s="9" t="s">
        <v>361</v>
      </c>
      <c r="Q113" s="12"/>
    </row>
    <row r="114" spans="1:17" x14ac:dyDescent="0.3">
      <c r="A114" s="22" t="s">
        <v>210</v>
      </c>
      <c r="B114" s="9" t="s">
        <v>473</v>
      </c>
      <c r="C114">
        <v>56</v>
      </c>
      <c r="D114" s="9" t="s">
        <v>265</v>
      </c>
      <c r="E114">
        <v>1</v>
      </c>
      <c r="F114" s="9" t="s">
        <v>186</v>
      </c>
      <c r="G114">
        <v>3</v>
      </c>
      <c r="H114" s="9" t="s">
        <v>363</v>
      </c>
      <c r="I114" s="9" t="s">
        <v>368</v>
      </c>
      <c r="J114">
        <v>3</v>
      </c>
      <c r="K114" s="9"/>
      <c r="M114" s="9" t="s">
        <v>265</v>
      </c>
      <c r="N114" s="9" t="s">
        <v>376</v>
      </c>
      <c r="O114" s="9" t="s">
        <v>421</v>
      </c>
      <c r="P114" s="9" t="s">
        <v>363</v>
      </c>
      <c r="Q114" s="12"/>
    </row>
    <row r="115" spans="1:17" x14ac:dyDescent="0.3">
      <c r="A115" s="22" t="s">
        <v>210</v>
      </c>
      <c r="B115" s="9" t="s">
        <v>473</v>
      </c>
      <c r="C115">
        <v>56</v>
      </c>
      <c r="D115" s="9" t="s">
        <v>265</v>
      </c>
      <c r="E115">
        <v>1</v>
      </c>
      <c r="F115" s="9" t="s">
        <v>186</v>
      </c>
      <c r="G115">
        <v>3</v>
      </c>
      <c r="H115" s="9" t="s">
        <v>363</v>
      </c>
      <c r="I115" s="9" t="s">
        <v>368</v>
      </c>
      <c r="J115">
        <v>3</v>
      </c>
      <c r="K115" s="9"/>
      <c r="M115" s="9" t="s">
        <v>265</v>
      </c>
      <c r="N115" s="9" t="s">
        <v>377</v>
      </c>
      <c r="O115" s="9" t="s">
        <v>422</v>
      </c>
      <c r="P115" s="9" t="s">
        <v>363</v>
      </c>
      <c r="Q115" s="12"/>
    </row>
    <row r="116" spans="1:17" x14ac:dyDescent="0.3">
      <c r="A116" s="22" t="s">
        <v>210</v>
      </c>
      <c r="B116" s="9" t="s">
        <v>473</v>
      </c>
      <c r="C116">
        <v>56</v>
      </c>
      <c r="D116" s="9" t="s">
        <v>265</v>
      </c>
      <c r="E116">
        <v>1</v>
      </c>
      <c r="F116" s="9" t="s">
        <v>186</v>
      </c>
      <c r="G116">
        <v>3</v>
      </c>
      <c r="H116" s="9" t="s">
        <v>363</v>
      </c>
      <c r="I116" s="9" t="s">
        <v>368</v>
      </c>
      <c r="J116">
        <v>3</v>
      </c>
      <c r="K116" s="9"/>
      <c r="M116" s="9" t="s">
        <v>265</v>
      </c>
      <c r="N116" s="9" t="s">
        <v>378</v>
      </c>
      <c r="O116" s="9" t="s">
        <v>423</v>
      </c>
      <c r="P116" s="9" t="s">
        <v>363</v>
      </c>
      <c r="Q116" s="12"/>
    </row>
    <row r="117" spans="1:17" x14ac:dyDescent="0.3">
      <c r="A117" s="22" t="s">
        <v>210</v>
      </c>
      <c r="B117" s="9" t="s">
        <v>473</v>
      </c>
      <c r="C117">
        <v>56</v>
      </c>
      <c r="D117" s="9" t="s">
        <v>265</v>
      </c>
      <c r="E117">
        <v>1</v>
      </c>
      <c r="F117" s="9" t="s">
        <v>186</v>
      </c>
      <c r="G117">
        <v>3</v>
      </c>
      <c r="H117" s="9" t="s">
        <v>363</v>
      </c>
      <c r="I117" s="9" t="s">
        <v>368</v>
      </c>
      <c r="J117">
        <v>3</v>
      </c>
      <c r="K117" s="9"/>
      <c r="M117" s="9" t="s">
        <v>265</v>
      </c>
      <c r="N117" s="9" t="s">
        <v>379</v>
      </c>
      <c r="O117" s="9" t="s">
        <v>424</v>
      </c>
      <c r="P117" s="9" t="s">
        <v>363</v>
      </c>
      <c r="Q117" s="12"/>
    </row>
    <row r="118" spans="1:17" x14ac:dyDescent="0.3">
      <c r="A118" s="22" t="s">
        <v>210</v>
      </c>
      <c r="B118" s="9" t="s">
        <v>473</v>
      </c>
      <c r="C118">
        <v>56</v>
      </c>
      <c r="D118" s="9" t="s">
        <v>265</v>
      </c>
      <c r="E118">
        <v>1</v>
      </c>
      <c r="F118" s="9" t="s">
        <v>186</v>
      </c>
      <c r="G118">
        <v>3</v>
      </c>
      <c r="H118" s="9" t="s">
        <v>363</v>
      </c>
      <c r="I118" s="9" t="s">
        <v>368</v>
      </c>
      <c r="J118">
        <v>3</v>
      </c>
      <c r="K118" s="9"/>
      <c r="M118" s="9" t="s">
        <v>265</v>
      </c>
      <c r="N118" s="9" t="s">
        <v>380</v>
      </c>
      <c r="O118" s="9" t="s">
        <v>408</v>
      </c>
      <c r="P118" s="9" t="s">
        <v>363</v>
      </c>
      <c r="Q118" s="12"/>
    </row>
    <row r="119" spans="1:17" x14ac:dyDescent="0.3">
      <c r="A119" s="22" t="s">
        <v>210</v>
      </c>
      <c r="B119" s="9" t="s">
        <v>473</v>
      </c>
      <c r="C119">
        <v>57</v>
      </c>
      <c r="D119" s="9" t="s">
        <v>266</v>
      </c>
      <c r="E119">
        <v>1</v>
      </c>
      <c r="F119" s="9" t="s">
        <v>266</v>
      </c>
      <c r="G119">
        <v>4</v>
      </c>
      <c r="H119" s="9" t="s">
        <v>364</v>
      </c>
      <c r="I119" s="9" t="s">
        <v>369</v>
      </c>
      <c r="J119">
        <v>4</v>
      </c>
      <c r="K119" s="9"/>
      <c r="M119" s="9" t="s">
        <v>266</v>
      </c>
      <c r="N119" s="9" t="s">
        <v>381</v>
      </c>
      <c r="O119" s="9" t="s">
        <v>413</v>
      </c>
      <c r="P119" s="9" t="s">
        <v>364</v>
      </c>
      <c r="Q119" s="12"/>
    </row>
    <row r="120" spans="1:17" x14ac:dyDescent="0.3">
      <c r="A120" s="22" t="s">
        <v>210</v>
      </c>
      <c r="B120" s="9" t="s">
        <v>473</v>
      </c>
      <c r="C120">
        <v>57</v>
      </c>
      <c r="D120" s="9" t="s">
        <v>266</v>
      </c>
      <c r="E120">
        <v>1</v>
      </c>
      <c r="F120" s="9" t="s">
        <v>266</v>
      </c>
      <c r="G120">
        <v>4</v>
      </c>
      <c r="H120" s="9" t="s">
        <v>364</v>
      </c>
      <c r="I120" s="9" t="s">
        <v>369</v>
      </c>
      <c r="J120">
        <v>4</v>
      </c>
      <c r="K120" s="9"/>
      <c r="M120" s="9" t="s">
        <v>266</v>
      </c>
      <c r="N120" s="9" t="s">
        <v>382</v>
      </c>
      <c r="O120" s="9" t="s">
        <v>431</v>
      </c>
      <c r="P120" s="9" t="s">
        <v>364</v>
      </c>
      <c r="Q120" s="12"/>
    </row>
    <row r="121" spans="1:17" x14ac:dyDescent="0.3">
      <c r="A121" s="22" t="s">
        <v>210</v>
      </c>
      <c r="B121" s="9" t="s">
        <v>473</v>
      </c>
      <c r="C121">
        <v>57</v>
      </c>
      <c r="D121" s="9" t="s">
        <v>266</v>
      </c>
      <c r="E121">
        <v>1</v>
      </c>
      <c r="F121" s="9" t="s">
        <v>266</v>
      </c>
      <c r="G121">
        <v>4</v>
      </c>
      <c r="H121" s="9" t="s">
        <v>364</v>
      </c>
      <c r="I121" s="9" t="s">
        <v>369</v>
      </c>
      <c r="J121">
        <v>4</v>
      </c>
      <c r="K121" s="9"/>
      <c r="M121" s="9" t="s">
        <v>266</v>
      </c>
      <c r="N121" s="9" t="s">
        <v>376</v>
      </c>
      <c r="O121" s="9" t="s">
        <v>414</v>
      </c>
      <c r="P121" s="9" t="s">
        <v>364</v>
      </c>
      <c r="Q121" s="12"/>
    </row>
    <row r="122" spans="1:17" x14ac:dyDescent="0.3">
      <c r="A122" s="22" t="s">
        <v>210</v>
      </c>
      <c r="B122" s="9" t="s">
        <v>473</v>
      </c>
      <c r="C122">
        <v>57</v>
      </c>
      <c r="D122" s="9" t="s">
        <v>266</v>
      </c>
      <c r="E122">
        <v>1</v>
      </c>
      <c r="F122" s="9" t="s">
        <v>266</v>
      </c>
      <c r="G122">
        <v>4</v>
      </c>
      <c r="H122" s="9" t="s">
        <v>364</v>
      </c>
      <c r="I122" s="9" t="s">
        <v>369</v>
      </c>
      <c r="J122">
        <v>4</v>
      </c>
      <c r="K122" s="9"/>
      <c r="M122" s="9" t="s">
        <v>266</v>
      </c>
      <c r="N122" s="9" t="s">
        <v>383</v>
      </c>
      <c r="O122" s="9" t="s">
        <v>411</v>
      </c>
      <c r="P122" s="9" t="s">
        <v>364</v>
      </c>
      <c r="Q122" s="12"/>
    </row>
    <row r="123" spans="1:17" x14ac:dyDescent="0.3">
      <c r="A123" s="22" t="s">
        <v>210</v>
      </c>
      <c r="B123" s="9" t="s">
        <v>473</v>
      </c>
      <c r="C123">
        <v>57</v>
      </c>
      <c r="D123" s="9" t="s">
        <v>266</v>
      </c>
      <c r="E123">
        <v>1</v>
      </c>
      <c r="F123" s="9" t="s">
        <v>266</v>
      </c>
      <c r="G123">
        <v>4</v>
      </c>
      <c r="H123" s="9" t="s">
        <v>364</v>
      </c>
      <c r="I123" s="9" t="s">
        <v>369</v>
      </c>
      <c r="J123">
        <v>4</v>
      </c>
      <c r="K123" s="9"/>
      <c r="M123" s="9" t="s">
        <v>266</v>
      </c>
      <c r="N123" s="9" t="s">
        <v>377</v>
      </c>
      <c r="O123" s="9" t="s">
        <v>447</v>
      </c>
      <c r="P123" s="9" t="s">
        <v>364</v>
      </c>
      <c r="Q123" s="12"/>
    </row>
    <row r="124" spans="1:17" x14ac:dyDescent="0.3">
      <c r="A124" s="22" t="s">
        <v>210</v>
      </c>
      <c r="B124" s="9" t="s">
        <v>473</v>
      </c>
      <c r="C124">
        <v>57</v>
      </c>
      <c r="D124" s="9" t="s">
        <v>266</v>
      </c>
      <c r="E124">
        <v>1</v>
      </c>
      <c r="F124" s="9" t="s">
        <v>266</v>
      </c>
      <c r="G124">
        <v>4</v>
      </c>
      <c r="H124" s="9" t="s">
        <v>364</v>
      </c>
      <c r="I124" s="9" t="s">
        <v>369</v>
      </c>
      <c r="J124">
        <v>4</v>
      </c>
      <c r="K124" s="9"/>
      <c r="M124" s="9" t="s">
        <v>266</v>
      </c>
      <c r="N124" s="9" t="s">
        <v>384</v>
      </c>
      <c r="O124" s="9" t="s">
        <v>415</v>
      </c>
      <c r="P124" s="9" t="s">
        <v>364</v>
      </c>
      <c r="Q124" s="12"/>
    </row>
    <row r="125" spans="1:17" x14ac:dyDescent="0.3">
      <c r="A125" s="22" t="s">
        <v>210</v>
      </c>
      <c r="B125" s="9" t="s">
        <v>473</v>
      </c>
      <c r="C125">
        <v>57</v>
      </c>
      <c r="D125" s="9" t="s">
        <v>266</v>
      </c>
      <c r="E125">
        <v>1</v>
      </c>
      <c r="F125" s="9" t="s">
        <v>266</v>
      </c>
      <c r="G125">
        <v>4</v>
      </c>
      <c r="H125" s="9" t="s">
        <v>364</v>
      </c>
      <c r="I125" s="9" t="s">
        <v>369</v>
      </c>
      <c r="J125">
        <v>4</v>
      </c>
      <c r="K125" s="9"/>
      <c r="M125" s="9" t="s">
        <v>266</v>
      </c>
      <c r="N125" s="9" t="s">
        <v>378</v>
      </c>
      <c r="O125" s="9" t="s">
        <v>412</v>
      </c>
      <c r="P125" s="9" t="s">
        <v>364</v>
      </c>
      <c r="Q125" s="12"/>
    </row>
    <row r="126" spans="1:17" x14ac:dyDescent="0.3">
      <c r="A126" s="22" t="s">
        <v>210</v>
      </c>
      <c r="B126" s="9" t="s">
        <v>473</v>
      </c>
      <c r="C126">
        <v>57</v>
      </c>
      <c r="D126" s="9" t="s">
        <v>266</v>
      </c>
      <c r="E126">
        <v>1</v>
      </c>
      <c r="F126" s="9" t="s">
        <v>266</v>
      </c>
      <c r="G126">
        <v>4</v>
      </c>
      <c r="H126" s="9" t="s">
        <v>364</v>
      </c>
      <c r="I126" s="9" t="s">
        <v>369</v>
      </c>
      <c r="J126">
        <v>4</v>
      </c>
      <c r="K126" s="9"/>
      <c r="M126" s="9" t="s">
        <v>266</v>
      </c>
      <c r="N126" s="9" t="s">
        <v>380</v>
      </c>
      <c r="O126" s="9" t="s">
        <v>462</v>
      </c>
      <c r="P126" s="9" t="s">
        <v>364</v>
      </c>
      <c r="Q126" s="12"/>
    </row>
    <row r="127" spans="1:17" x14ac:dyDescent="0.3">
      <c r="A127" s="22" t="s">
        <v>210</v>
      </c>
      <c r="B127" s="9" t="s">
        <v>473</v>
      </c>
      <c r="C127">
        <v>57</v>
      </c>
      <c r="D127" s="9" t="s">
        <v>266</v>
      </c>
      <c r="E127">
        <v>1</v>
      </c>
      <c r="F127" s="9" t="s">
        <v>266</v>
      </c>
      <c r="G127">
        <v>4</v>
      </c>
      <c r="H127" s="9" t="s">
        <v>364</v>
      </c>
      <c r="I127" s="9" t="s">
        <v>369</v>
      </c>
      <c r="J127">
        <v>4</v>
      </c>
      <c r="K127" s="9"/>
      <c r="M127" s="9" t="s">
        <v>266</v>
      </c>
      <c r="N127" s="9" t="s">
        <v>385</v>
      </c>
      <c r="O127" s="9" t="s">
        <v>463</v>
      </c>
      <c r="P127" s="9" t="s">
        <v>364</v>
      </c>
      <c r="Q127" s="12"/>
    </row>
    <row r="128" spans="1:17" x14ac:dyDescent="0.3">
      <c r="A128" s="22" t="s">
        <v>210</v>
      </c>
      <c r="B128" s="9" t="s">
        <v>473</v>
      </c>
      <c r="C128">
        <v>61</v>
      </c>
      <c r="D128" s="9" t="s">
        <v>191</v>
      </c>
      <c r="E128">
        <v>1</v>
      </c>
      <c r="F128" s="9" t="s">
        <v>191</v>
      </c>
      <c r="G128">
        <v>5</v>
      </c>
      <c r="H128" s="9" t="s">
        <v>365</v>
      </c>
      <c r="I128" s="9" t="s">
        <v>370</v>
      </c>
      <c r="J128">
        <v>5</v>
      </c>
      <c r="K128" s="9"/>
      <c r="M128" s="9" t="s">
        <v>191</v>
      </c>
      <c r="N128" s="9" t="s">
        <v>386</v>
      </c>
      <c r="O128" s="9" t="s">
        <v>403</v>
      </c>
      <c r="P128" s="9" t="s">
        <v>365</v>
      </c>
      <c r="Q128" s="12"/>
    </row>
    <row r="129" spans="1:17" x14ac:dyDescent="0.3">
      <c r="A129" s="22" t="s">
        <v>210</v>
      </c>
      <c r="B129" s="9" t="s">
        <v>473</v>
      </c>
      <c r="C129">
        <v>61</v>
      </c>
      <c r="D129" s="9" t="s">
        <v>191</v>
      </c>
      <c r="E129">
        <v>1</v>
      </c>
      <c r="F129" s="9" t="s">
        <v>191</v>
      </c>
      <c r="G129">
        <v>5</v>
      </c>
      <c r="H129" s="9" t="s">
        <v>365</v>
      </c>
      <c r="I129" s="9" t="s">
        <v>370</v>
      </c>
      <c r="J129">
        <v>5</v>
      </c>
      <c r="K129" s="9"/>
      <c r="M129" s="9" t="s">
        <v>191</v>
      </c>
      <c r="N129" s="9" t="s">
        <v>387</v>
      </c>
      <c r="O129" s="9" t="s">
        <v>408</v>
      </c>
      <c r="P129" s="9" t="s">
        <v>365</v>
      </c>
      <c r="Q129" s="12"/>
    </row>
    <row r="130" spans="1:17" x14ac:dyDescent="0.3">
      <c r="A130" s="22" t="s">
        <v>210</v>
      </c>
      <c r="B130" s="9" t="s">
        <v>473</v>
      </c>
      <c r="C130">
        <v>61</v>
      </c>
      <c r="D130" s="9" t="s">
        <v>191</v>
      </c>
      <c r="E130">
        <v>1</v>
      </c>
      <c r="F130" s="9" t="s">
        <v>191</v>
      </c>
      <c r="G130">
        <v>5</v>
      </c>
      <c r="H130" s="9" t="s">
        <v>365</v>
      </c>
      <c r="I130" s="9" t="s">
        <v>370</v>
      </c>
      <c r="J130">
        <v>5</v>
      </c>
      <c r="K130" s="9"/>
      <c r="M130" s="9" t="s">
        <v>191</v>
      </c>
      <c r="N130" s="9" t="s">
        <v>388</v>
      </c>
      <c r="O130" s="9" t="s">
        <v>458</v>
      </c>
      <c r="P130" s="9" t="s">
        <v>365</v>
      </c>
      <c r="Q130" s="12"/>
    </row>
    <row r="131" spans="1:17" x14ac:dyDescent="0.3">
      <c r="A131" s="22" t="s">
        <v>210</v>
      </c>
      <c r="B131" s="9" t="s">
        <v>473</v>
      </c>
      <c r="C131">
        <v>61</v>
      </c>
      <c r="D131" s="9" t="s">
        <v>191</v>
      </c>
      <c r="E131">
        <v>1</v>
      </c>
      <c r="F131" s="9" t="s">
        <v>191</v>
      </c>
      <c r="G131">
        <v>5</v>
      </c>
      <c r="H131" s="9" t="s">
        <v>365</v>
      </c>
      <c r="I131" s="9" t="s">
        <v>370</v>
      </c>
      <c r="J131">
        <v>5</v>
      </c>
      <c r="K131" s="9"/>
      <c r="M131" s="9" t="s">
        <v>191</v>
      </c>
      <c r="N131" s="9" t="s">
        <v>389</v>
      </c>
      <c r="O131" s="9" t="s">
        <v>460</v>
      </c>
      <c r="P131" s="9" t="s">
        <v>365</v>
      </c>
      <c r="Q131" s="12"/>
    </row>
    <row r="132" spans="1:17" x14ac:dyDescent="0.3">
      <c r="A132" s="22" t="s">
        <v>210</v>
      </c>
      <c r="B132" s="9" t="s">
        <v>473</v>
      </c>
      <c r="C132">
        <v>61</v>
      </c>
      <c r="D132" s="9" t="s">
        <v>191</v>
      </c>
      <c r="E132">
        <v>1</v>
      </c>
      <c r="F132" s="9" t="s">
        <v>191</v>
      </c>
      <c r="G132">
        <v>5</v>
      </c>
      <c r="H132" s="9" t="s">
        <v>365</v>
      </c>
      <c r="I132" s="9" t="s">
        <v>370</v>
      </c>
      <c r="J132">
        <v>5</v>
      </c>
      <c r="K132" s="9"/>
      <c r="M132" s="9" t="s">
        <v>191</v>
      </c>
      <c r="N132" s="9" t="s">
        <v>390</v>
      </c>
      <c r="O132" s="9" t="s">
        <v>466</v>
      </c>
      <c r="P132" s="9" t="s">
        <v>365</v>
      </c>
      <c r="Q132" s="12"/>
    </row>
    <row r="133" spans="1:17" x14ac:dyDescent="0.3">
      <c r="A133" s="22" t="s">
        <v>210</v>
      </c>
      <c r="B133" s="9" t="s">
        <v>473</v>
      </c>
      <c r="C133">
        <v>61</v>
      </c>
      <c r="D133" s="9" t="s">
        <v>191</v>
      </c>
      <c r="E133">
        <v>1</v>
      </c>
      <c r="F133" s="9" t="s">
        <v>191</v>
      </c>
      <c r="G133">
        <v>5</v>
      </c>
      <c r="H133" s="9" t="s">
        <v>365</v>
      </c>
      <c r="I133" s="9" t="s">
        <v>370</v>
      </c>
      <c r="J133">
        <v>5</v>
      </c>
      <c r="K133" s="9"/>
      <c r="M133" s="9" t="s">
        <v>191</v>
      </c>
      <c r="N133" s="9" t="s">
        <v>391</v>
      </c>
      <c r="O133" s="9" t="s">
        <v>467</v>
      </c>
      <c r="P133" s="9" t="s">
        <v>365</v>
      </c>
      <c r="Q133" s="12"/>
    </row>
    <row r="134" spans="1:17" x14ac:dyDescent="0.3">
      <c r="A134" s="22" t="s">
        <v>210</v>
      </c>
      <c r="B134" s="9" t="s">
        <v>473</v>
      </c>
      <c r="C134">
        <v>63</v>
      </c>
      <c r="D134" s="9" t="s">
        <v>269</v>
      </c>
      <c r="E134">
        <v>1</v>
      </c>
      <c r="F134" s="9" t="s">
        <v>185</v>
      </c>
      <c r="G134">
        <v>2</v>
      </c>
      <c r="H134" s="9" t="s">
        <v>366</v>
      </c>
      <c r="I134" s="9" t="s">
        <v>367</v>
      </c>
      <c r="J134">
        <v>2</v>
      </c>
      <c r="K134" s="9"/>
      <c r="M134" s="9" t="s">
        <v>269</v>
      </c>
      <c r="N134" s="9" t="s">
        <v>293</v>
      </c>
      <c r="O134" s="9" t="s">
        <v>102</v>
      </c>
      <c r="P134" s="9" t="s">
        <v>366</v>
      </c>
      <c r="Q134" s="12"/>
    </row>
    <row r="135" spans="1:17" x14ac:dyDescent="0.3">
      <c r="A135" s="22" t="s">
        <v>210</v>
      </c>
      <c r="B135" s="9" t="s">
        <v>473</v>
      </c>
      <c r="C135">
        <v>61</v>
      </c>
      <c r="D135" s="9" t="s">
        <v>191</v>
      </c>
      <c r="E135">
        <v>1</v>
      </c>
      <c r="F135" s="9" t="s">
        <v>191</v>
      </c>
      <c r="G135">
        <v>5</v>
      </c>
      <c r="H135" s="9" t="s">
        <v>365</v>
      </c>
      <c r="I135" s="9" t="s">
        <v>370</v>
      </c>
      <c r="J135">
        <v>5</v>
      </c>
      <c r="K135" s="9"/>
      <c r="M135" s="9" t="s">
        <v>191</v>
      </c>
      <c r="N135" s="9" t="s">
        <v>392</v>
      </c>
      <c r="O135" s="9" t="s">
        <v>468</v>
      </c>
      <c r="P135" s="9" t="s">
        <v>365</v>
      </c>
      <c r="Q135" s="12"/>
    </row>
    <row r="136" spans="1:17" x14ac:dyDescent="0.3">
      <c r="A136" s="22" t="s">
        <v>210</v>
      </c>
      <c r="B136" s="9" t="s">
        <v>473</v>
      </c>
      <c r="C136">
        <v>61</v>
      </c>
      <c r="D136" s="9" t="s">
        <v>191</v>
      </c>
      <c r="E136">
        <v>1</v>
      </c>
      <c r="F136" s="9" t="s">
        <v>191</v>
      </c>
      <c r="G136">
        <v>5</v>
      </c>
      <c r="H136" s="9" t="s">
        <v>365</v>
      </c>
      <c r="I136" s="9" t="s">
        <v>370</v>
      </c>
      <c r="J136">
        <v>5</v>
      </c>
      <c r="K136" s="9"/>
      <c r="M136" s="9" t="s">
        <v>191</v>
      </c>
      <c r="N136" s="9" t="s">
        <v>393</v>
      </c>
      <c r="O136" s="9" t="s">
        <v>469</v>
      </c>
      <c r="P136" s="9" t="s">
        <v>365</v>
      </c>
      <c r="Q136" s="12"/>
    </row>
    <row r="137" spans="1:17" x14ac:dyDescent="0.3">
      <c r="A137" s="22" t="s">
        <v>210</v>
      </c>
      <c r="B137" s="9" t="s">
        <v>473</v>
      </c>
      <c r="C137">
        <v>2</v>
      </c>
      <c r="D137" s="9" t="s">
        <v>215</v>
      </c>
      <c r="E137">
        <v>1</v>
      </c>
      <c r="F137" s="9" t="s">
        <v>346</v>
      </c>
      <c r="H137" s="9"/>
      <c r="I137" s="9"/>
      <c r="K137" s="9"/>
      <c r="M137" s="9"/>
      <c r="N137" s="9"/>
      <c r="O137" s="9"/>
      <c r="P137" s="9"/>
      <c r="Q137" s="12"/>
    </row>
    <row r="138" spans="1:17" x14ac:dyDescent="0.3">
      <c r="A138" s="22" t="s">
        <v>210</v>
      </c>
      <c r="B138" s="9" t="s">
        <v>473</v>
      </c>
      <c r="C138">
        <v>7</v>
      </c>
      <c r="D138" s="9" t="s">
        <v>219</v>
      </c>
      <c r="E138">
        <v>1</v>
      </c>
      <c r="F138" s="9" t="s">
        <v>219</v>
      </c>
      <c r="G138">
        <v>21</v>
      </c>
      <c r="H138" s="9"/>
      <c r="I138" s="9"/>
      <c r="K138" s="9"/>
      <c r="M138" s="9"/>
      <c r="N138" s="9"/>
      <c r="O138" s="9"/>
      <c r="P138" s="9"/>
      <c r="Q138" s="12"/>
    </row>
    <row r="139" spans="1:17" x14ac:dyDescent="0.3">
      <c r="A139" s="22" t="s">
        <v>210</v>
      </c>
      <c r="B139" s="9" t="s">
        <v>473</v>
      </c>
      <c r="C139">
        <v>9</v>
      </c>
      <c r="D139" s="9" t="s">
        <v>221</v>
      </c>
      <c r="E139">
        <v>1</v>
      </c>
      <c r="F139" s="9" t="s">
        <v>343</v>
      </c>
      <c r="G139">
        <v>23</v>
      </c>
      <c r="H139" s="9"/>
      <c r="I139" s="9"/>
      <c r="K139" s="9"/>
      <c r="M139" s="9"/>
      <c r="N139" s="9"/>
      <c r="O139" s="9"/>
      <c r="P139" s="9"/>
      <c r="Q139" s="12"/>
    </row>
    <row r="140" spans="1:17" x14ac:dyDescent="0.3">
      <c r="A140" s="22" t="s">
        <v>210</v>
      </c>
      <c r="B140" s="9" t="s">
        <v>473</v>
      </c>
      <c r="C140">
        <v>14</v>
      </c>
      <c r="D140" s="9" t="s">
        <v>226</v>
      </c>
      <c r="E140">
        <v>1</v>
      </c>
      <c r="F140" s="9" t="s">
        <v>190</v>
      </c>
      <c r="G140">
        <v>6</v>
      </c>
      <c r="H140" s="9"/>
      <c r="I140" s="9"/>
      <c r="K140" s="9"/>
      <c r="M140" s="9"/>
      <c r="N140" s="9"/>
      <c r="O140" s="9"/>
      <c r="P140" s="9"/>
      <c r="Q140" s="12"/>
    </row>
    <row r="141" spans="1:17" x14ac:dyDescent="0.3">
      <c r="A141" s="22" t="s">
        <v>210</v>
      </c>
      <c r="B141" s="9" t="s">
        <v>473</v>
      </c>
      <c r="C141">
        <v>16</v>
      </c>
      <c r="D141" s="9" t="s">
        <v>227</v>
      </c>
      <c r="E141">
        <v>1</v>
      </c>
      <c r="F141" s="9" t="s">
        <v>227</v>
      </c>
      <c r="G141">
        <v>25</v>
      </c>
      <c r="H141" s="9"/>
      <c r="I141" s="9"/>
      <c r="K141" s="9"/>
      <c r="M141" s="9"/>
      <c r="N141" s="9"/>
      <c r="O141" s="9"/>
      <c r="P141" s="9"/>
      <c r="Q141" s="12"/>
    </row>
    <row r="142" spans="1:17" x14ac:dyDescent="0.3">
      <c r="A142" s="22" t="s">
        <v>210</v>
      </c>
      <c r="B142" s="9" t="s">
        <v>473</v>
      </c>
      <c r="C142">
        <v>35</v>
      </c>
      <c r="D142" s="9" t="s">
        <v>246</v>
      </c>
      <c r="E142">
        <v>1</v>
      </c>
      <c r="F142" s="9" t="s">
        <v>341</v>
      </c>
      <c r="G142">
        <v>22</v>
      </c>
      <c r="H142" s="9"/>
      <c r="I142" s="9"/>
      <c r="K142" s="9"/>
      <c r="M142" s="9"/>
      <c r="N142" s="9"/>
      <c r="O142" s="9"/>
      <c r="P142" s="9"/>
      <c r="Q142" s="12"/>
    </row>
    <row r="143" spans="1:17" x14ac:dyDescent="0.3">
      <c r="A143" s="22" t="s">
        <v>210</v>
      </c>
      <c r="B143" s="9" t="s">
        <v>473</v>
      </c>
      <c r="C143">
        <v>37</v>
      </c>
      <c r="D143" s="9" t="s">
        <v>248</v>
      </c>
      <c r="E143">
        <v>1</v>
      </c>
      <c r="F143" s="9" t="s">
        <v>342</v>
      </c>
      <c r="G143">
        <v>24</v>
      </c>
      <c r="H143" s="9"/>
      <c r="I143" s="9"/>
      <c r="K143" s="9"/>
      <c r="M143" s="9"/>
      <c r="N143" s="9"/>
      <c r="O143" s="9"/>
      <c r="P143" s="9"/>
      <c r="Q143" s="12"/>
    </row>
    <row r="144" spans="1:17" x14ac:dyDescent="0.3">
      <c r="A144" s="22" t="s">
        <v>210</v>
      </c>
      <c r="B144" s="9" t="s">
        <v>473</v>
      </c>
      <c r="C144">
        <v>43</v>
      </c>
      <c r="D144" s="9" t="s">
        <v>253</v>
      </c>
      <c r="E144">
        <v>1</v>
      </c>
      <c r="F144" s="9" t="s">
        <v>253</v>
      </c>
      <c r="G144">
        <v>26</v>
      </c>
      <c r="H144" s="9"/>
      <c r="I144" s="9"/>
      <c r="K144" s="9"/>
      <c r="M144" s="9"/>
      <c r="N144" s="9"/>
      <c r="O144" s="9"/>
      <c r="P144" s="9"/>
      <c r="Q144" s="12"/>
    </row>
    <row r="145" spans="1:17" x14ac:dyDescent="0.3">
      <c r="A145" s="22" t="s">
        <v>210</v>
      </c>
      <c r="B145" s="9" t="s">
        <v>473</v>
      </c>
      <c r="C145">
        <v>65</v>
      </c>
      <c r="D145" s="9" t="s">
        <v>271</v>
      </c>
      <c r="E145">
        <v>1</v>
      </c>
      <c r="F145" s="9" t="s">
        <v>344</v>
      </c>
      <c r="G145">
        <v>27</v>
      </c>
      <c r="H145" s="9"/>
      <c r="I145" s="9"/>
      <c r="K145" s="9"/>
      <c r="M145" s="9"/>
      <c r="N145" s="9"/>
      <c r="O145" s="9"/>
      <c r="P145" s="9"/>
      <c r="Q145" s="12"/>
    </row>
    <row r="146" spans="1:17" x14ac:dyDescent="0.3">
      <c r="A146" s="22" t="s">
        <v>210</v>
      </c>
      <c r="B146" s="9" t="s">
        <v>473</v>
      </c>
      <c r="C146">
        <v>71</v>
      </c>
      <c r="D146" s="9" t="s">
        <v>347</v>
      </c>
      <c r="E146">
        <v>1</v>
      </c>
      <c r="F146" s="9" t="s">
        <v>347</v>
      </c>
      <c r="G146">
        <v>9</v>
      </c>
      <c r="H146" s="9"/>
      <c r="I146" s="9"/>
      <c r="K146" s="9"/>
      <c r="M146" s="9"/>
      <c r="N146" s="9"/>
      <c r="O146" s="9"/>
      <c r="P146" s="9"/>
      <c r="Q146" s="12"/>
    </row>
    <row r="147" spans="1:17" x14ac:dyDescent="0.3">
      <c r="A147" s="22" t="s">
        <v>210</v>
      </c>
      <c r="B147" s="9" t="s">
        <v>473</v>
      </c>
      <c r="C147">
        <v>72</v>
      </c>
      <c r="D147" s="9" t="s">
        <v>348</v>
      </c>
      <c r="E147">
        <v>1</v>
      </c>
      <c r="F147" s="9" t="s">
        <v>348</v>
      </c>
      <c r="G147">
        <v>10</v>
      </c>
      <c r="H147" s="9"/>
      <c r="I147" s="9"/>
      <c r="K147" s="9"/>
      <c r="M147" s="9"/>
      <c r="N147" s="9"/>
      <c r="O147" s="9"/>
      <c r="P147" s="9"/>
      <c r="Q147" s="12"/>
    </row>
    <row r="148" spans="1:17" x14ac:dyDescent="0.3">
      <c r="A148" s="22" t="s">
        <v>210</v>
      </c>
      <c r="B148" s="9" t="s">
        <v>473</v>
      </c>
      <c r="C148">
        <v>73</v>
      </c>
      <c r="D148" s="9" t="s">
        <v>349</v>
      </c>
      <c r="E148">
        <v>1</v>
      </c>
      <c r="F148" s="9" t="s">
        <v>349</v>
      </c>
      <c r="G148">
        <v>11</v>
      </c>
      <c r="H148" s="9"/>
      <c r="I148" s="9"/>
      <c r="K148" s="9"/>
      <c r="M148" s="9"/>
      <c r="N148" s="9"/>
      <c r="O148" s="9"/>
      <c r="P148" s="9"/>
      <c r="Q148" s="12"/>
    </row>
    <row r="149" spans="1:17" x14ac:dyDescent="0.3">
      <c r="A149" s="22" t="s">
        <v>210</v>
      </c>
      <c r="B149" s="9" t="s">
        <v>473</v>
      </c>
      <c r="C149">
        <v>74</v>
      </c>
      <c r="D149" s="9" t="s">
        <v>350</v>
      </c>
      <c r="E149">
        <v>1</v>
      </c>
      <c r="F149" s="9" t="s">
        <v>350</v>
      </c>
      <c r="G149">
        <v>12</v>
      </c>
      <c r="H149" s="9"/>
      <c r="I149" s="9"/>
      <c r="K149" s="9"/>
      <c r="M149" s="9"/>
      <c r="N149" s="9"/>
      <c r="O149" s="9"/>
      <c r="P149" s="9"/>
      <c r="Q149" s="12"/>
    </row>
    <row r="150" spans="1:17" x14ac:dyDescent="0.3">
      <c r="A150" s="22" t="s">
        <v>210</v>
      </c>
      <c r="B150" s="9" t="s">
        <v>473</v>
      </c>
      <c r="C150">
        <v>75</v>
      </c>
      <c r="D150" s="9" t="s">
        <v>351</v>
      </c>
      <c r="E150">
        <v>1</v>
      </c>
      <c r="F150" s="9" t="s">
        <v>351</v>
      </c>
      <c r="G150">
        <v>13</v>
      </c>
      <c r="H150" s="9"/>
      <c r="I150" s="9"/>
      <c r="K150" s="9"/>
      <c r="M150" s="9"/>
      <c r="N150" s="9"/>
      <c r="O150" s="9"/>
      <c r="P150" s="9"/>
      <c r="Q150" s="12"/>
    </row>
    <row r="151" spans="1:17" x14ac:dyDescent="0.3">
      <c r="A151" s="22" t="s">
        <v>210</v>
      </c>
      <c r="B151" s="9" t="s">
        <v>473</v>
      </c>
      <c r="C151">
        <v>76</v>
      </c>
      <c r="D151" s="9" t="s">
        <v>352</v>
      </c>
      <c r="E151">
        <v>1</v>
      </c>
      <c r="F151" s="9" t="s">
        <v>352</v>
      </c>
      <c r="G151">
        <v>14</v>
      </c>
      <c r="H151" s="9"/>
      <c r="I151" s="9"/>
      <c r="K151" s="9"/>
      <c r="M151" s="9"/>
      <c r="N151" s="9"/>
      <c r="O151" s="9"/>
      <c r="P151" s="9"/>
      <c r="Q151" s="12"/>
    </row>
    <row r="152" spans="1:17" x14ac:dyDescent="0.3">
      <c r="A152" s="22" t="s">
        <v>210</v>
      </c>
      <c r="B152" s="9" t="s">
        <v>473</v>
      </c>
      <c r="C152">
        <v>77</v>
      </c>
      <c r="D152" s="9" t="s">
        <v>353</v>
      </c>
      <c r="E152">
        <v>1</v>
      </c>
      <c r="F152" s="9" t="s">
        <v>353</v>
      </c>
      <c r="G152">
        <v>15</v>
      </c>
      <c r="H152" s="9"/>
      <c r="I152" s="9"/>
      <c r="K152" s="9"/>
      <c r="M152" s="9"/>
      <c r="N152" s="9"/>
      <c r="O152" s="9"/>
      <c r="P152" s="9"/>
      <c r="Q152" s="12"/>
    </row>
    <row r="153" spans="1:17" x14ac:dyDescent="0.3">
      <c r="A153" s="22" t="s">
        <v>210</v>
      </c>
      <c r="B153" s="9" t="s">
        <v>473</v>
      </c>
      <c r="C153">
        <v>78</v>
      </c>
      <c r="D153" s="9" t="s">
        <v>354</v>
      </c>
      <c r="E153">
        <v>1</v>
      </c>
      <c r="F153" s="9" t="s">
        <v>354</v>
      </c>
      <c r="G153">
        <v>16</v>
      </c>
      <c r="H153" s="9"/>
      <c r="I153" s="9"/>
      <c r="K153" s="9"/>
      <c r="M153" s="9"/>
      <c r="N153" s="9"/>
      <c r="O153" s="9"/>
      <c r="P153" s="9"/>
      <c r="Q153" s="12"/>
    </row>
    <row r="154" spans="1:17" x14ac:dyDescent="0.3">
      <c r="A154" s="22" t="s">
        <v>210</v>
      </c>
      <c r="B154" s="9" t="s">
        <v>473</v>
      </c>
      <c r="C154">
        <v>79</v>
      </c>
      <c r="D154" s="9" t="s">
        <v>355</v>
      </c>
      <c r="E154">
        <v>1</v>
      </c>
      <c r="F154" s="9" t="s">
        <v>355</v>
      </c>
      <c r="G154">
        <v>17</v>
      </c>
      <c r="H154" s="9"/>
      <c r="I154" s="9"/>
      <c r="K154" s="9"/>
      <c r="M154" s="9"/>
      <c r="N154" s="9"/>
      <c r="O154" s="9"/>
      <c r="P154" s="9"/>
      <c r="Q154" s="12"/>
    </row>
    <row r="155" spans="1:17" x14ac:dyDescent="0.3">
      <c r="A155" s="22" t="s">
        <v>210</v>
      </c>
      <c r="B155" s="9" t="s">
        <v>473</v>
      </c>
      <c r="C155">
        <v>80</v>
      </c>
      <c r="D155" s="9" t="s">
        <v>356</v>
      </c>
      <c r="E155">
        <v>1</v>
      </c>
      <c r="F155" s="9" t="s">
        <v>356</v>
      </c>
      <c r="G155">
        <v>18</v>
      </c>
      <c r="H155" s="9"/>
      <c r="I155" s="9"/>
      <c r="K155" s="9"/>
      <c r="M155" s="9"/>
      <c r="N155" s="9"/>
      <c r="O155" s="9"/>
      <c r="P155" s="9"/>
      <c r="Q155" s="12"/>
    </row>
    <row r="156" spans="1:17" x14ac:dyDescent="0.3">
      <c r="A156" s="22" t="s">
        <v>210</v>
      </c>
      <c r="B156" s="9" t="s">
        <v>473</v>
      </c>
      <c r="C156">
        <v>81</v>
      </c>
      <c r="D156" s="9" t="s">
        <v>357</v>
      </c>
      <c r="E156">
        <v>1</v>
      </c>
      <c r="F156" s="9" t="s">
        <v>357</v>
      </c>
      <c r="G156">
        <v>19</v>
      </c>
      <c r="H156" s="9"/>
      <c r="I156" s="9"/>
      <c r="K156" s="9"/>
      <c r="M156" s="9"/>
      <c r="N156" s="9"/>
      <c r="O156" s="9"/>
      <c r="P156" s="9"/>
      <c r="Q156" s="12"/>
    </row>
    <row r="157" spans="1:17" x14ac:dyDescent="0.3">
      <c r="A157" s="22" t="s">
        <v>210</v>
      </c>
      <c r="B157" s="9" t="s">
        <v>473</v>
      </c>
      <c r="C157">
        <v>82</v>
      </c>
      <c r="D157" s="9" t="s">
        <v>358</v>
      </c>
      <c r="E157">
        <v>1</v>
      </c>
      <c r="F157" s="9" t="s">
        <v>358</v>
      </c>
      <c r="G157">
        <v>20</v>
      </c>
      <c r="H157" s="9"/>
      <c r="I157" s="9"/>
      <c r="K157" s="9"/>
      <c r="M157" s="9"/>
      <c r="N157" s="9"/>
      <c r="O157" s="9"/>
      <c r="P157" s="9"/>
      <c r="Q157" s="12"/>
    </row>
    <row r="158" spans="1:17" x14ac:dyDescent="0.3">
      <c r="A158" s="22" t="s">
        <v>210</v>
      </c>
      <c r="B158" s="9" t="s">
        <v>473</v>
      </c>
      <c r="C158">
        <v>85</v>
      </c>
      <c r="D158" s="9" t="s">
        <v>11</v>
      </c>
      <c r="E158">
        <v>1</v>
      </c>
      <c r="F158" s="9" t="s">
        <v>11</v>
      </c>
      <c r="G158">
        <v>7</v>
      </c>
      <c r="H158" s="9"/>
      <c r="I158" s="9"/>
      <c r="K158" s="9"/>
      <c r="M158" s="9"/>
      <c r="N158" s="9"/>
      <c r="O158" s="9"/>
      <c r="P158" s="9"/>
      <c r="Q158" s="12"/>
    </row>
    <row r="159" spans="1:17" x14ac:dyDescent="0.3">
      <c r="A159" s="22" t="s">
        <v>359</v>
      </c>
      <c r="B159" s="9" t="s">
        <v>474</v>
      </c>
      <c r="C159">
        <v>5</v>
      </c>
      <c r="D159" s="9" t="s">
        <v>218</v>
      </c>
      <c r="E159">
        <v>1</v>
      </c>
      <c r="F159" s="9" t="s">
        <v>399</v>
      </c>
      <c r="G159">
        <v>28</v>
      </c>
      <c r="H159" s="9" t="s">
        <v>400</v>
      </c>
      <c r="I159" s="9" t="s">
        <v>402</v>
      </c>
      <c r="J159">
        <v>0</v>
      </c>
      <c r="K159" s="9"/>
      <c r="M159" s="9" t="s">
        <v>33</v>
      </c>
      <c r="N159" s="9" t="s">
        <v>292</v>
      </c>
      <c r="O159" s="9" t="s">
        <v>405</v>
      </c>
      <c r="P159" s="9" t="s">
        <v>400</v>
      </c>
      <c r="Q159" s="12"/>
    </row>
    <row r="160" spans="1:17" x14ac:dyDescent="0.3">
      <c r="A160" s="22" t="s">
        <v>359</v>
      </c>
      <c r="B160" s="9" t="s">
        <v>474</v>
      </c>
      <c r="C160">
        <v>2</v>
      </c>
      <c r="D160" s="9" t="s">
        <v>215</v>
      </c>
      <c r="E160">
        <v>1</v>
      </c>
      <c r="F160" s="9" t="s">
        <v>346</v>
      </c>
      <c r="G160">
        <v>1</v>
      </c>
      <c r="H160" s="9" t="s">
        <v>394</v>
      </c>
      <c r="I160" s="9" t="s">
        <v>371</v>
      </c>
      <c r="J160">
        <v>1</v>
      </c>
      <c r="K160" s="9"/>
      <c r="M160" s="9" t="s">
        <v>215</v>
      </c>
      <c r="N160" s="9" t="s">
        <v>293</v>
      </c>
      <c r="O160" s="9" t="s">
        <v>100</v>
      </c>
      <c r="P160" s="9" t="s">
        <v>394</v>
      </c>
      <c r="Q160" s="12"/>
    </row>
    <row r="161" spans="1:17" x14ac:dyDescent="0.3">
      <c r="A161" s="22" t="s">
        <v>359</v>
      </c>
      <c r="B161" s="9" t="s">
        <v>474</v>
      </c>
      <c r="C161">
        <v>63</v>
      </c>
      <c r="D161" s="9" t="s">
        <v>269</v>
      </c>
      <c r="E161">
        <v>1</v>
      </c>
      <c r="F161" s="9" t="s">
        <v>185</v>
      </c>
      <c r="G161">
        <v>2</v>
      </c>
      <c r="H161" s="9" t="s">
        <v>398</v>
      </c>
      <c r="I161" s="9" t="s">
        <v>372</v>
      </c>
      <c r="J161">
        <v>2</v>
      </c>
      <c r="K161" s="9"/>
      <c r="M161" s="9" t="s">
        <v>269</v>
      </c>
      <c r="N161" s="9" t="s">
        <v>293</v>
      </c>
      <c r="O161" s="9" t="s">
        <v>101</v>
      </c>
      <c r="P161" s="9" t="s">
        <v>398</v>
      </c>
      <c r="Q161" s="12"/>
    </row>
    <row r="162" spans="1:17" x14ac:dyDescent="0.3">
      <c r="A162" s="22" t="s">
        <v>359</v>
      </c>
      <c r="B162" s="9" t="s">
        <v>474</v>
      </c>
      <c r="C162">
        <v>56</v>
      </c>
      <c r="D162" s="9" t="s">
        <v>265</v>
      </c>
      <c r="E162">
        <v>1</v>
      </c>
      <c r="F162" s="9" t="s">
        <v>186</v>
      </c>
      <c r="G162">
        <v>3</v>
      </c>
      <c r="H162" s="9" t="s">
        <v>395</v>
      </c>
      <c r="I162" s="9" t="s">
        <v>373</v>
      </c>
      <c r="J162">
        <v>3</v>
      </c>
      <c r="K162" s="9"/>
      <c r="M162" s="9" t="s">
        <v>265</v>
      </c>
      <c r="N162" s="9" t="s">
        <v>376</v>
      </c>
      <c r="O162" s="9" t="s">
        <v>407</v>
      </c>
      <c r="P162" s="9" t="s">
        <v>395</v>
      </c>
      <c r="Q162" s="12"/>
    </row>
    <row r="163" spans="1:17" x14ac:dyDescent="0.3">
      <c r="A163" s="22" t="s">
        <v>359</v>
      </c>
      <c r="B163" s="9" t="s">
        <v>474</v>
      </c>
      <c r="C163">
        <v>56</v>
      </c>
      <c r="D163" s="9" t="s">
        <v>265</v>
      </c>
      <c r="E163">
        <v>1</v>
      </c>
      <c r="F163" s="9" t="s">
        <v>186</v>
      </c>
      <c r="G163">
        <v>3</v>
      </c>
      <c r="H163" s="9" t="s">
        <v>395</v>
      </c>
      <c r="I163" s="9" t="s">
        <v>373</v>
      </c>
      <c r="J163">
        <v>3</v>
      </c>
      <c r="K163" s="9"/>
      <c r="M163" s="9" t="s">
        <v>265</v>
      </c>
      <c r="N163" s="9" t="s">
        <v>377</v>
      </c>
      <c r="O163" s="9" t="s">
        <v>425</v>
      </c>
      <c r="P163" s="9" t="s">
        <v>395</v>
      </c>
      <c r="Q163" s="12"/>
    </row>
    <row r="164" spans="1:17" x14ac:dyDescent="0.3">
      <c r="A164" s="22" t="s">
        <v>359</v>
      </c>
      <c r="B164" s="9" t="s">
        <v>474</v>
      </c>
      <c r="C164">
        <v>56</v>
      </c>
      <c r="D164" s="9" t="s">
        <v>265</v>
      </c>
      <c r="E164">
        <v>1</v>
      </c>
      <c r="F164" s="9" t="s">
        <v>186</v>
      </c>
      <c r="G164">
        <v>3</v>
      </c>
      <c r="H164" s="9" t="s">
        <v>395</v>
      </c>
      <c r="I164" s="9" t="s">
        <v>373</v>
      </c>
      <c r="J164">
        <v>3</v>
      </c>
      <c r="K164" s="9"/>
      <c r="M164" s="9" t="s">
        <v>265</v>
      </c>
      <c r="N164" s="9" t="s">
        <v>378</v>
      </c>
      <c r="O164" s="9" t="s">
        <v>426</v>
      </c>
      <c r="P164" s="9" t="s">
        <v>395</v>
      </c>
      <c r="Q164" s="12"/>
    </row>
    <row r="165" spans="1:17" x14ac:dyDescent="0.3">
      <c r="A165" s="22" t="s">
        <v>359</v>
      </c>
      <c r="B165" s="9" t="s">
        <v>474</v>
      </c>
      <c r="C165">
        <v>56</v>
      </c>
      <c r="D165" s="9" t="s">
        <v>265</v>
      </c>
      <c r="E165">
        <v>1</v>
      </c>
      <c r="F165" s="9" t="s">
        <v>186</v>
      </c>
      <c r="G165">
        <v>3</v>
      </c>
      <c r="H165" s="9" t="s">
        <v>395</v>
      </c>
      <c r="I165" s="9" t="s">
        <v>373</v>
      </c>
      <c r="J165">
        <v>3</v>
      </c>
      <c r="K165" s="9"/>
      <c r="M165" s="9" t="s">
        <v>265</v>
      </c>
      <c r="N165" s="9" t="s">
        <v>379</v>
      </c>
      <c r="O165" s="9" t="s">
        <v>427</v>
      </c>
      <c r="P165" s="9" t="s">
        <v>395</v>
      </c>
      <c r="Q165" s="12"/>
    </row>
    <row r="166" spans="1:17" x14ac:dyDescent="0.3">
      <c r="A166" s="22" t="s">
        <v>359</v>
      </c>
      <c r="B166" s="9" t="s">
        <v>474</v>
      </c>
      <c r="C166">
        <v>56</v>
      </c>
      <c r="D166" s="9" t="s">
        <v>265</v>
      </c>
      <c r="E166">
        <v>1</v>
      </c>
      <c r="F166" s="9" t="s">
        <v>186</v>
      </c>
      <c r="G166">
        <v>3</v>
      </c>
      <c r="H166" s="9" t="s">
        <v>395</v>
      </c>
      <c r="I166" s="9" t="s">
        <v>373</v>
      </c>
      <c r="J166">
        <v>3</v>
      </c>
      <c r="K166" s="9"/>
      <c r="M166" s="9" t="s">
        <v>265</v>
      </c>
      <c r="N166" s="9" t="s">
        <v>380</v>
      </c>
      <c r="O166" s="9" t="s">
        <v>428</v>
      </c>
      <c r="P166" s="9" t="s">
        <v>395</v>
      </c>
      <c r="Q166" s="12"/>
    </row>
    <row r="167" spans="1:17" x14ac:dyDescent="0.3">
      <c r="A167" s="22" t="s">
        <v>359</v>
      </c>
      <c r="B167" s="9" t="s">
        <v>474</v>
      </c>
      <c r="C167">
        <v>57</v>
      </c>
      <c r="D167" s="9" t="s">
        <v>266</v>
      </c>
      <c r="E167">
        <v>1</v>
      </c>
      <c r="F167" s="9" t="s">
        <v>266</v>
      </c>
      <c r="G167">
        <v>4</v>
      </c>
      <c r="H167" s="9" t="s">
        <v>396</v>
      </c>
      <c r="I167" s="9" t="s">
        <v>374</v>
      </c>
      <c r="J167">
        <v>4</v>
      </c>
      <c r="K167" s="9"/>
      <c r="M167" s="9" t="s">
        <v>266</v>
      </c>
      <c r="N167" s="9" t="s">
        <v>381</v>
      </c>
      <c r="O167" s="9" t="s">
        <v>407</v>
      </c>
      <c r="P167" s="9" t="s">
        <v>396</v>
      </c>
      <c r="Q167" s="12"/>
    </row>
    <row r="168" spans="1:17" x14ac:dyDescent="0.3">
      <c r="A168" s="22" t="s">
        <v>359</v>
      </c>
      <c r="B168" s="9" t="s">
        <v>474</v>
      </c>
      <c r="C168">
        <v>57</v>
      </c>
      <c r="D168" s="9" t="s">
        <v>266</v>
      </c>
      <c r="E168">
        <v>1</v>
      </c>
      <c r="F168" s="9" t="s">
        <v>266</v>
      </c>
      <c r="G168">
        <v>4</v>
      </c>
      <c r="H168" s="9" t="s">
        <v>396</v>
      </c>
      <c r="I168" s="9" t="s">
        <v>374</v>
      </c>
      <c r="J168">
        <v>4</v>
      </c>
      <c r="K168" s="9"/>
      <c r="M168" s="9" t="s">
        <v>266</v>
      </c>
      <c r="N168" s="9" t="s">
        <v>382</v>
      </c>
      <c r="O168" s="9" t="s">
        <v>464</v>
      </c>
      <c r="P168" s="9" t="s">
        <v>396</v>
      </c>
      <c r="Q168" s="12"/>
    </row>
    <row r="169" spans="1:17" x14ac:dyDescent="0.3">
      <c r="A169" s="22" t="s">
        <v>359</v>
      </c>
      <c r="B169" s="9" t="s">
        <v>474</v>
      </c>
      <c r="C169">
        <v>57</v>
      </c>
      <c r="D169" s="9" t="s">
        <v>266</v>
      </c>
      <c r="E169">
        <v>1</v>
      </c>
      <c r="F169" s="9" t="s">
        <v>266</v>
      </c>
      <c r="G169">
        <v>4</v>
      </c>
      <c r="H169" s="9" t="s">
        <v>396</v>
      </c>
      <c r="I169" s="9" t="s">
        <v>374</v>
      </c>
      <c r="J169">
        <v>4</v>
      </c>
      <c r="K169" s="9"/>
      <c r="M169" s="9" t="s">
        <v>266</v>
      </c>
      <c r="N169" s="9" t="s">
        <v>376</v>
      </c>
      <c r="O169" s="9" t="s">
        <v>420</v>
      </c>
      <c r="P169" s="9" t="s">
        <v>396</v>
      </c>
      <c r="Q169" s="12"/>
    </row>
    <row r="170" spans="1:17" x14ac:dyDescent="0.3">
      <c r="A170" s="22" t="s">
        <v>359</v>
      </c>
      <c r="B170" s="9" t="s">
        <v>474</v>
      </c>
      <c r="C170">
        <v>57</v>
      </c>
      <c r="D170" s="9" t="s">
        <v>266</v>
      </c>
      <c r="E170">
        <v>1</v>
      </c>
      <c r="F170" s="9" t="s">
        <v>266</v>
      </c>
      <c r="G170">
        <v>4</v>
      </c>
      <c r="H170" s="9" t="s">
        <v>396</v>
      </c>
      <c r="I170" s="9" t="s">
        <v>374</v>
      </c>
      <c r="J170">
        <v>4</v>
      </c>
      <c r="K170" s="9"/>
      <c r="M170" s="9" t="s">
        <v>266</v>
      </c>
      <c r="N170" s="9" t="s">
        <v>383</v>
      </c>
      <c r="O170" s="9" t="s">
        <v>465</v>
      </c>
      <c r="P170" s="9" t="s">
        <v>396</v>
      </c>
      <c r="Q170" s="12"/>
    </row>
    <row r="171" spans="1:17" x14ac:dyDescent="0.3">
      <c r="A171" s="22" t="s">
        <v>359</v>
      </c>
      <c r="B171" s="9" t="s">
        <v>474</v>
      </c>
      <c r="C171">
        <v>57</v>
      </c>
      <c r="D171" s="9" t="s">
        <v>266</v>
      </c>
      <c r="E171">
        <v>1</v>
      </c>
      <c r="F171" s="9" t="s">
        <v>266</v>
      </c>
      <c r="G171">
        <v>4</v>
      </c>
      <c r="H171" s="9" t="s">
        <v>396</v>
      </c>
      <c r="I171" s="9" t="s">
        <v>374</v>
      </c>
      <c r="J171">
        <v>4</v>
      </c>
      <c r="K171" s="9"/>
      <c r="M171" s="9" t="s">
        <v>266</v>
      </c>
      <c r="N171" s="9" t="s">
        <v>377</v>
      </c>
      <c r="O171" s="9" t="s">
        <v>419</v>
      </c>
      <c r="P171" s="9" t="s">
        <v>396</v>
      </c>
      <c r="Q171" s="12"/>
    </row>
    <row r="172" spans="1:17" x14ac:dyDescent="0.3">
      <c r="A172" s="22" t="s">
        <v>359</v>
      </c>
      <c r="B172" s="9" t="s">
        <v>474</v>
      </c>
      <c r="C172">
        <v>57</v>
      </c>
      <c r="D172" s="9" t="s">
        <v>266</v>
      </c>
      <c r="E172">
        <v>1</v>
      </c>
      <c r="F172" s="9" t="s">
        <v>266</v>
      </c>
      <c r="G172">
        <v>4</v>
      </c>
      <c r="H172" s="9" t="s">
        <v>396</v>
      </c>
      <c r="I172" s="9" t="s">
        <v>374</v>
      </c>
      <c r="J172">
        <v>4</v>
      </c>
      <c r="K172" s="9"/>
      <c r="M172" s="9" t="s">
        <v>266</v>
      </c>
      <c r="N172" s="9" t="s">
        <v>384</v>
      </c>
      <c r="O172" s="9" t="s">
        <v>418</v>
      </c>
      <c r="P172" s="9" t="s">
        <v>396</v>
      </c>
      <c r="Q172" s="12"/>
    </row>
    <row r="173" spans="1:17" x14ac:dyDescent="0.3">
      <c r="A173" s="22" t="s">
        <v>359</v>
      </c>
      <c r="B173" s="9" t="s">
        <v>474</v>
      </c>
      <c r="C173">
        <v>57</v>
      </c>
      <c r="D173" s="9" t="s">
        <v>266</v>
      </c>
      <c r="E173">
        <v>1</v>
      </c>
      <c r="F173" s="9" t="s">
        <v>266</v>
      </c>
      <c r="G173">
        <v>4</v>
      </c>
      <c r="H173" s="9" t="s">
        <v>396</v>
      </c>
      <c r="I173" s="9" t="s">
        <v>374</v>
      </c>
      <c r="J173">
        <v>4</v>
      </c>
      <c r="K173" s="9"/>
      <c r="M173" s="9" t="s">
        <v>266</v>
      </c>
      <c r="N173" s="9" t="s">
        <v>378</v>
      </c>
      <c r="O173" s="9" t="s">
        <v>417</v>
      </c>
      <c r="P173" s="9" t="s">
        <v>396</v>
      </c>
      <c r="Q173" s="12"/>
    </row>
    <row r="174" spans="1:17" x14ac:dyDescent="0.3">
      <c r="A174" s="22" t="s">
        <v>359</v>
      </c>
      <c r="B174" s="9" t="s">
        <v>474</v>
      </c>
      <c r="C174">
        <v>57</v>
      </c>
      <c r="D174" s="9" t="s">
        <v>266</v>
      </c>
      <c r="E174">
        <v>1</v>
      </c>
      <c r="F174" s="9" t="s">
        <v>266</v>
      </c>
      <c r="G174">
        <v>4</v>
      </c>
      <c r="H174" s="9" t="s">
        <v>396</v>
      </c>
      <c r="I174" s="9" t="s">
        <v>374</v>
      </c>
      <c r="J174">
        <v>4</v>
      </c>
      <c r="K174" s="9"/>
      <c r="M174" s="9" t="s">
        <v>266</v>
      </c>
      <c r="N174" s="9" t="s">
        <v>380</v>
      </c>
      <c r="O174" s="9" t="s">
        <v>403</v>
      </c>
      <c r="P174" s="9" t="s">
        <v>396</v>
      </c>
      <c r="Q174" s="12"/>
    </row>
    <row r="175" spans="1:17" x14ac:dyDescent="0.3">
      <c r="A175" s="22" t="s">
        <v>359</v>
      </c>
      <c r="B175" s="9" t="s">
        <v>474</v>
      </c>
      <c r="C175">
        <v>57</v>
      </c>
      <c r="D175" s="9" t="s">
        <v>266</v>
      </c>
      <c r="E175">
        <v>1</v>
      </c>
      <c r="F175" s="9" t="s">
        <v>266</v>
      </c>
      <c r="G175">
        <v>4</v>
      </c>
      <c r="H175" s="9" t="s">
        <v>396</v>
      </c>
      <c r="I175" s="9" t="s">
        <v>374</v>
      </c>
      <c r="J175">
        <v>4</v>
      </c>
      <c r="K175" s="9"/>
      <c r="M175" s="9" t="s">
        <v>266</v>
      </c>
      <c r="N175" s="9" t="s">
        <v>385</v>
      </c>
      <c r="O175" s="9" t="s">
        <v>430</v>
      </c>
      <c r="P175" s="9" t="s">
        <v>396</v>
      </c>
      <c r="Q175" s="12"/>
    </row>
    <row r="176" spans="1:17" x14ac:dyDescent="0.3">
      <c r="A176" s="22" t="s">
        <v>359</v>
      </c>
      <c r="B176" s="9" t="s">
        <v>474</v>
      </c>
      <c r="C176">
        <v>61</v>
      </c>
      <c r="D176" s="9" t="s">
        <v>191</v>
      </c>
      <c r="E176">
        <v>1</v>
      </c>
      <c r="F176" s="9" t="s">
        <v>191</v>
      </c>
      <c r="G176">
        <v>5</v>
      </c>
      <c r="H176" s="9" t="s">
        <v>397</v>
      </c>
      <c r="I176" s="9" t="s">
        <v>375</v>
      </c>
      <c r="J176">
        <v>5</v>
      </c>
      <c r="K176" s="9"/>
      <c r="M176" s="9" t="s">
        <v>191</v>
      </c>
      <c r="N176" s="9" t="s">
        <v>386</v>
      </c>
      <c r="O176" s="9" t="s">
        <v>470</v>
      </c>
      <c r="P176" s="9" t="s">
        <v>397</v>
      </c>
      <c r="Q176" s="12"/>
    </row>
    <row r="177" spans="1:17" x14ac:dyDescent="0.3">
      <c r="A177" s="22" t="s">
        <v>359</v>
      </c>
      <c r="B177" s="9" t="s">
        <v>474</v>
      </c>
      <c r="C177">
        <v>61</v>
      </c>
      <c r="D177" s="9" t="s">
        <v>191</v>
      </c>
      <c r="E177">
        <v>1</v>
      </c>
      <c r="F177" s="9" t="s">
        <v>191</v>
      </c>
      <c r="G177">
        <v>5</v>
      </c>
      <c r="H177" s="9" t="s">
        <v>397</v>
      </c>
      <c r="I177" s="9" t="s">
        <v>375</v>
      </c>
      <c r="J177">
        <v>5</v>
      </c>
      <c r="K177" s="9"/>
      <c r="M177" s="9" t="s">
        <v>191</v>
      </c>
      <c r="N177" s="9" t="s">
        <v>387</v>
      </c>
      <c r="O177" s="9" t="s">
        <v>457</v>
      </c>
      <c r="P177" s="9" t="s">
        <v>397</v>
      </c>
      <c r="Q177" s="12"/>
    </row>
    <row r="178" spans="1:17" x14ac:dyDescent="0.3">
      <c r="A178" s="22" t="s">
        <v>359</v>
      </c>
      <c r="B178" s="9" t="s">
        <v>474</v>
      </c>
      <c r="C178">
        <v>61</v>
      </c>
      <c r="D178" s="9" t="s">
        <v>191</v>
      </c>
      <c r="E178">
        <v>1</v>
      </c>
      <c r="F178" s="9" t="s">
        <v>191</v>
      </c>
      <c r="G178">
        <v>5</v>
      </c>
      <c r="H178" s="9" t="s">
        <v>397</v>
      </c>
      <c r="I178" s="9" t="s">
        <v>375</v>
      </c>
      <c r="J178">
        <v>5</v>
      </c>
      <c r="K178" s="9"/>
      <c r="M178" s="9" t="s">
        <v>191</v>
      </c>
      <c r="N178" s="9" t="s">
        <v>388</v>
      </c>
      <c r="O178" s="9" t="s">
        <v>412</v>
      </c>
      <c r="P178" s="9" t="s">
        <v>397</v>
      </c>
      <c r="Q178" s="12"/>
    </row>
    <row r="179" spans="1:17" x14ac:dyDescent="0.3">
      <c r="A179" s="22" t="s">
        <v>359</v>
      </c>
      <c r="B179" s="9" t="s">
        <v>474</v>
      </c>
      <c r="C179">
        <v>61</v>
      </c>
      <c r="D179" s="9" t="s">
        <v>191</v>
      </c>
      <c r="E179">
        <v>1</v>
      </c>
      <c r="F179" s="9" t="s">
        <v>191</v>
      </c>
      <c r="G179">
        <v>5</v>
      </c>
      <c r="H179" s="9" t="s">
        <v>397</v>
      </c>
      <c r="I179" s="9" t="s">
        <v>375</v>
      </c>
      <c r="J179">
        <v>5</v>
      </c>
      <c r="K179" s="9"/>
      <c r="M179" s="9" t="s">
        <v>191</v>
      </c>
      <c r="N179" s="9" t="s">
        <v>389</v>
      </c>
      <c r="O179" s="9" t="s">
        <v>471</v>
      </c>
      <c r="P179" s="9" t="s">
        <v>397</v>
      </c>
      <c r="Q179" s="12"/>
    </row>
    <row r="180" spans="1:17" x14ac:dyDescent="0.3">
      <c r="A180" s="22" t="s">
        <v>359</v>
      </c>
      <c r="B180" s="9" t="s">
        <v>474</v>
      </c>
      <c r="C180">
        <v>61</v>
      </c>
      <c r="D180" s="9" t="s">
        <v>191</v>
      </c>
      <c r="E180">
        <v>1</v>
      </c>
      <c r="F180" s="9" t="s">
        <v>191</v>
      </c>
      <c r="G180">
        <v>5</v>
      </c>
      <c r="H180" s="9" t="s">
        <v>397</v>
      </c>
      <c r="I180" s="9" t="s">
        <v>375</v>
      </c>
      <c r="J180">
        <v>5</v>
      </c>
      <c r="K180" s="9"/>
      <c r="M180" s="9" t="s">
        <v>191</v>
      </c>
      <c r="N180" s="9" t="s">
        <v>390</v>
      </c>
      <c r="O180" s="9" t="s">
        <v>415</v>
      </c>
      <c r="P180" s="9" t="s">
        <v>397</v>
      </c>
      <c r="Q180" s="12"/>
    </row>
    <row r="181" spans="1:17" x14ac:dyDescent="0.3">
      <c r="A181" s="22" t="s">
        <v>359</v>
      </c>
      <c r="B181" s="9" t="s">
        <v>474</v>
      </c>
      <c r="C181">
        <v>61</v>
      </c>
      <c r="D181" s="9" t="s">
        <v>191</v>
      </c>
      <c r="E181">
        <v>1</v>
      </c>
      <c r="F181" s="9" t="s">
        <v>191</v>
      </c>
      <c r="G181">
        <v>5</v>
      </c>
      <c r="H181" s="9" t="s">
        <v>397</v>
      </c>
      <c r="I181" s="9" t="s">
        <v>375</v>
      </c>
      <c r="J181">
        <v>5</v>
      </c>
      <c r="K181" s="9"/>
      <c r="M181" s="9" t="s">
        <v>191</v>
      </c>
      <c r="N181" s="9" t="s">
        <v>391</v>
      </c>
      <c r="O181" s="9" t="s">
        <v>427</v>
      </c>
      <c r="P181" s="9" t="s">
        <v>397</v>
      </c>
      <c r="Q181" s="12"/>
    </row>
    <row r="182" spans="1:17" x14ac:dyDescent="0.3">
      <c r="A182" s="22" t="s">
        <v>359</v>
      </c>
      <c r="B182" s="9" t="s">
        <v>474</v>
      </c>
      <c r="C182">
        <v>61</v>
      </c>
      <c r="D182" s="9" t="s">
        <v>191</v>
      </c>
      <c r="E182">
        <v>1</v>
      </c>
      <c r="F182" s="9" t="s">
        <v>191</v>
      </c>
      <c r="G182">
        <v>5</v>
      </c>
      <c r="H182" s="9" t="s">
        <v>397</v>
      </c>
      <c r="I182" s="9" t="s">
        <v>375</v>
      </c>
      <c r="J182">
        <v>5</v>
      </c>
      <c r="K182" s="9"/>
      <c r="M182" s="9" t="s">
        <v>191</v>
      </c>
      <c r="N182" s="9" t="s">
        <v>392</v>
      </c>
      <c r="O182" s="9" t="s">
        <v>472</v>
      </c>
      <c r="P182" s="9" t="s">
        <v>397</v>
      </c>
      <c r="Q182" s="12"/>
    </row>
    <row r="183" spans="1:17" x14ac:dyDescent="0.3">
      <c r="A183" s="22" t="s">
        <v>359</v>
      </c>
      <c r="B183" s="9" t="s">
        <v>474</v>
      </c>
      <c r="C183">
        <v>61</v>
      </c>
      <c r="D183" s="9" t="s">
        <v>191</v>
      </c>
      <c r="E183">
        <v>1</v>
      </c>
      <c r="F183" s="9" t="s">
        <v>191</v>
      </c>
      <c r="G183">
        <v>5</v>
      </c>
      <c r="H183" s="9" t="s">
        <v>397</v>
      </c>
      <c r="I183" s="9" t="s">
        <v>375</v>
      </c>
      <c r="J183">
        <v>5</v>
      </c>
      <c r="K183" s="9"/>
      <c r="M183" s="9" t="s">
        <v>191</v>
      </c>
      <c r="N183" s="9" t="s">
        <v>393</v>
      </c>
      <c r="O183" s="9" t="s">
        <v>451</v>
      </c>
      <c r="P183" s="9" t="s">
        <v>397</v>
      </c>
      <c r="Q183" s="12"/>
    </row>
    <row r="184" spans="1:17" x14ac:dyDescent="0.3">
      <c r="A184" s="22" t="s">
        <v>359</v>
      </c>
      <c r="B184" s="9" t="s">
        <v>474</v>
      </c>
      <c r="C184">
        <v>7</v>
      </c>
      <c r="D184" s="9" t="s">
        <v>219</v>
      </c>
      <c r="E184">
        <v>1</v>
      </c>
      <c r="F184" s="9" t="s">
        <v>219</v>
      </c>
      <c r="G184">
        <v>21</v>
      </c>
      <c r="H184" s="9"/>
      <c r="I184" s="9"/>
      <c r="K184" s="9"/>
      <c r="M184" s="9"/>
      <c r="N184" s="9"/>
      <c r="O184" s="9"/>
      <c r="P184" s="9"/>
      <c r="Q184" s="12"/>
    </row>
    <row r="185" spans="1:17" x14ac:dyDescent="0.3">
      <c r="A185" s="22" t="s">
        <v>359</v>
      </c>
      <c r="B185" s="9" t="s">
        <v>474</v>
      </c>
      <c r="C185">
        <v>9</v>
      </c>
      <c r="D185" s="9" t="s">
        <v>221</v>
      </c>
      <c r="E185">
        <v>1</v>
      </c>
      <c r="F185" s="9" t="s">
        <v>343</v>
      </c>
      <c r="G185">
        <v>23</v>
      </c>
      <c r="H185" s="9"/>
      <c r="I185" s="9"/>
      <c r="K185" s="9"/>
      <c r="M185" s="9"/>
      <c r="N185" s="9"/>
      <c r="O185" s="9"/>
      <c r="P185" s="9"/>
      <c r="Q185" s="12"/>
    </row>
    <row r="186" spans="1:17" x14ac:dyDescent="0.3">
      <c r="A186" s="22" t="s">
        <v>359</v>
      </c>
      <c r="B186" s="9" t="s">
        <v>474</v>
      </c>
      <c r="C186">
        <v>14</v>
      </c>
      <c r="D186" s="9" t="s">
        <v>226</v>
      </c>
      <c r="E186">
        <v>1</v>
      </c>
      <c r="F186" s="9" t="s">
        <v>190</v>
      </c>
      <c r="G186">
        <v>6</v>
      </c>
      <c r="H186" s="9"/>
      <c r="I186" s="9"/>
      <c r="K186" s="9"/>
      <c r="M186" s="9"/>
      <c r="N186" s="9"/>
      <c r="O186" s="9"/>
      <c r="P186" s="9"/>
      <c r="Q186" s="12"/>
    </row>
    <row r="187" spans="1:17" x14ac:dyDescent="0.3">
      <c r="A187" s="22" t="s">
        <v>359</v>
      </c>
      <c r="B187" s="9" t="s">
        <v>474</v>
      </c>
      <c r="C187">
        <v>16</v>
      </c>
      <c r="D187" s="9" t="s">
        <v>227</v>
      </c>
      <c r="E187">
        <v>1</v>
      </c>
      <c r="F187" s="9" t="s">
        <v>227</v>
      </c>
      <c r="G187">
        <v>25</v>
      </c>
      <c r="H187" s="9"/>
      <c r="I187" s="9"/>
      <c r="K187" s="9"/>
      <c r="M187" s="9"/>
      <c r="N187" s="9"/>
      <c r="O187" s="9"/>
      <c r="P187" s="9"/>
      <c r="Q187" s="12"/>
    </row>
    <row r="188" spans="1:17" x14ac:dyDescent="0.3">
      <c r="A188" s="22" t="s">
        <v>359</v>
      </c>
      <c r="B188" s="9" t="s">
        <v>474</v>
      </c>
      <c r="C188">
        <v>35</v>
      </c>
      <c r="D188" s="9" t="s">
        <v>246</v>
      </c>
      <c r="E188">
        <v>1</v>
      </c>
      <c r="F188" s="9" t="s">
        <v>341</v>
      </c>
      <c r="G188">
        <v>22</v>
      </c>
      <c r="H188" s="9"/>
      <c r="I188" s="9"/>
      <c r="K188" s="9"/>
      <c r="M188" s="9"/>
      <c r="N188" s="9"/>
      <c r="O188" s="9"/>
      <c r="P188" s="9"/>
      <c r="Q188" s="12"/>
    </row>
    <row r="189" spans="1:17" x14ac:dyDescent="0.3">
      <c r="A189" s="22" t="s">
        <v>359</v>
      </c>
      <c r="B189" s="9" t="s">
        <v>474</v>
      </c>
      <c r="C189">
        <v>37</v>
      </c>
      <c r="D189" s="9" t="s">
        <v>248</v>
      </c>
      <c r="E189">
        <v>1</v>
      </c>
      <c r="F189" s="9" t="s">
        <v>342</v>
      </c>
      <c r="G189">
        <v>24</v>
      </c>
      <c r="H189" s="9"/>
      <c r="I189" s="9"/>
      <c r="K189" s="9"/>
      <c r="M189" s="9"/>
      <c r="N189" s="9"/>
      <c r="O189" s="9"/>
      <c r="P189" s="9"/>
      <c r="Q189" s="12"/>
    </row>
    <row r="190" spans="1:17" x14ac:dyDescent="0.3">
      <c r="A190" s="22" t="s">
        <v>359</v>
      </c>
      <c r="B190" s="9" t="s">
        <v>474</v>
      </c>
      <c r="C190">
        <v>43</v>
      </c>
      <c r="D190" s="9" t="s">
        <v>253</v>
      </c>
      <c r="E190">
        <v>1</v>
      </c>
      <c r="F190" s="9" t="s">
        <v>253</v>
      </c>
      <c r="G190">
        <v>26</v>
      </c>
      <c r="H190" s="9"/>
      <c r="I190" s="9"/>
      <c r="K190" s="9"/>
      <c r="M190" s="9"/>
      <c r="N190" s="9"/>
      <c r="O190" s="9"/>
      <c r="P190" s="9"/>
      <c r="Q190" s="12"/>
    </row>
    <row r="191" spans="1:17" x14ac:dyDescent="0.3">
      <c r="A191" s="22" t="s">
        <v>359</v>
      </c>
      <c r="B191" s="9" t="s">
        <v>474</v>
      </c>
      <c r="C191">
        <v>65</v>
      </c>
      <c r="D191" s="9" t="s">
        <v>271</v>
      </c>
      <c r="E191">
        <v>1</v>
      </c>
      <c r="F191" s="9" t="s">
        <v>344</v>
      </c>
      <c r="G191">
        <v>27</v>
      </c>
      <c r="H191" s="9"/>
      <c r="I191" s="9"/>
      <c r="K191" s="9"/>
      <c r="M191" s="9"/>
      <c r="N191" s="9"/>
      <c r="O191" s="9"/>
      <c r="P191" s="9"/>
      <c r="Q191" s="12"/>
    </row>
    <row r="192" spans="1:17" x14ac:dyDescent="0.3">
      <c r="A192" s="22" t="s">
        <v>359</v>
      </c>
      <c r="B192" s="9" t="s">
        <v>474</v>
      </c>
      <c r="C192">
        <v>71</v>
      </c>
      <c r="D192" s="9" t="s">
        <v>347</v>
      </c>
      <c r="E192">
        <v>1</v>
      </c>
      <c r="F192" s="9" t="s">
        <v>347</v>
      </c>
      <c r="G192">
        <v>9</v>
      </c>
      <c r="H192" s="9"/>
      <c r="I192" s="9"/>
      <c r="K192" s="9"/>
      <c r="M192" s="9"/>
      <c r="N192" s="9"/>
      <c r="O192" s="9"/>
      <c r="P192" s="9"/>
      <c r="Q192" s="12"/>
    </row>
    <row r="193" spans="1:17" x14ac:dyDescent="0.3">
      <c r="A193" s="22" t="s">
        <v>359</v>
      </c>
      <c r="B193" s="9" t="s">
        <v>474</v>
      </c>
      <c r="C193">
        <v>72</v>
      </c>
      <c r="D193" s="9" t="s">
        <v>348</v>
      </c>
      <c r="E193">
        <v>1</v>
      </c>
      <c r="F193" s="9" t="s">
        <v>348</v>
      </c>
      <c r="G193">
        <v>10</v>
      </c>
      <c r="H193" s="9"/>
      <c r="I193" s="9"/>
      <c r="K193" s="9"/>
      <c r="M193" s="9"/>
      <c r="N193" s="9"/>
      <c r="O193" s="9"/>
      <c r="P193" s="9"/>
      <c r="Q193" s="12"/>
    </row>
    <row r="194" spans="1:17" x14ac:dyDescent="0.3">
      <c r="A194" s="22" t="s">
        <v>359</v>
      </c>
      <c r="B194" s="9" t="s">
        <v>474</v>
      </c>
      <c r="C194">
        <v>73</v>
      </c>
      <c r="D194" s="9" t="s">
        <v>349</v>
      </c>
      <c r="E194">
        <v>1</v>
      </c>
      <c r="F194" s="9" t="s">
        <v>349</v>
      </c>
      <c r="G194">
        <v>11</v>
      </c>
      <c r="H194" s="9"/>
      <c r="I194" s="9"/>
      <c r="K194" s="9"/>
      <c r="M194" s="9"/>
      <c r="N194" s="9"/>
      <c r="O194" s="9"/>
      <c r="P194" s="9"/>
      <c r="Q194" s="12"/>
    </row>
    <row r="195" spans="1:17" x14ac:dyDescent="0.3">
      <c r="A195" s="22" t="s">
        <v>359</v>
      </c>
      <c r="B195" s="9" t="s">
        <v>474</v>
      </c>
      <c r="C195">
        <v>74</v>
      </c>
      <c r="D195" s="9" t="s">
        <v>350</v>
      </c>
      <c r="E195">
        <v>1</v>
      </c>
      <c r="F195" s="9" t="s">
        <v>350</v>
      </c>
      <c r="G195">
        <v>12</v>
      </c>
      <c r="H195" s="9"/>
      <c r="I195" s="9"/>
      <c r="K195" s="9"/>
      <c r="M195" s="9"/>
      <c r="N195" s="9"/>
      <c r="O195" s="9"/>
      <c r="P195" s="9"/>
      <c r="Q195" s="12"/>
    </row>
    <row r="196" spans="1:17" x14ac:dyDescent="0.3">
      <c r="A196" s="22" t="s">
        <v>359</v>
      </c>
      <c r="B196" s="9" t="s">
        <v>474</v>
      </c>
      <c r="C196">
        <v>75</v>
      </c>
      <c r="D196" s="9" t="s">
        <v>351</v>
      </c>
      <c r="E196">
        <v>1</v>
      </c>
      <c r="F196" s="9" t="s">
        <v>351</v>
      </c>
      <c r="G196">
        <v>13</v>
      </c>
      <c r="H196" s="9"/>
      <c r="I196" s="9"/>
      <c r="K196" s="9"/>
      <c r="M196" s="9"/>
      <c r="N196" s="9"/>
      <c r="O196" s="9"/>
      <c r="P196" s="9"/>
      <c r="Q196" s="12"/>
    </row>
    <row r="197" spans="1:17" x14ac:dyDescent="0.3">
      <c r="A197" s="22" t="s">
        <v>359</v>
      </c>
      <c r="B197" s="9" t="s">
        <v>474</v>
      </c>
      <c r="C197">
        <v>76</v>
      </c>
      <c r="D197" s="9" t="s">
        <v>352</v>
      </c>
      <c r="E197">
        <v>1</v>
      </c>
      <c r="F197" s="9" t="s">
        <v>352</v>
      </c>
      <c r="G197">
        <v>14</v>
      </c>
      <c r="H197" s="9"/>
      <c r="I197" s="9"/>
      <c r="K197" s="9"/>
      <c r="M197" s="9"/>
      <c r="N197" s="9"/>
      <c r="O197" s="9"/>
      <c r="P197" s="9"/>
      <c r="Q197" s="12"/>
    </row>
    <row r="198" spans="1:17" x14ac:dyDescent="0.3">
      <c r="A198" s="22" t="s">
        <v>359</v>
      </c>
      <c r="B198" s="9" t="s">
        <v>474</v>
      </c>
      <c r="C198">
        <v>77</v>
      </c>
      <c r="D198" s="9" t="s">
        <v>353</v>
      </c>
      <c r="E198">
        <v>1</v>
      </c>
      <c r="F198" s="9" t="s">
        <v>353</v>
      </c>
      <c r="G198">
        <v>15</v>
      </c>
      <c r="H198" s="9"/>
      <c r="I198" s="9"/>
      <c r="K198" s="9"/>
      <c r="M198" s="9"/>
      <c r="N198" s="9"/>
      <c r="O198" s="9"/>
      <c r="P198" s="9"/>
      <c r="Q198" s="12"/>
    </row>
    <row r="199" spans="1:17" x14ac:dyDescent="0.3">
      <c r="A199" s="22" t="s">
        <v>359</v>
      </c>
      <c r="B199" s="9" t="s">
        <v>474</v>
      </c>
      <c r="C199">
        <v>78</v>
      </c>
      <c r="D199" s="9" t="s">
        <v>354</v>
      </c>
      <c r="E199">
        <v>1</v>
      </c>
      <c r="F199" s="9" t="s">
        <v>354</v>
      </c>
      <c r="G199">
        <v>16</v>
      </c>
      <c r="H199" s="9"/>
      <c r="I199" s="9"/>
      <c r="K199" s="9"/>
      <c r="M199" s="9"/>
      <c r="N199" s="9"/>
      <c r="O199" s="9"/>
      <c r="P199" s="9"/>
      <c r="Q199" s="12"/>
    </row>
    <row r="200" spans="1:17" x14ac:dyDescent="0.3">
      <c r="A200" s="22" t="s">
        <v>359</v>
      </c>
      <c r="B200" s="9" t="s">
        <v>474</v>
      </c>
      <c r="C200">
        <v>79</v>
      </c>
      <c r="D200" s="9" t="s">
        <v>355</v>
      </c>
      <c r="E200">
        <v>1</v>
      </c>
      <c r="F200" s="9" t="s">
        <v>355</v>
      </c>
      <c r="G200">
        <v>17</v>
      </c>
      <c r="H200" s="9"/>
      <c r="I200" s="9"/>
      <c r="K200" s="9"/>
      <c r="M200" s="9"/>
      <c r="N200" s="9"/>
      <c r="O200" s="9"/>
      <c r="P200" s="9"/>
      <c r="Q200" s="12"/>
    </row>
    <row r="201" spans="1:17" x14ac:dyDescent="0.3">
      <c r="A201" s="22" t="s">
        <v>359</v>
      </c>
      <c r="B201" s="9" t="s">
        <v>474</v>
      </c>
      <c r="C201">
        <v>80</v>
      </c>
      <c r="D201" s="9" t="s">
        <v>356</v>
      </c>
      <c r="E201">
        <v>1</v>
      </c>
      <c r="F201" s="9" t="s">
        <v>356</v>
      </c>
      <c r="G201">
        <v>18</v>
      </c>
      <c r="H201" s="9"/>
      <c r="I201" s="9"/>
      <c r="K201" s="9"/>
      <c r="M201" s="9"/>
      <c r="N201" s="9"/>
      <c r="O201" s="9"/>
      <c r="P201" s="9"/>
      <c r="Q201" s="12"/>
    </row>
    <row r="202" spans="1:17" x14ac:dyDescent="0.3">
      <c r="A202" s="22" t="s">
        <v>359</v>
      </c>
      <c r="B202" s="9" t="s">
        <v>474</v>
      </c>
      <c r="C202">
        <v>81</v>
      </c>
      <c r="D202" s="9" t="s">
        <v>357</v>
      </c>
      <c r="E202">
        <v>1</v>
      </c>
      <c r="F202" s="9" t="s">
        <v>357</v>
      </c>
      <c r="G202">
        <v>19</v>
      </c>
      <c r="H202" s="9"/>
      <c r="I202" s="9"/>
      <c r="K202" s="9"/>
      <c r="M202" s="9"/>
      <c r="N202" s="9"/>
      <c r="O202" s="9"/>
      <c r="P202" s="9"/>
      <c r="Q202" s="12"/>
    </row>
    <row r="203" spans="1:17" x14ac:dyDescent="0.3">
      <c r="A203" s="22" t="s">
        <v>359</v>
      </c>
      <c r="B203" s="9" t="s">
        <v>474</v>
      </c>
      <c r="C203">
        <v>82</v>
      </c>
      <c r="D203" s="9" t="s">
        <v>358</v>
      </c>
      <c r="E203">
        <v>1</v>
      </c>
      <c r="F203" s="9" t="s">
        <v>358</v>
      </c>
      <c r="G203">
        <v>20</v>
      </c>
      <c r="H203" s="9"/>
      <c r="I203" s="9"/>
      <c r="K203" s="9"/>
      <c r="M203" s="9"/>
      <c r="N203" s="9"/>
      <c r="O203" s="9"/>
      <c r="P203" s="9"/>
      <c r="Q203" s="12"/>
    </row>
    <row r="204" spans="1:17" x14ac:dyDescent="0.3">
      <c r="A204" s="22" t="s">
        <v>359</v>
      </c>
      <c r="B204" s="9" t="s">
        <v>474</v>
      </c>
      <c r="C204">
        <v>85</v>
      </c>
      <c r="D204" s="9" t="s">
        <v>11</v>
      </c>
      <c r="E204">
        <v>1</v>
      </c>
      <c r="F204" s="9" t="s">
        <v>11</v>
      </c>
      <c r="G204">
        <v>7</v>
      </c>
      <c r="H204" s="9"/>
      <c r="I204" s="9"/>
      <c r="K204" s="9"/>
      <c r="M204" s="9"/>
      <c r="N204" s="9"/>
      <c r="O204" s="9"/>
      <c r="P204" s="9"/>
      <c r="Q204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8"/>
  <sheetViews>
    <sheetView showGridLines="0" workbookViewId="0">
      <pane ySplit="3" topLeftCell="A13" activePane="bottomLeft" state="frozen"/>
      <selection pane="bottomLeft" activeCell="B19" sqref="B19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5.5546875" bestFit="1" customWidth="1"/>
  </cols>
  <sheetData>
    <row r="3" spans="1:3" x14ac:dyDescent="0.3">
      <c r="A3" s="25" t="s">
        <v>7</v>
      </c>
      <c r="B3" s="25" t="s">
        <v>5</v>
      </c>
      <c r="C3" s="25" t="s">
        <v>1</v>
      </c>
    </row>
    <row r="4" spans="1:3" x14ac:dyDescent="0.3">
      <c r="A4" s="1" t="s">
        <v>203</v>
      </c>
      <c r="B4" s="23" t="s">
        <v>204</v>
      </c>
      <c r="C4" s="24" t="s">
        <v>112</v>
      </c>
    </row>
    <row r="5" spans="1:3" x14ac:dyDescent="0.3">
      <c r="A5" s="1" t="s">
        <v>26</v>
      </c>
      <c r="B5" s="23" t="s">
        <v>209</v>
      </c>
      <c r="C5" s="24" t="s">
        <v>269</v>
      </c>
    </row>
    <row r="6" spans="1:3" x14ac:dyDescent="0.3">
      <c r="A6" s="1" t="s">
        <v>25</v>
      </c>
      <c r="B6" s="23" t="s">
        <v>207</v>
      </c>
      <c r="C6" s="24" t="s">
        <v>116</v>
      </c>
    </row>
    <row r="7" spans="1:3" x14ac:dyDescent="0.3">
      <c r="A7" s="1" t="s">
        <v>108</v>
      </c>
      <c r="B7" s="23" t="s">
        <v>208</v>
      </c>
      <c r="C7" s="24" t="s">
        <v>155</v>
      </c>
    </row>
    <row r="8" spans="1:3" x14ac:dyDescent="0.3">
      <c r="A8" s="1" t="s">
        <v>109</v>
      </c>
      <c r="B8" s="23" t="s">
        <v>302</v>
      </c>
      <c r="C8" s="24" t="s">
        <v>122</v>
      </c>
    </row>
    <row r="9" spans="1:3" x14ac:dyDescent="0.3">
      <c r="A9" s="1" t="s">
        <v>308</v>
      </c>
      <c r="B9" s="23" t="s">
        <v>309</v>
      </c>
      <c r="C9" s="24" t="s">
        <v>124</v>
      </c>
    </row>
    <row r="10" spans="1:3" x14ac:dyDescent="0.3">
      <c r="A10" s="1" t="s">
        <v>316</v>
      </c>
      <c r="B10" s="23" t="s">
        <v>315</v>
      </c>
      <c r="C10" s="24" t="s">
        <v>157</v>
      </c>
    </row>
    <row r="11" spans="1:3" x14ac:dyDescent="0.3">
      <c r="A11" s="1" t="s">
        <v>206</v>
      </c>
      <c r="B11" s="23" t="s">
        <v>205</v>
      </c>
      <c r="C11" s="24" t="s">
        <v>112</v>
      </c>
    </row>
    <row r="12" spans="1:3" x14ac:dyDescent="0.3">
      <c r="A12" s="1" t="s">
        <v>288</v>
      </c>
      <c r="B12" s="23" t="s">
        <v>211</v>
      </c>
      <c r="C12" s="24" t="s">
        <v>269</v>
      </c>
    </row>
    <row r="13" spans="1:3" x14ac:dyDescent="0.3">
      <c r="A13" s="1" t="s">
        <v>289</v>
      </c>
      <c r="B13" s="23" t="s">
        <v>212</v>
      </c>
      <c r="C13" s="24" t="s">
        <v>116</v>
      </c>
    </row>
    <row r="14" spans="1:3" x14ac:dyDescent="0.3">
      <c r="A14" s="1" t="s">
        <v>290</v>
      </c>
      <c r="B14" s="23" t="s">
        <v>213</v>
      </c>
      <c r="C14" s="24" t="s">
        <v>155</v>
      </c>
    </row>
    <row r="15" spans="1:3" x14ac:dyDescent="0.3">
      <c r="A15" s="1" t="s">
        <v>291</v>
      </c>
      <c r="B15" s="23" t="s">
        <v>318</v>
      </c>
      <c r="C15" s="24" t="s">
        <v>122</v>
      </c>
    </row>
    <row r="16" spans="1:3" x14ac:dyDescent="0.3">
      <c r="A16" s="1" t="s">
        <v>336</v>
      </c>
      <c r="B16" s="23" t="s">
        <v>337</v>
      </c>
      <c r="C16" s="24" t="s">
        <v>168</v>
      </c>
    </row>
    <row r="17" spans="1:3" x14ac:dyDescent="0.3">
      <c r="A17" s="1" t="s">
        <v>401</v>
      </c>
      <c r="B17" s="23" t="s">
        <v>361</v>
      </c>
      <c r="C17" s="24" t="s">
        <v>218</v>
      </c>
    </row>
    <row r="18" spans="1:3" x14ac:dyDescent="0.3">
      <c r="A18" s="1" t="s">
        <v>360</v>
      </c>
      <c r="B18" s="23" t="s">
        <v>362</v>
      </c>
      <c r="C18" s="24" t="s">
        <v>214</v>
      </c>
    </row>
    <row r="19" spans="1:3" x14ac:dyDescent="0.3">
      <c r="A19" s="1" t="s">
        <v>367</v>
      </c>
      <c r="B19" s="23" t="s">
        <v>366</v>
      </c>
      <c r="C19" s="24" t="s">
        <v>269</v>
      </c>
    </row>
    <row r="20" spans="1:3" x14ac:dyDescent="0.3">
      <c r="A20" s="1" t="s">
        <v>368</v>
      </c>
      <c r="B20" s="23" t="s">
        <v>363</v>
      </c>
      <c r="C20" s="24" t="s">
        <v>265</v>
      </c>
    </row>
    <row r="21" spans="1:3" x14ac:dyDescent="0.3">
      <c r="A21" s="1" t="s">
        <v>369</v>
      </c>
      <c r="B21" s="23" t="s">
        <v>364</v>
      </c>
      <c r="C21" s="24" t="s">
        <v>266</v>
      </c>
    </row>
    <row r="22" spans="1:3" x14ac:dyDescent="0.3">
      <c r="A22" s="1" t="s">
        <v>370</v>
      </c>
      <c r="B22" s="23" t="s">
        <v>365</v>
      </c>
      <c r="C22" s="24" t="s">
        <v>191</v>
      </c>
    </row>
    <row r="23" spans="1:3" x14ac:dyDescent="0.3">
      <c r="A23" s="1" t="s">
        <v>402</v>
      </c>
      <c r="B23" s="23" t="s">
        <v>400</v>
      </c>
      <c r="C23" s="24" t="s">
        <v>218</v>
      </c>
    </row>
    <row r="24" spans="1:3" x14ac:dyDescent="0.3">
      <c r="A24" s="1" t="s">
        <v>371</v>
      </c>
      <c r="B24" s="23" t="s">
        <v>394</v>
      </c>
      <c r="C24" s="24" t="s">
        <v>215</v>
      </c>
    </row>
    <row r="25" spans="1:3" x14ac:dyDescent="0.3">
      <c r="A25" s="1" t="s">
        <v>372</v>
      </c>
      <c r="B25" s="23" t="s">
        <v>398</v>
      </c>
      <c r="C25" s="24" t="s">
        <v>269</v>
      </c>
    </row>
    <row r="26" spans="1:3" x14ac:dyDescent="0.3">
      <c r="A26" s="1" t="s">
        <v>373</v>
      </c>
      <c r="B26" s="23" t="s">
        <v>395</v>
      </c>
      <c r="C26" s="24" t="s">
        <v>265</v>
      </c>
    </row>
    <row r="27" spans="1:3" x14ac:dyDescent="0.3">
      <c r="A27" s="1" t="s">
        <v>374</v>
      </c>
      <c r="B27" s="23" t="s">
        <v>396</v>
      </c>
      <c r="C27" s="24" t="s">
        <v>266</v>
      </c>
    </row>
    <row r="28" spans="1:3" x14ac:dyDescent="0.3">
      <c r="A28" s="1" t="s">
        <v>375</v>
      </c>
      <c r="B28" s="23" t="s">
        <v>397</v>
      </c>
      <c r="C28" s="2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8" t="s">
        <v>84</v>
      </c>
      <c r="L9" s="28" t="s">
        <v>66</v>
      </c>
      <c r="M9" s="28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8" t="s">
        <v>86</v>
      </c>
      <c r="L10" s="28" t="s">
        <v>66</v>
      </c>
      <c r="M10" s="28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8" t="s">
        <v>90</v>
      </c>
      <c r="L11" s="28" t="s">
        <v>60</v>
      </c>
      <c r="M11" s="28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8" t="s">
        <v>90</v>
      </c>
      <c r="L12" s="28" t="s">
        <v>106</v>
      </c>
      <c r="M12" s="28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8" t="s">
        <v>75</v>
      </c>
      <c r="L13" s="28" t="s">
        <v>105</v>
      </c>
      <c r="M13" s="28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8" t="s">
        <v>75</v>
      </c>
      <c r="L14" s="28" t="s">
        <v>106</v>
      </c>
      <c r="M14" s="28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8" t="s">
        <v>75</v>
      </c>
      <c r="L15" s="28" t="s">
        <v>60</v>
      </c>
      <c r="M15" s="28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8" t="s">
        <v>90</v>
      </c>
      <c r="L16" s="28" t="s">
        <v>105</v>
      </c>
      <c r="M16" s="28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8" t="s">
        <v>90</v>
      </c>
      <c r="L17" s="28" t="s">
        <v>66</v>
      </c>
      <c r="M17" s="28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8" t="s">
        <v>75</v>
      </c>
      <c r="L18" s="28" t="s">
        <v>66</v>
      </c>
      <c r="M18" s="28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8" t="s">
        <v>97</v>
      </c>
      <c r="L19" s="28" t="s">
        <v>66</v>
      </c>
      <c r="M19" s="28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8" t="s">
        <v>56</v>
      </c>
      <c r="L20" s="28" t="s">
        <v>55</v>
      </c>
      <c r="M20" s="28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8" t="s">
        <v>56</v>
      </c>
      <c r="L21" s="28" t="s">
        <v>64</v>
      </c>
      <c r="M21" s="28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8" t="s">
        <v>56</v>
      </c>
      <c r="L22" s="28" t="s">
        <v>105</v>
      </c>
      <c r="M22" s="28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8" t="s">
        <v>73</v>
      </c>
      <c r="L23" s="28" t="s">
        <v>66</v>
      </c>
      <c r="M23" s="28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8" t="s">
        <v>99</v>
      </c>
      <c r="L24" s="28" t="s">
        <v>66</v>
      </c>
      <c r="M24" s="28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8" t="s">
        <v>56</v>
      </c>
      <c r="L25" s="28" t="s">
        <v>60</v>
      </c>
      <c r="M25" s="28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8" t="s">
        <v>56</v>
      </c>
      <c r="L26" s="28" t="s">
        <v>62</v>
      </c>
      <c r="M26" s="28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8" t="s">
        <v>90</v>
      </c>
      <c r="L27" s="28" t="s">
        <v>55</v>
      </c>
      <c r="M27" s="28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8" t="s">
        <v>90</v>
      </c>
      <c r="L28" s="28" t="s">
        <v>64</v>
      </c>
      <c r="M28" s="28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3.109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9" t="s">
        <v>473</v>
      </c>
      <c r="C2" s="9" t="s">
        <v>110</v>
      </c>
      <c r="E2" t="s">
        <v>475</v>
      </c>
    </row>
    <row r="3" spans="1:5" x14ac:dyDescent="0.3">
      <c r="A3">
        <v>2</v>
      </c>
      <c r="B3" s="9" t="s">
        <v>474</v>
      </c>
      <c r="C3" s="9" t="s">
        <v>110</v>
      </c>
      <c r="E3" t="s">
        <v>476</v>
      </c>
    </row>
    <row r="4" spans="1:5" x14ac:dyDescent="0.3">
      <c r="A4">
        <v>3</v>
      </c>
      <c r="B4" s="9" t="s">
        <v>473</v>
      </c>
      <c r="C4" s="9" t="s">
        <v>110</v>
      </c>
      <c r="E4" t="s">
        <v>479</v>
      </c>
    </row>
    <row r="5" spans="1:5" x14ac:dyDescent="0.3">
      <c r="A5">
        <v>4</v>
      </c>
      <c r="B5" s="9" t="s">
        <v>474</v>
      </c>
      <c r="C5" s="9" t="s">
        <v>110</v>
      </c>
      <c r="E5" t="s">
        <v>480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3.109375" bestFit="1" customWidth="1"/>
    <col min="3" max="3" width="13.44140625" bestFit="1" customWidth="1"/>
    <col min="4" max="4" width="20.5546875" bestFit="1" customWidth="1"/>
    <col min="5" max="5" width="12.77734375" bestFit="1" customWidth="1"/>
    <col min="6" max="6" width="21.88671875" bestFit="1" customWidth="1"/>
    <col min="7" max="7" width="16.77734375" bestFit="1" customWidth="1"/>
    <col min="8" max="8" width="33.8867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9" t="s">
        <v>29</v>
      </c>
      <c r="B2" s="9" t="s">
        <v>473</v>
      </c>
      <c r="C2">
        <v>1</v>
      </c>
      <c r="D2" s="9" t="s">
        <v>112</v>
      </c>
      <c r="E2">
        <v>1</v>
      </c>
      <c r="F2" s="9" t="s">
        <v>204</v>
      </c>
      <c r="G2">
        <v>50</v>
      </c>
      <c r="H2" s="9" t="s">
        <v>204</v>
      </c>
      <c r="I2" s="9" t="s">
        <v>203</v>
      </c>
      <c r="J2">
        <v>0</v>
      </c>
    </row>
    <row r="3" spans="1:10" x14ac:dyDescent="0.3">
      <c r="A3" s="9" t="s">
        <v>29</v>
      </c>
      <c r="B3" s="9" t="s">
        <v>473</v>
      </c>
      <c r="C3">
        <v>2</v>
      </c>
      <c r="D3" s="9" t="s">
        <v>113</v>
      </c>
      <c r="F3" s="9"/>
      <c r="H3" s="9"/>
      <c r="I3" s="9"/>
    </row>
    <row r="4" spans="1:10" x14ac:dyDescent="0.3">
      <c r="A4" s="9" t="s">
        <v>29</v>
      </c>
      <c r="B4" s="9" t="s">
        <v>473</v>
      </c>
      <c r="C4">
        <v>3</v>
      </c>
      <c r="D4" s="9" t="s">
        <v>114</v>
      </c>
      <c r="E4">
        <v>1</v>
      </c>
      <c r="F4" s="9" t="s">
        <v>184</v>
      </c>
      <c r="G4">
        <v>1</v>
      </c>
      <c r="H4" s="9"/>
      <c r="I4" s="9"/>
    </row>
    <row r="5" spans="1:10" x14ac:dyDescent="0.3">
      <c r="A5" s="9" t="s">
        <v>29</v>
      </c>
      <c r="B5" s="9" t="s">
        <v>473</v>
      </c>
      <c r="C5">
        <v>4</v>
      </c>
      <c r="D5" s="9" t="s">
        <v>115</v>
      </c>
      <c r="E5">
        <v>1</v>
      </c>
      <c r="F5" s="9" t="s">
        <v>399</v>
      </c>
      <c r="G5">
        <v>2</v>
      </c>
      <c r="H5" s="9"/>
      <c r="I5" s="9"/>
    </row>
    <row r="6" spans="1:10" x14ac:dyDescent="0.3">
      <c r="A6" s="9" t="s">
        <v>29</v>
      </c>
      <c r="B6" s="9" t="s">
        <v>473</v>
      </c>
      <c r="C6">
        <v>5</v>
      </c>
      <c r="D6" s="9" t="s">
        <v>116</v>
      </c>
      <c r="E6">
        <v>1</v>
      </c>
      <c r="F6" s="9" t="s">
        <v>186</v>
      </c>
      <c r="G6">
        <v>3</v>
      </c>
      <c r="H6" s="9" t="s">
        <v>207</v>
      </c>
      <c r="I6" s="9" t="s">
        <v>25</v>
      </c>
      <c r="J6">
        <v>2</v>
      </c>
    </row>
    <row r="7" spans="1:10" x14ac:dyDescent="0.3">
      <c r="A7" s="9" t="s">
        <v>29</v>
      </c>
      <c r="B7" s="9" t="s">
        <v>473</v>
      </c>
      <c r="C7">
        <v>6</v>
      </c>
      <c r="D7" s="9" t="s">
        <v>2</v>
      </c>
      <c r="F7" s="9"/>
      <c r="H7" s="9"/>
      <c r="I7" s="9"/>
    </row>
    <row r="8" spans="1:10" x14ac:dyDescent="0.3">
      <c r="A8" s="9" t="s">
        <v>29</v>
      </c>
      <c r="B8" s="9" t="s">
        <v>473</v>
      </c>
      <c r="C8">
        <v>7</v>
      </c>
      <c r="D8" s="9" t="s">
        <v>117</v>
      </c>
      <c r="F8" s="9"/>
      <c r="H8" s="9"/>
      <c r="I8" s="9"/>
    </row>
    <row r="9" spans="1:10" x14ac:dyDescent="0.3">
      <c r="A9" s="9" t="s">
        <v>29</v>
      </c>
      <c r="B9" s="9" t="s">
        <v>473</v>
      </c>
      <c r="C9">
        <v>8</v>
      </c>
      <c r="D9" s="9" t="s">
        <v>118</v>
      </c>
      <c r="F9" s="9"/>
      <c r="H9" s="9"/>
      <c r="I9" s="9"/>
    </row>
    <row r="10" spans="1:10" x14ac:dyDescent="0.3">
      <c r="A10" s="9" t="s">
        <v>29</v>
      </c>
      <c r="B10" s="9" t="s">
        <v>473</v>
      </c>
      <c r="C10">
        <v>9</v>
      </c>
      <c r="D10" s="9" t="s">
        <v>119</v>
      </c>
      <c r="F10" s="9"/>
      <c r="H10" s="9"/>
      <c r="I10" s="9"/>
    </row>
    <row r="11" spans="1:10" x14ac:dyDescent="0.3">
      <c r="A11" s="9" t="s">
        <v>29</v>
      </c>
      <c r="B11" s="9" t="s">
        <v>473</v>
      </c>
      <c r="C11">
        <v>10</v>
      </c>
      <c r="D11" s="9" t="s">
        <v>120</v>
      </c>
      <c r="F11" s="9"/>
      <c r="H11" s="9"/>
      <c r="I11" s="9"/>
    </row>
    <row r="12" spans="1:10" x14ac:dyDescent="0.3">
      <c r="A12" s="9" t="s">
        <v>29</v>
      </c>
      <c r="B12" s="9" t="s">
        <v>473</v>
      </c>
      <c r="C12">
        <v>11</v>
      </c>
      <c r="D12" s="9" t="s">
        <v>121</v>
      </c>
      <c r="F12" s="9"/>
      <c r="H12" s="9"/>
      <c r="I12" s="9"/>
    </row>
    <row r="13" spans="1:10" x14ac:dyDescent="0.3">
      <c r="A13" s="9" t="s">
        <v>29</v>
      </c>
      <c r="B13" s="9" t="s">
        <v>473</v>
      </c>
      <c r="C13">
        <v>12</v>
      </c>
      <c r="D13" s="9" t="s">
        <v>122</v>
      </c>
      <c r="E13">
        <v>1</v>
      </c>
      <c r="F13" s="9" t="s">
        <v>187</v>
      </c>
      <c r="G13">
        <v>7</v>
      </c>
      <c r="H13" s="9" t="s">
        <v>302</v>
      </c>
      <c r="I13" s="9" t="s">
        <v>109</v>
      </c>
      <c r="J13">
        <v>4</v>
      </c>
    </row>
    <row r="14" spans="1:10" x14ac:dyDescent="0.3">
      <c r="A14" s="9" t="s">
        <v>29</v>
      </c>
      <c r="B14" s="9" t="s">
        <v>473</v>
      </c>
      <c r="C14">
        <v>13</v>
      </c>
      <c r="D14" s="9" t="s">
        <v>123</v>
      </c>
      <c r="E14">
        <v>1</v>
      </c>
      <c r="F14" s="9" t="s">
        <v>188</v>
      </c>
      <c r="G14">
        <v>8</v>
      </c>
      <c r="H14" s="9"/>
      <c r="I14" s="9"/>
    </row>
    <row r="15" spans="1:10" x14ac:dyDescent="0.3">
      <c r="A15" s="9" t="s">
        <v>29</v>
      </c>
      <c r="B15" s="9" t="s">
        <v>473</v>
      </c>
      <c r="C15">
        <v>14</v>
      </c>
      <c r="D15" s="9" t="s">
        <v>124</v>
      </c>
      <c r="E15">
        <v>1</v>
      </c>
      <c r="F15" s="9" t="s">
        <v>189</v>
      </c>
      <c r="G15">
        <v>9</v>
      </c>
      <c r="H15" s="9" t="s">
        <v>309</v>
      </c>
      <c r="I15" s="9" t="s">
        <v>308</v>
      </c>
      <c r="J15">
        <v>5</v>
      </c>
    </row>
    <row r="16" spans="1:10" x14ac:dyDescent="0.3">
      <c r="A16" s="9" t="s">
        <v>29</v>
      </c>
      <c r="B16" s="9" t="s">
        <v>473</v>
      </c>
      <c r="C16">
        <v>15</v>
      </c>
      <c r="D16" s="9" t="s">
        <v>125</v>
      </c>
      <c r="F16" s="9"/>
      <c r="H16" s="9"/>
      <c r="I16" s="9"/>
    </row>
    <row r="17" spans="1:9" x14ac:dyDescent="0.3">
      <c r="A17" s="9" t="s">
        <v>29</v>
      </c>
      <c r="B17" s="9" t="s">
        <v>473</v>
      </c>
      <c r="C17">
        <v>16</v>
      </c>
      <c r="D17" s="9" t="s">
        <v>126</v>
      </c>
      <c r="E17">
        <v>1</v>
      </c>
      <c r="F17" s="9" t="s">
        <v>201</v>
      </c>
      <c r="G17">
        <v>6</v>
      </c>
      <c r="H17" s="9"/>
      <c r="I17" s="9"/>
    </row>
    <row r="18" spans="1:9" x14ac:dyDescent="0.3">
      <c r="A18" s="9" t="s">
        <v>29</v>
      </c>
      <c r="B18" s="9" t="s">
        <v>473</v>
      </c>
      <c r="C18">
        <v>17</v>
      </c>
      <c r="D18" s="9" t="s">
        <v>127</v>
      </c>
      <c r="F18" s="9"/>
      <c r="H18" s="9"/>
      <c r="I18" s="9"/>
    </row>
    <row r="19" spans="1:9" x14ac:dyDescent="0.3">
      <c r="A19" s="9" t="s">
        <v>29</v>
      </c>
      <c r="B19" s="9" t="s">
        <v>473</v>
      </c>
      <c r="C19">
        <v>18</v>
      </c>
      <c r="D19" s="9" t="s">
        <v>128</v>
      </c>
      <c r="E19">
        <v>1</v>
      </c>
      <c r="F19" s="9" t="s">
        <v>190</v>
      </c>
      <c r="G19">
        <v>10</v>
      </c>
      <c r="H19" s="9"/>
      <c r="I19" s="9"/>
    </row>
    <row r="20" spans="1:9" x14ac:dyDescent="0.3">
      <c r="A20" s="9" t="s">
        <v>29</v>
      </c>
      <c r="B20" s="9" t="s">
        <v>473</v>
      </c>
      <c r="C20">
        <v>19</v>
      </c>
      <c r="D20" s="9" t="s">
        <v>107</v>
      </c>
      <c r="F20" s="9"/>
      <c r="H20" s="9"/>
      <c r="I20" s="9"/>
    </row>
    <row r="21" spans="1:9" x14ac:dyDescent="0.3">
      <c r="A21" s="9" t="s">
        <v>29</v>
      </c>
      <c r="B21" s="9" t="s">
        <v>473</v>
      </c>
      <c r="C21">
        <v>20</v>
      </c>
      <c r="D21" s="9" t="s">
        <v>129</v>
      </c>
      <c r="F21" s="9"/>
      <c r="H21" s="9"/>
      <c r="I21" s="9"/>
    </row>
    <row r="22" spans="1:9" x14ac:dyDescent="0.3">
      <c r="A22" s="9" t="s">
        <v>29</v>
      </c>
      <c r="B22" s="9" t="s">
        <v>473</v>
      </c>
      <c r="C22">
        <v>21</v>
      </c>
      <c r="D22" s="9" t="s">
        <v>130</v>
      </c>
      <c r="F22" s="9"/>
      <c r="H22" s="9"/>
      <c r="I22" s="9"/>
    </row>
    <row r="23" spans="1:9" x14ac:dyDescent="0.3">
      <c r="A23" s="9" t="s">
        <v>29</v>
      </c>
      <c r="B23" s="9" t="s">
        <v>473</v>
      </c>
      <c r="C23">
        <v>22</v>
      </c>
      <c r="D23" s="9" t="s">
        <v>131</v>
      </c>
      <c r="F23" s="9"/>
      <c r="H23" s="9"/>
      <c r="I23" s="9"/>
    </row>
    <row r="24" spans="1:9" x14ac:dyDescent="0.3">
      <c r="A24" s="9" t="s">
        <v>29</v>
      </c>
      <c r="B24" s="9" t="s">
        <v>473</v>
      </c>
      <c r="C24">
        <v>23</v>
      </c>
      <c r="D24" s="9" t="s">
        <v>132</v>
      </c>
      <c r="F24" s="9"/>
      <c r="H24" s="9"/>
      <c r="I24" s="9"/>
    </row>
    <row r="25" spans="1:9" x14ac:dyDescent="0.3">
      <c r="A25" s="9" t="s">
        <v>29</v>
      </c>
      <c r="B25" s="9" t="s">
        <v>473</v>
      </c>
      <c r="C25">
        <v>24</v>
      </c>
      <c r="D25" s="9" t="s">
        <v>133</v>
      </c>
      <c r="F25" s="9"/>
      <c r="H25" s="9"/>
      <c r="I25" s="9"/>
    </row>
    <row r="26" spans="1:9" x14ac:dyDescent="0.3">
      <c r="A26" s="9" t="s">
        <v>29</v>
      </c>
      <c r="B26" s="9" t="s">
        <v>473</v>
      </c>
      <c r="C26">
        <v>25</v>
      </c>
      <c r="D26" s="9" t="s">
        <v>134</v>
      </c>
      <c r="F26" s="9"/>
      <c r="H26" s="9"/>
      <c r="I26" s="9"/>
    </row>
    <row r="27" spans="1:9" x14ac:dyDescent="0.3">
      <c r="A27" s="9" t="s">
        <v>29</v>
      </c>
      <c r="B27" s="9" t="s">
        <v>473</v>
      </c>
      <c r="C27">
        <v>26</v>
      </c>
      <c r="D27" s="9" t="s">
        <v>135</v>
      </c>
      <c r="F27" s="9"/>
      <c r="H27" s="9"/>
      <c r="I27" s="9"/>
    </row>
    <row r="28" spans="1:9" x14ac:dyDescent="0.3">
      <c r="A28" s="9" t="s">
        <v>29</v>
      </c>
      <c r="B28" s="9" t="s">
        <v>473</v>
      </c>
      <c r="C28">
        <v>27</v>
      </c>
      <c r="D28" s="9" t="s">
        <v>136</v>
      </c>
      <c r="F28" s="9"/>
      <c r="H28" s="9"/>
      <c r="I28" s="9"/>
    </row>
    <row r="29" spans="1:9" x14ac:dyDescent="0.3">
      <c r="A29" s="9" t="s">
        <v>29</v>
      </c>
      <c r="B29" s="9" t="s">
        <v>473</v>
      </c>
      <c r="C29">
        <v>28</v>
      </c>
      <c r="D29" s="9" t="s">
        <v>137</v>
      </c>
      <c r="F29" s="9"/>
      <c r="H29" s="9"/>
      <c r="I29" s="9"/>
    </row>
    <row r="30" spans="1:9" x14ac:dyDescent="0.3">
      <c r="A30" s="9" t="s">
        <v>29</v>
      </c>
      <c r="B30" s="9" t="s">
        <v>473</v>
      </c>
      <c r="C30">
        <v>29</v>
      </c>
      <c r="D30" s="9" t="s">
        <v>138</v>
      </c>
      <c r="F30" s="9"/>
      <c r="H30" s="9"/>
      <c r="I30" s="9"/>
    </row>
    <row r="31" spans="1:9" x14ac:dyDescent="0.3">
      <c r="A31" s="9" t="s">
        <v>29</v>
      </c>
      <c r="B31" s="9" t="s">
        <v>473</v>
      </c>
      <c r="C31">
        <v>30</v>
      </c>
      <c r="D31" s="9" t="s">
        <v>139</v>
      </c>
      <c r="E31">
        <v>1</v>
      </c>
      <c r="F31" s="9" t="s">
        <v>196</v>
      </c>
      <c r="G31">
        <v>13</v>
      </c>
      <c r="H31" s="9"/>
      <c r="I31" s="9"/>
    </row>
    <row r="32" spans="1:9" x14ac:dyDescent="0.3">
      <c r="A32" s="9" t="s">
        <v>29</v>
      </c>
      <c r="B32" s="9" t="s">
        <v>473</v>
      </c>
      <c r="C32">
        <v>31</v>
      </c>
      <c r="D32" s="9" t="s">
        <v>140</v>
      </c>
      <c r="E32">
        <v>1</v>
      </c>
      <c r="F32" s="9" t="s">
        <v>199</v>
      </c>
      <c r="G32">
        <v>14</v>
      </c>
      <c r="H32" s="9"/>
      <c r="I32" s="9"/>
    </row>
    <row r="33" spans="1:10" x14ac:dyDescent="0.3">
      <c r="A33" s="9" t="s">
        <v>29</v>
      </c>
      <c r="B33" s="9" t="s">
        <v>473</v>
      </c>
      <c r="C33">
        <v>32</v>
      </c>
      <c r="D33" s="9" t="s">
        <v>141</v>
      </c>
      <c r="F33" s="9"/>
      <c r="H33" s="9"/>
      <c r="I33" s="9"/>
    </row>
    <row r="34" spans="1:10" x14ac:dyDescent="0.3">
      <c r="A34" s="9" t="s">
        <v>29</v>
      </c>
      <c r="B34" s="9" t="s">
        <v>473</v>
      </c>
      <c r="C34">
        <v>33</v>
      </c>
      <c r="D34" s="9" t="s">
        <v>142</v>
      </c>
      <c r="F34" s="9"/>
      <c r="H34" s="9"/>
      <c r="I34" s="9"/>
    </row>
    <row r="35" spans="1:10" x14ac:dyDescent="0.3">
      <c r="A35" s="9" t="s">
        <v>29</v>
      </c>
      <c r="B35" s="9" t="s">
        <v>473</v>
      </c>
      <c r="C35">
        <v>34</v>
      </c>
      <c r="D35" s="9" t="s">
        <v>143</v>
      </c>
      <c r="F35" s="9"/>
      <c r="H35" s="9"/>
      <c r="I35" s="9"/>
    </row>
    <row r="36" spans="1:10" x14ac:dyDescent="0.3">
      <c r="A36" s="9" t="s">
        <v>29</v>
      </c>
      <c r="B36" s="9" t="s">
        <v>473</v>
      </c>
      <c r="C36">
        <v>35</v>
      </c>
      <c r="D36" s="9" t="s">
        <v>144</v>
      </c>
      <c r="F36" s="9"/>
      <c r="H36" s="9"/>
      <c r="I36" s="9"/>
    </row>
    <row r="37" spans="1:10" x14ac:dyDescent="0.3">
      <c r="A37" s="9" t="s">
        <v>29</v>
      </c>
      <c r="B37" s="9" t="s">
        <v>473</v>
      </c>
      <c r="C37">
        <v>36</v>
      </c>
      <c r="D37" s="9" t="s">
        <v>145</v>
      </c>
      <c r="F37" s="9"/>
      <c r="H37" s="9"/>
      <c r="I37" s="9"/>
    </row>
    <row r="38" spans="1:10" x14ac:dyDescent="0.3">
      <c r="A38" s="9" t="s">
        <v>29</v>
      </c>
      <c r="B38" s="9" t="s">
        <v>473</v>
      </c>
      <c r="C38">
        <v>37</v>
      </c>
      <c r="D38" s="9" t="s">
        <v>146</v>
      </c>
      <c r="E38">
        <v>1</v>
      </c>
      <c r="F38" s="9" t="s">
        <v>193</v>
      </c>
      <c r="G38">
        <v>17</v>
      </c>
      <c r="H38" s="9"/>
      <c r="I38" s="9"/>
    </row>
    <row r="39" spans="1:10" x14ac:dyDescent="0.3">
      <c r="A39" s="9" t="s">
        <v>29</v>
      </c>
      <c r="B39" s="9" t="s">
        <v>473</v>
      </c>
      <c r="C39">
        <v>38</v>
      </c>
      <c r="D39" s="9" t="s">
        <v>147</v>
      </c>
      <c r="E39">
        <v>1</v>
      </c>
      <c r="F39" s="9" t="s">
        <v>192</v>
      </c>
      <c r="G39">
        <v>15</v>
      </c>
      <c r="H39" s="9"/>
      <c r="I39" s="9"/>
    </row>
    <row r="40" spans="1:10" x14ac:dyDescent="0.3">
      <c r="A40" s="9" t="s">
        <v>29</v>
      </c>
      <c r="B40" s="9" t="s">
        <v>473</v>
      </c>
      <c r="C40">
        <v>39</v>
      </c>
      <c r="D40" s="9" t="s">
        <v>148</v>
      </c>
      <c r="E40">
        <v>1</v>
      </c>
      <c r="F40" s="9" t="s">
        <v>194</v>
      </c>
      <c r="G40">
        <v>16</v>
      </c>
      <c r="H40" s="9"/>
      <c r="I40" s="9"/>
    </row>
    <row r="41" spans="1:10" x14ac:dyDescent="0.3">
      <c r="A41" s="9" t="s">
        <v>29</v>
      </c>
      <c r="B41" s="9" t="s">
        <v>473</v>
      </c>
      <c r="C41">
        <v>40</v>
      </c>
      <c r="D41" s="9" t="s">
        <v>149</v>
      </c>
      <c r="F41" s="9"/>
      <c r="H41" s="9"/>
      <c r="I41" s="9"/>
    </row>
    <row r="42" spans="1:10" x14ac:dyDescent="0.3">
      <c r="A42" s="9" t="s">
        <v>29</v>
      </c>
      <c r="B42" s="9" t="s">
        <v>473</v>
      </c>
      <c r="C42">
        <v>41</v>
      </c>
      <c r="D42" s="9" t="s">
        <v>150</v>
      </c>
      <c r="F42" s="9"/>
      <c r="H42" s="9"/>
      <c r="I42" s="9"/>
    </row>
    <row r="43" spans="1:10" x14ac:dyDescent="0.3">
      <c r="A43" s="9" t="s">
        <v>29</v>
      </c>
      <c r="B43" s="9" t="s">
        <v>473</v>
      </c>
      <c r="C43">
        <v>42</v>
      </c>
      <c r="D43" s="9" t="s">
        <v>151</v>
      </c>
      <c r="F43" s="9"/>
      <c r="H43" s="9"/>
      <c r="I43" s="9"/>
    </row>
    <row r="44" spans="1:10" x14ac:dyDescent="0.3">
      <c r="A44" s="9" t="s">
        <v>29</v>
      </c>
      <c r="B44" s="9" t="s">
        <v>473</v>
      </c>
      <c r="C44">
        <v>43</v>
      </c>
      <c r="D44" s="9" t="s">
        <v>152</v>
      </c>
      <c r="F44" s="9"/>
      <c r="H44" s="9"/>
      <c r="I44" s="9"/>
    </row>
    <row r="45" spans="1:10" x14ac:dyDescent="0.3">
      <c r="A45" s="9" t="s">
        <v>29</v>
      </c>
      <c r="B45" s="9" t="s">
        <v>473</v>
      </c>
      <c r="C45">
        <v>44</v>
      </c>
      <c r="D45" s="9" t="s">
        <v>153</v>
      </c>
      <c r="F45" s="9"/>
      <c r="H45" s="9"/>
      <c r="I45" s="9"/>
    </row>
    <row r="46" spans="1:10" x14ac:dyDescent="0.3">
      <c r="A46" s="9" t="s">
        <v>29</v>
      </c>
      <c r="B46" s="9" t="s">
        <v>473</v>
      </c>
      <c r="C46">
        <v>45</v>
      </c>
      <c r="D46" s="9" t="s">
        <v>154</v>
      </c>
      <c r="F46" s="9"/>
      <c r="H46" s="9"/>
      <c r="I46" s="9"/>
    </row>
    <row r="47" spans="1:10" x14ac:dyDescent="0.3">
      <c r="A47" s="9" t="s">
        <v>29</v>
      </c>
      <c r="B47" s="9" t="s">
        <v>473</v>
      </c>
      <c r="C47">
        <v>46</v>
      </c>
      <c r="D47" s="9" t="s">
        <v>155</v>
      </c>
      <c r="E47">
        <v>1</v>
      </c>
      <c r="F47" s="9" t="s">
        <v>191</v>
      </c>
      <c r="G47">
        <v>11</v>
      </c>
      <c r="H47" s="9" t="s">
        <v>208</v>
      </c>
      <c r="I47" s="9" t="s">
        <v>108</v>
      </c>
      <c r="J47">
        <v>3</v>
      </c>
    </row>
    <row r="48" spans="1:10" x14ac:dyDescent="0.3">
      <c r="A48" s="9" t="s">
        <v>29</v>
      </c>
      <c r="B48" s="9" t="s">
        <v>473</v>
      </c>
      <c r="C48">
        <v>47</v>
      </c>
      <c r="D48" s="9" t="s">
        <v>156</v>
      </c>
      <c r="F48" s="9"/>
      <c r="H48" s="9"/>
      <c r="I48" s="9"/>
    </row>
    <row r="49" spans="1:10" x14ac:dyDescent="0.3">
      <c r="A49" s="9" t="s">
        <v>29</v>
      </c>
      <c r="B49" s="9" t="s">
        <v>473</v>
      </c>
      <c r="C49">
        <v>48</v>
      </c>
      <c r="D49" s="9" t="s">
        <v>157</v>
      </c>
      <c r="E49">
        <v>1</v>
      </c>
      <c r="F49" s="9" t="s">
        <v>266</v>
      </c>
      <c r="G49">
        <v>21</v>
      </c>
      <c r="H49" s="9" t="s">
        <v>315</v>
      </c>
      <c r="I49" s="9" t="s">
        <v>316</v>
      </c>
      <c r="J49">
        <v>6</v>
      </c>
    </row>
    <row r="50" spans="1:10" x14ac:dyDescent="0.3">
      <c r="A50" s="9" t="s">
        <v>29</v>
      </c>
      <c r="B50" s="9" t="s">
        <v>473</v>
      </c>
      <c r="C50">
        <v>49</v>
      </c>
      <c r="D50" s="9" t="s">
        <v>158</v>
      </c>
      <c r="F50" s="9"/>
      <c r="H50" s="9"/>
      <c r="I50" s="9"/>
    </row>
    <row r="51" spans="1:10" x14ac:dyDescent="0.3">
      <c r="A51" s="9" t="s">
        <v>29</v>
      </c>
      <c r="B51" s="9" t="s">
        <v>473</v>
      </c>
      <c r="C51">
        <v>50</v>
      </c>
      <c r="D51" s="9" t="s">
        <v>159</v>
      </c>
      <c r="F51" s="9"/>
      <c r="H51" s="9"/>
      <c r="I51" s="9"/>
    </row>
    <row r="52" spans="1:10" x14ac:dyDescent="0.3">
      <c r="A52" s="9" t="s">
        <v>29</v>
      </c>
      <c r="B52" s="9" t="s">
        <v>473</v>
      </c>
      <c r="C52">
        <v>51</v>
      </c>
      <c r="D52" s="9" t="s">
        <v>160</v>
      </c>
      <c r="E52">
        <v>1</v>
      </c>
      <c r="F52" s="9" t="s">
        <v>195</v>
      </c>
      <c r="G52">
        <v>12</v>
      </c>
      <c r="H52" s="9"/>
      <c r="I52" s="9"/>
    </row>
    <row r="53" spans="1:10" x14ac:dyDescent="0.3">
      <c r="A53" s="9" t="s">
        <v>29</v>
      </c>
      <c r="B53" s="9" t="s">
        <v>473</v>
      </c>
      <c r="C53">
        <v>52</v>
      </c>
      <c r="D53" s="9" t="s">
        <v>161</v>
      </c>
      <c r="F53" s="9"/>
      <c r="H53" s="9"/>
      <c r="I53" s="9"/>
    </row>
    <row r="54" spans="1:10" x14ac:dyDescent="0.3">
      <c r="A54" s="9" t="s">
        <v>29</v>
      </c>
      <c r="B54" s="9" t="s">
        <v>473</v>
      </c>
      <c r="C54">
        <v>53</v>
      </c>
      <c r="D54" s="9" t="s">
        <v>162</v>
      </c>
      <c r="E54">
        <v>1</v>
      </c>
      <c r="F54" s="9" t="s">
        <v>200</v>
      </c>
      <c r="G54">
        <v>20</v>
      </c>
      <c r="H54" s="9"/>
      <c r="I54" s="9"/>
    </row>
    <row r="55" spans="1:10" x14ac:dyDescent="0.3">
      <c r="A55" s="9" t="s">
        <v>29</v>
      </c>
      <c r="B55" s="9" t="s">
        <v>473</v>
      </c>
      <c r="C55">
        <v>54</v>
      </c>
      <c r="D55" s="9" t="s">
        <v>163</v>
      </c>
      <c r="E55">
        <v>1</v>
      </c>
      <c r="F55" s="9" t="s">
        <v>197</v>
      </c>
      <c r="G55">
        <v>18</v>
      </c>
      <c r="H55" s="9"/>
      <c r="I55" s="9"/>
    </row>
    <row r="56" spans="1:10" x14ac:dyDescent="0.3">
      <c r="A56" s="9" t="s">
        <v>29</v>
      </c>
      <c r="B56" s="9" t="s">
        <v>473</v>
      </c>
      <c r="C56">
        <v>55</v>
      </c>
      <c r="D56" s="9" t="s">
        <v>164</v>
      </c>
      <c r="E56">
        <v>1</v>
      </c>
      <c r="F56" s="9" t="s">
        <v>198</v>
      </c>
      <c r="G56">
        <v>19</v>
      </c>
      <c r="H56" s="9"/>
      <c r="I56" s="9"/>
    </row>
    <row r="57" spans="1:10" x14ac:dyDescent="0.3">
      <c r="A57" s="9" t="s">
        <v>29</v>
      </c>
      <c r="B57" s="9" t="s">
        <v>473</v>
      </c>
      <c r="C57">
        <v>56</v>
      </c>
      <c r="D57" s="9" t="s">
        <v>477</v>
      </c>
      <c r="F57" s="9"/>
      <c r="H57" s="9"/>
      <c r="I57" s="9"/>
    </row>
    <row r="58" spans="1:10" x14ac:dyDescent="0.3">
      <c r="A58" s="9" t="s">
        <v>29</v>
      </c>
      <c r="B58" s="9" t="s">
        <v>473</v>
      </c>
      <c r="C58">
        <v>57</v>
      </c>
      <c r="D58" s="9" t="s">
        <v>214</v>
      </c>
      <c r="F58" s="9"/>
      <c r="H58" s="9"/>
      <c r="I58" s="9"/>
    </row>
    <row r="59" spans="1:10" x14ac:dyDescent="0.3">
      <c r="A59" s="9" t="s">
        <v>29</v>
      </c>
      <c r="B59" s="9" t="s">
        <v>473</v>
      </c>
      <c r="C59">
        <v>58</v>
      </c>
      <c r="D59" s="9" t="s">
        <v>215</v>
      </c>
      <c r="F59" s="9"/>
      <c r="H59" s="9"/>
      <c r="I59" s="9"/>
    </row>
    <row r="60" spans="1:10" x14ac:dyDescent="0.3">
      <c r="A60" s="9" t="s">
        <v>29</v>
      </c>
      <c r="B60" s="9" t="s">
        <v>473</v>
      </c>
      <c r="C60">
        <v>59</v>
      </c>
      <c r="D60" s="9" t="s">
        <v>216</v>
      </c>
      <c r="F60" s="9"/>
      <c r="H60" s="9"/>
      <c r="I60" s="9"/>
    </row>
    <row r="61" spans="1:10" x14ac:dyDescent="0.3">
      <c r="A61" s="9" t="s">
        <v>29</v>
      </c>
      <c r="B61" s="9" t="s">
        <v>473</v>
      </c>
      <c r="C61">
        <v>60</v>
      </c>
      <c r="D61" s="9" t="s">
        <v>217</v>
      </c>
      <c r="F61" s="9"/>
      <c r="H61" s="9"/>
      <c r="I61" s="9"/>
    </row>
    <row r="62" spans="1:10" x14ac:dyDescent="0.3">
      <c r="A62" s="9" t="s">
        <v>29</v>
      </c>
      <c r="B62" s="9" t="s">
        <v>473</v>
      </c>
      <c r="C62">
        <v>61</v>
      </c>
      <c r="D62" s="9" t="s">
        <v>218</v>
      </c>
      <c r="F62" s="9"/>
      <c r="H62" s="9"/>
      <c r="I62" s="9"/>
    </row>
    <row r="63" spans="1:10" x14ac:dyDescent="0.3">
      <c r="A63" s="9" t="s">
        <v>29</v>
      </c>
      <c r="B63" s="9" t="s">
        <v>473</v>
      </c>
      <c r="C63">
        <v>62</v>
      </c>
      <c r="D63" s="9" t="s">
        <v>186</v>
      </c>
      <c r="F63" s="9"/>
      <c r="H63" s="9"/>
      <c r="I63" s="9"/>
    </row>
    <row r="64" spans="1:10" x14ac:dyDescent="0.3">
      <c r="A64" s="9" t="s">
        <v>29</v>
      </c>
      <c r="B64" s="9" t="s">
        <v>473</v>
      </c>
      <c r="C64">
        <v>63</v>
      </c>
      <c r="D64" s="9" t="s">
        <v>219</v>
      </c>
      <c r="F64" s="9"/>
      <c r="H64" s="9"/>
      <c r="I64" s="9"/>
    </row>
    <row r="65" spans="1:9" x14ac:dyDescent="0.3">
      <c r="A65" s="9" t="s">
        <v>29</v>
      </c>
      <c r="B65" s="9" t="s">
        <v>473</v>
      </c>
      <c r="C65">
        <v>64</v>
      </c>
      <c r="D65" s="9" t="s">
        <v>220</v>
      </c>
      <c r="F65" s="9"/>
      <c r="H65" s="9"/>
      <c r="I65" s="9"/>
    </row>
    <row r="66" spans="1:9" x14ac:dyDescent="0.3">
      <c r="A66" s="9" t="s">
        <v>29</v>
      </c>
      <c r="B66" s="9" t="s">
        <v>473</v>
      </c>
      <c r="C66">
        <v>65</v>
      </c>
      <c r="D66" s="9" t="s">
        <v>221</v>
      </c>
      <c r="F66" s="9"/>
      <c r="H66" s="9"/>
      <c r="I66" s="9"/>
    </row>
    <row r="67" spans="1:9" x14ac:dyDescent="0.3">
      <c r="A67" s="9" t="s">
        <v>29</v>
      </c>
      <c r="B67" s="9" t="s">
        <v>473</v>
      </c>
      <c r="C67">
        <v>66</v>
      </c>
      <c r="D67" s="9" t="s">
        <v>222</v>
      </c>
      <c r="F67" s="9"/>
      <c r="H67" s="9"/>
      <c r="I67" s="9"/>
    </row>
    <row r="68" spans="1:9" x14ac:dyDescent="0.3">
      <c r="A68" s="9" t="s">
        <v>29</v>
      </c>
      <c r="B68" s="9" t="s">
        <v>473</v>
      </c>
      <c r="C68">
        <v>67</v>
      </c>
      <c r="D68" s="9" t="s">
        <v>223</v>
      </c>
      <c r="F68" s="9"/>
      <c r="H68" s="9"/>
      <c r="I68" s="9"/>
    </row>
    <row r="69" spans="1:9" x14ac:dyDescent="0.3">
      <c r="A69" s="9" t="s">
        <v>29</v>
      </c>
      <c r="B69" s="9" t="s">
        <v>473</v>
      </c>
      <c r="C69">
        <v>68</v>
      </c>
      <c r="D69" s="9" t="s">
        <v>224</v>
      </c>
      <c r="F69" s="9"/>
      <c r="H69" s="9"/>
      <c r="I69" s="9"/>
    </row>
    <row r="70" spans="1:9" x14ac:dyDescent="0.3">
      <c r="A70" s="9" t="s">
        <v>29</v>
      </c>
      <c r="B70" s="9" t="s">
        <v>473</v>
      </c>
      <c r="C70">
        <v>69</v>
      </c>
      <c r="D70" s="9" t="s">
        <v>225</v>
      </c>
      <c r="F70" s="9"/>
      <c r="H70" s="9"/>
      <c r="I70" s="9"/>
    </row>
    <row r="71" spans="1:9" x14ac:dyDescent="0.3">
      <c r="A71" s="9" t="s">
        <v>29</v>
      </c>
      <c r="B71" s="9" t="s">
        <v>473</v>
      </c>
      <c r="C71">
        <v>70</v>
      </c>
      <c r="D71" s="9" t="s">
        <v>226</v>
      </c>
      <c r="F71" s="9"/>
      <c r="H71" s="9"/>
      <c r="I71" s="9"/>
    </row>
    <row r="72" spans="1:9" x14ac:dyDescent="0.3">
      <c r="A72" s="9" t="s">
        <v>29</v>
      </c>
      <c r="B72" s="9" t="s">
        <v>473</v>
      </c>
      <c r="C72">
        <v>71</v>
      </c>
      <c r="D72" s="9" t="s">
        <v>227</v>
      </c>
      <c r="F72" s="9"/>
      <c r="H72" s="9"/>
      <c r="I72" s="9"/>
    </row>
    <row r="73" spans="1:9" x14ac:dyDescent="0.3">
      <c r="A73" s="9" t="s">
        <v>29</v>
      </c>
      <c r="B73" s="9" t="s">
        <v>473</v>
      </c>
      <c r="C73">
        <v>72</v>
      </c>
      <c r="D73" s="9" t="s">
        <v>228</v>
      </c>
      <c r="F73" s="9"/>
      <c r="H73" s="9"/>
      <c r="I73" s="9"/>
    </row>
    <row r="74" spans="1:9" x14ac:dyDescent="0.3">
      <c r="A74" s="9" t="s">
        <v>29</v>
      </c>
      <c r="B74" s="9" t="s">
        <v>473</v>
      </c>
      <c r="C74">
        <v>73</v>
      </c>
      <c r="D74" s="9" t="s">
        <v>229</v>
      </c>
      <c r="F74" s="9"/>
      <c r="H74" s="9"/>
      <c r="I74" s="9"/>
    </row>
    <row r="75" spans="1:9" x14ac:dyDescent="0.3">
      <c r="A75" s="9" t="s">
        <v>29</v>
      </c>
      <c r="B75" s="9" t="s">
        <v>473</v>
      </c>
      <c r="C75">
        <v>74</v>
      </c>
      <c r="D75" s="9" t="s">
        <v>230</v>
      </c>
      <c r="F75" s="9"/>
      <c r="H75" s="9"/>
      <c r="I75" s="9"/>
    </row>
    <row r="76" spans="1:9" x14ac:dyDescent="0.3">
      <c r="A76" s="9" t="s">
        <v>29</v>
      </c>
      <c r="B76" s="9" t="s">
        <v>473</v>
      </c>
      <c r="C76">
        <v>75</v>
      </c>
      <c r="D76" s="9" t="s">
        <v>231</v>
      </c>
      <c r="F76" s="9"/>
      <c r="H76" s="9"/>
      <c r="I76" s="9"/>
    </row>
    <row r="77" spans="1:9" x14ac:dyDescent="0.3">
      <c r="A77" s="9" t="s">
        <v>29</v>
      </c>
      <c r="B77" s="9" t="s">
        <v>473</v>
      </c>
      <c r="C77">
        <v>76</v>
      </c>
      <c r="D77" s="9" t="s">
        <v>232</v>
      </c>
      <c r="F77" s="9"/>
      <c r="H77" s="9"/>
      <c r="I77" s="9"/>
    </row>
    <row r="78" spans="1:9" x14ac:dyDescent="0.3">
      <c r="A78" s="9" t="s">
        <v>29</v>
      </c>
      <c r="B78" s="9" t="s">
        <v>473</v>
      </c>
      <c r="C78">
        <v>77</v>
      </c>
      <c r="D78" s="9" t="s">
        <v>233</v>
      </c>
      <c r="F78" s="9"/>
      <c r="H78" s="9"/>
      <c r="I78" s="9"/>
    </row>
    <row r="79" spans="1:9" x14ac:dyDescent="0.3">
      <c r="A79" s="9" t="s">
        <v>29</v>
      </c>
      <c r="B79" s="9" t="s">
        <v>473</v>
      </c>
      <c r="C79">
        <v>78</v>
      </c>
      <c r="D79" s="9" t="s">
        <v>234</v>
      </c>
      <c r="F79" s="9"/>
      <c r="H79" s="9"/>
      <c r="I79" s="9"/>
    </row>
    <row r="80" spans="1:9" x14ac:dyDescent="0.3">
      <c r="A80" s="9" t="s">
        <v>29</v>
      </c>
      <c r="B80" s="9" t="s">
        <v>473</v>
      </c>
      <c r="C80">
        <v>79</v>
      </c>
      <c r="D80" s="9" t="s">
        <v>235</v>
      </c>
      <c r="F80" s="9"/>
      <c r="H80" s="9"/>
      <c r="I80" s="9"/>
    </row>
    <row r="81" spans="1:9" x14ac:dyDescent="0.3">
      <c r="A81" s="9" t="s">
        <v>29</v>
      </c>
      <c r="B81" s="9" t="s">
        <v>473</v>
      </c>
      <c r="C81">
        <v>80</v>
      </c>
      <c r="D81" s="9" t="s">
        <v>236</v>
      </c>
      <c r="F81" s="9"/>
      <c r="H81" s="9"/>
      <c r="I81" s="9"/>
    </row>
    <row r="82" spans="1:9" x14ac:dyDescent="0.3">
      <c r="A82" s="9" t="s">
        <v>29</v>
      </c>
      <c r="B82" s="9" t="s">
        <v>473</v>
      </c>
      <c r="C82">
        <v>81</v>
      </c>
      <c r="D82" s="9" t="s">
        <v>237</v>
      </c>
      <c r="F82" s="9"/>
      <c r="H82" s="9"/>
      <c r="I82" s="9"/>
    </row>
    <row r="83" spans="1:9" x14ac:dyDescent="0.3">
      <c r="A83" s="9" t="s">
        <v>29</v>
      </c>
      <c r="B83" s="9" t="s">
        <v>473</v>
      </c>
      <c r="C83">
        <v>82</v>
      </c>
      <c r="D83" s="9" t="s">
        <v>238</v>
      </c>
      <c r="F83" s="9"/>
      <c r="H83" s="9"/>
      <c r="I83" s="9"/>
    </row>
    <row r="84" spans="1:9" x14ac:dyDescent="0.3">
      <c r="A84" s="9" t="s">
        <v>29</v>
      </c>
      <c r="B84" s="9" t="s">
        <v>473</v>
      </c>
      <c r="C84">
        <v>83</v>
      </c>
      <c r="D84" s="9" t="s">
        <v>239</v>
      </c>
      <c r="F84" s="9"/>
      <c r="H84" s="9"/>
      <c r="I84" s="9"/>
    </row>
    <row r="85" spans="1:9" x14ac:dyDescent="0.3">
      <c r="A85" s="9" t="s">
        <v>29</v>
      </c>
      <c r="B85" s="9" t="s">
        <v>473</v>
      </c>
      <c r="C85">
        <v>84</v>
      </c>
      <c r="D85" s="9" t="s">
        <v>240</v>
      </c>
      <c r="F85" s="9"/>
      <c r="H85" s="9"/>
      <c r="I85" s="9"/>
    </row>
    <row r="86" spans="1:9" x14ac:dyDescent="0.3">
      <c r="A86" s="9" t="s">
        <v>29</v>
      </c>
      <c r="B86" s="9" t="s">
        <v>473</v>
      </c>
      <c r="C86">
        <v>85</v>
      </c>
      <c r="D86" s="9" t="s">
        <v>241</v>
      </c>
      <c r="F86" s="9"/>
      <c r="H86" s="9"/>
      <c r="I86" s="9"/>
    </row>
    <row r="87" spans="1:9" x14ac:dyDescent="0.3">
      <c r="A87" s="9" t="s">
        <v>29</v>
      </c>
      <c r="B87" s="9" t="s">
        <v>473</v>
      </c>
      <c r="C87">
        <v>86</v>
      </c>
      <c r="D87" s="9" t="s">
        <v>242</v>
      </c>
      <c r="F87" s="9"/>
      <c r="H87" s="9"/>
      <c r="I87" s="9"/>
    </row>
    <row r="88" spans="1:9" x14ac:dyDescent="0.3">
      <c r="A88" s="9" t="s">
        <v>29</v>
      </c>
      <c r="B88" s="9" t="s">
        <v>473</v>
      </c>
      <c r="C88">
        <v>87</v>
      </c>
      <c r="D88" s="9" t="s">
        <v>243</v>
      </c>
      <c r="F88" s="9"/>
      <c r="H88" s="9"/>
      <c r="I88" s="9"/>
    </row>
    <row r="89" spans="1:9" x14ac:dyDescent="0.3">
      <c r="A89" s="9" t="s">
        <v>29</v>
      </c>
      <c r="B89" s="9" t="s">
        <v>473</v>
      </c>
      <c r="C89">
        <v>88</v>
      </c>
      <c r="D89" s="9" t="s">
        <v>244</v>
      </c>
      <c r="F89" s="9"/>
      <c r="H89" s="9"/>
      <c r="I89" s="9"/>
    </row>
    <row r="90" spans="1:9" x14ac:dyDescent="0.3">
      <c r="A90" s="9" t="s">
        <v>29</v>
      </c>
      <c r="B90" s="9" t="s">
        <v>473</v>
      </c>
      <c r="C90">
        <v>89</v>
      </c>
      <c r="D90" s="9" t="s">
        <v>245</v>
      </c>
      <c r="F90" s="9"/>
      <c r="H90" s="9"/>
      <c r="I90" s="9"/>
    </row>
    <row r="91" spans="1:9" x14ac:dyDescent="0.3">
      <c r="A91" s="9" t="s">
        <v>29</v>
      </c>
      <c r="B91" s="9" t="s">
        <v>473</v>
      </c>
      <c r="C91">
        <v>90</v>
      </c>
      <c r="D91" s="9" t="s">
        <v>246</v>
      </c>
      <c r="F91" s="9"/>
      <c r="H91" s="9"/>
      <c r="I91" s="9"/>
    </row>
    <row r="92" spans="1:9" x14ac:dyDescent="0.3">
      <c r="A92" s="9" t="s">
        <v>29</v>
      </c>
      <c r="B92" s="9" t="s">
        <v>473</v>
      </c>
      <c r="C92">
        <v>91</v>
      </c>
      <c r="D92" s="9" t="s">
        <v>247</v>
      </c>
      <c r="F92" s="9"/>
      <c r="H92" s="9"/>
      <c r="I92" s="9"/>
    </row>
    <row r="93" spans="1:9" x14ac:dyDescent="0.3">
      <c r="A93" s="9" t="s">
        <v>29</v>
      </c>
      <c r="B93" s="9" t="s">
        <v>473</v>
      </c>
      <c r="C93">
        <v>92</v>
      </c>
      <c r="D93" s="9" t="s">
        <v>248</v>
      </c>
      <c r="F93" s="9"/>
      <c r="H93" s="9"/>
      <c r="I93" s="9"/>
    </row>
    <row r="94" spans="1:9" x14ac:dyDescent="0.3">
      <c r="A94" s="9" t="s">
        <v>29</v>
      </c>
      <c r="B94" s="9" t="s">
        <v>473</v>
      </c>
      <c r="C94">
        <v>93</v>
      </c>
      <c r="D94" s="9" t="s">
        <v>171</v>
      </c>
      <c r="F94" s="9"/>
      <c r="H94" s="9"/>
      <c r="I94" s="9"/>
    </row>
    <row r="95" spans="1:9" x14ac:dyDescent="0.3">
      <c r="A95" s="9" t="s">
        <v>29</v>
      </c>
      <c r="B95" s="9" t="s">
        <v>473</v>
      </c>
      <c r="C95">
        <v>94</v>
      </c>
      <c r="D95" s="9" t="s">
        <v>249</v>
      </c>
      <c r="F95" s="9"/>
      <c r="H95" s="9"/>
      <c r="I95" s="9"/>
    </row>
    <row r="96" spans="1:9" x14ac:dyDescent="0.3">
      <c r="A96" s="9" t="s">
        <v>29</v>
      </c>
      <c r="B96" s="9" t="s">
        <v>473</v>
      </c>
      <c r="C96">
        <v>95</v>
      </c>
      <c r="D96" s="9" t="s">
        <v>250</v>
      </c>
      <c r="F96" s="9"/>
      <c r="H96" s="9"/>
      <c r="I96" s="9"/>
    </row>
    <row r="97" spans="1:9" x14ac:dyDescent="0.3">
      <c r="A97" s="9" t="s">
        <v>29</v>
      </c>
      <c r="B97" s="9" t="s">
        <v>473</v>
      </c>
      <c r="C97">
        <v>96</v>
      </c>
      <c r="D97" s="9" t="s">
        <v>251</v>
      </c>
      <c r="F97" s="9"/>
      <c r="H97" s="9"/>
      <c r="I97" s="9"/>
    </row>
    <row r="98" spans="1:9" x14ac:dyDescent="0.3">
      <c r="A98" s="9" t="s">
        <v>29</v>
      </c>
      <c r="B98" s="9" t="s">
        <v>473</v>
      </c>
      <c r="C98">
        <v>97</v>
      </c>
      <c r="D98" s="9" t="s">
        <v>252</v>
      </c>
      <c r="F98" s="9"/>
      <c r="H98" s="9"/>
      <c r="I98" s="9"/>
    </row>
    <row r="99" spans="1:9" x14ac:dyDescent="0.3">
      <c r="A99" s="9" t="s">
        <v>29</v>
      </c>
      <c r="B99" s="9" t="s">
        <v>473</v>
      </c>
      <c r="C99">
        <v>98</v>
      </c>
      <c r="D99" s="9" t="s">
        <v>253</v>
      </c>
      <c r="F99" s="9"/>
      <c r="H99" s="9"/>
      <c r="I99" s="9"/>
    </row>
    <row r="100" spans="1:9" x14ac:dyDescent="0.3">
      <c r="A100" s="9" t="s">
        <v>29</v>
      </c>
      <c r="B100" s="9" t="s">
        <v>473</v>
      </c>
      <c r="C100">
        <v>99</v>
      </c>
      <c r="D100" s="9" t="s">
        <v>254</v>
      </c>
      <c r="F100" s="9"/>
      <c r="H100" s="9"/>
      <c r="I100" s="9"/>
    </row>
    <row r="101" spans="1:9" x14ac:dyDescent="0.3">
      <c r="A101" s="9" t="s">
        <v>29</v>
      </c>
      <c r="B101" s="9" t="s">
        <v>473</v>
      </c>
      <c r="C101">
        <v>100</v>
      </c>
      <c r="D101" s="9" t="s">
        <v>255</v>
      </c>
      <c r="F101" s="9"/>
      <c r="H101" s="9"/>
      <c r="I101" s="9"/>
    </row>
    <row r="102" spans="1:9" x14ac:dyDescent="0.3">
      <c r="A102" s="9" t="s">
        <v>29</v>
      </c>
      <c r="B102" s="9" t="s">
        <v>473</v>
      </c>
      <c r="C102">
        <v>101</v>
      </c>
      <c r="D102" s="9" t="s">
        <v>256</v>
      </c>
      <c r="F102" s="9"/>
      <c r="H102" s="9"/>
      <c r="I102" s="9"/>
    </row>
    <row r="103" spans="1:9" x14ac:dyDescent="0.3">
      <c r="A103" s="9" t="s">
        <v>29</v>
      </c>
      <c r="B103" s="9" t="s">
        <v>473</v>
      </c>
      <c r="C103">
        <v>102</v>
      </c>
      <c r="D103" s="9" t="s">
        <v>257</v>
      </c>
      <c r="F103" s="9"/>
      <c r="H103" s="9"/>
      <c r="I103" s="9"/>
    </row>
    <row r="104" spans="1:9" x14ac:dyDescent="0.3">
      <c r="A104" s="9" t="s">
        <v>29</v>
      </c>
      <c r="B104" s="9" t="s">
        <v>473</v>
      </c>
      <c r="C104">
        <v>103</v>
      </c>
      <c r="D104" s="9" t="s">
        <v>258</v>
      </c>
      <c r="F104" s="9"/>
      <c r="H104" s="9"/>
      <c r="I104" s="9"/>
    </row>
    <row r="105" spans="1:9" x14ac:dyDescent="0.3">
      <c r="A105" s="9" t="s">
        <v>29</v>
      </c>
      <c r="B105" s="9" t="s">
        <v>473</v>
      </c>
      <c r="C105">
        <v>104</v>
      </c>
      <c r="D105" s="9" t="s">
        <v>259</v>
      </c>
      <c r="F105" s="9"/>
      <c r="H105" s="9"/>
      <c r="I105" s="9"/>
    </row>
    <row r="106" spans="1:9" x14ac:dyDescent="0.3">
      <c r="A106" s="9" t="s">
        <v>29</v>
      </c>
      <c r="B106" s="9" t="s">
        <v>473</v>
      </c>
      <c r="C106">
        <v>105</v>
      </c>
      <c r="D106" s="9" t="s">
        <v>260</v>
      </c>
      <c r="F106" s="9"/>
      <c r="H106" s="9"/>
      <c r="I106" s="9"/>
    </row>
    <row r="107" spans="1:9" x14ac:dyDescent="0.3">
      <c r="A107" s="9" t="s">
        <v>29</v>
      </c>
      <c r="B107" s="9" t="s">
        <v>473</v>
      </c>
      <c r="C107">
        <v>106</v>
      </c>
      <c r="D107" s="9" t="s">
        <v>202</v>
      </c>
      <c r="F107" s="9"/>
      <c r="H107" s="9"/>
      <c r="I107" s="9"/>
    </row>
    <row r="108" spans="1:9" x14ac:dyDescent="0.3">
      <c r="A108" s="9" t="s">
        <v>29</v>
      </c>
      <c r="B108" s="9" t="s">
        <v>473</v>
      </c>
      <c r="C108">
        <v>107</v>
      </c>
      <c r="D108" s="9" t="s">
        <v>261</v>
      </c>
      <c r="F108" s="9"/>
      <c r="H108" s="9"/>
      <c r="I108" s="9"/>
    </row>
    <row r="109" spans="1:9" x14ac:dyDescent="0.3">
      <c r="A109" s="9" t="s">
        <v>29</v>
      </c>
      <c r="B109" s="9" t="s">
        <v>473</v>
      </c>
      <c r="C109">
        <v>108</v>
      </c>
      <c r="D109" s="9" t="s">
        <v>262</v>
      </c>
      <c r="F109" s="9"/>
      <c r="H109" s="9"/>
      <c r="I109" s="9"/>
    </row>
    <row r="110" spans="1:9" x14ac:dyDescent="0.3">
      <c r="A110" s="9" t="s">
        <v>29</v>
      </c>
      <c r="B110" s="9" t="s">
        <v>473</v>
      </c>
      <c r="C110">
        <v>109</v>
      </c>
      <c r="D110" s="9" t="s">
        <v>263</v>
      </c>
      <c r="F110" s="9"/>
      <c r="H110" s="9"/>
      <c r="I110" s="9"/>
    </row>
    <row r="111" spans="1:9" x14ac:dyDescent="0.3">
      <c r="A111" s="9" t="s">
        <v>29</v>
      </c>
      <c r="B111" s="9" t="s">
        <v>473</v>
      </c>
      <c r="C111">
        <v>110</v>
      </c>
      <c r="D111" s="9" t="s">
        <v>264</v>
      </c>
      <c r="F111" s="9"/>
      <c r="H111" s="9"/>
      <c r="I111" s="9"/>
    </row>
    <row r="112" spans="1:9" x14ac:dyDescent="0.3">
      <c r="A112" s="9" t="s">
        <v>29</v>
      </c>
      <c r="B112" s="9" t="s">
        <v>473</v>
      </c>
      <c r="C112">
        <v>111</v>
      </c>
      <c r="D112" s="9" t="s">
        <v>265</v>
      </c>
      <c r="F112" s="9"/>
      <c r="H112" s="9"/>
      <c r="I112" s="9"/>
    </row>
    <row r="113" spans="1:10" x14ac:dyDescent="0.3">
      <c r="A113" s="9" t="s">
        <v>29</v>
      </c>
      <c r="B113" s="9" t="s">
        <v>473</v>
      </c>
      <c r="C113">
        <v>112</v>
      </c>
      <c r="D113" s="9" t="s">
        <v>266</v>
      </c>
      <c r="F113" s="9"/>
      <c r="H113" s="9"/>
      <c r="I113" s="9"/>
    </row>
    <row r="114" spans="1:10" x14ac:dyDescent="0.3">
      <c r="A114" s="9" t="s">
        <v>29</v>
      </c>
      <c r="B114" s="9" t="s">
        <v>473</v>
      </c>
      <c r="C114">
        <v>113</v>
      </c>
      <c r="D114" s="9" t="s">
        <v>267</v>
      </c>
      <c r="F114" s="9"/>
      <c r="H114" s="9"/>
      <c r="I114" s="9"/>
    </row>
    <row r="115" spans="1:10" x14ac:dyDescent="0.3">
      <c r="A115" s="9" t="s">
        <v>29</v>
      </c>
      <c r="B115" s="9" t="s">
        <v>473</v>
      </c>
      <c r="C115">
        <v>114</v>
      </c>
      <c r="D115" s="9" t="s">
        <v>268</v>
      </c>
      <c r="F115" s="9"/>
      <c r="H115" s="9"/>
      <c r="I115" s="9"/>
    </row>
    <row r="116" spans="1:10" x14ac:dyDescent="0.3">
      <c r="A116" s="9" t="s">
        <v>29</v>
      </c>
      <c r="B116" s="9" t="s">
        <v>473</v>
      </c>
      <c r="C116">
        <v>115</v>
      </c>
      <c r="D116" s="9" t="s">
        <v>190</v>
      </c>
      <c r="F116" s="9"/>
      <c r="H116" s="9"/>
      <c r="I116" s="9"/>
    </row>
    <row r="117" spans="1:10" x14ac:dyDescent="0.3">
      <c r="A117" s="9" t="s">
        <v>29</v>
      </c>
      <c r="B117" s="9" t="s">
        <v>473</v>
      </c>
      <c r="C117">
        <v>116</v>
      </c>
      <c r="D117" s="9" t="s">
        <v>191</v>
      </c>
      <c r="F117" s="9"/>
      <c r="H117" s="9"/>
      <c r="I117" s="9"/>
    </row>
    <row r="118" spans="1:10" x14ac:dyDescent="0.3">
      <c r="A118" s="9" t="s">
        <v>29</v>
      </c>
      <c r="B118" s="9" t="s">
        <v>473</v>
      </c>
      <c r="C118">
        <v>117</v>
      </c>
      <c r="D118" s="9" t="s">
        <v>4</v>
      </c>
      <c r="F118" s="9"/>
      <c r="H118" s="9"/>
      <c r="I118" s="9"/>
    </row>
    <row r="119" spans="1:10" x14ac:dyDescent="0.3">
      <c r="A119" s="9" t="s">
        <v>29</v>
      </c>
      <c r="B119" s="9" t="s">
        <v>473</v>
      </c>
      <c r="C119">
        <v>118</v>
      </c>
      <c r="D119" s="9" t="s">
        <v>269</v>
      </c>
      <c r="E119">
        <v>1</v>
      </c>
      <c r="F119" s="9" t="s">
        <v>185</v>
      </c>
      <c r="G119">
        <v>21</v>
      </c>
      <c r="H119" s="9" t="s">
        <v>209</v>
      </c>
      <c r="I119" s="9" t="s">
        <v>26</v>
      </c>
      <c r="J119">
        <v>1</v>
      </c>
    </row>
    <row r="120" spans="1:10" x14ac:dyDescent="0.3">
      <c r="A120" s="9" t="s">
        <v>29</v>
      </c>
      <c r="B120" s="9" t="s">
        <v>473</v>
      </c>
      <c r="C120">
        <v>119</v>
      </c>
      <c r="D120" s="9" t="s">
        <v>270</v>
      </c>
      <c r="F120" s="9"/>
      <c r="H120" s="9"/>
      <c r="I120" s="9"/>
    </row>
    <row r="121" spans="1:10" x14ac:dyDescent="0.3">
      <c r="A121" s="9" t="s">
        <v>29</v>
      </c>
      <c r="B121" s="9" t="s">
        <v>473</v>
      </c>
      <c r="C121">
        <v>120</v>
      </c>
      <c r="D121" s="9" t="s">
        <v>271</v>
      </c>
      <c r="F121" s="9"/>
      <c r="H121" s="9"/>
      <c r="I121" s="9"/>
    </row>
    <row r="122" spans="1:10" x14ac:dyDescent="0.3">
      <c r="A122" s="9" t="s">
        <v>29</v>
      </c>
      <c r="B122" s="9" t="s">
        <v>473</v>
      </c>
      <c r="C122">
        <v>121</v>
      </c>
      <c r="D122" s="9" t="s">
        <v>272</v>
      </c>
      <c r="F122" s="9"/>
      <c r="H122" s="9"/>
      <c r="I122" s="9"/>
    </row>
    <row r="123" spans="1:10" x14ac:dyDescent="0.3">
      <c r="A123" s="9" t="s">
        <v>29</v>
      </c>
      <c r="B123" s="9" t="s">
        <v>473</v>
      </c>
      <c r="C123">
        <v>122</v>
      </c>
      <c r="D123" s="9" t="s">
        <v>273</v>
      </c>
      <c r="F123" s="9"/>
      <c r="H123" s="9"/>
      <c r="I123" s="9"/>
    </row>
    <row r="124" spans="1:10" x14ac:dyDescent="0.3">
      <c r="A124" s="9" t="s">
        <v>29</v>
      </c>
      <c r="B124" s="9" t="s">
        <v>473</v>
      </c>
      <c r="C124">
        <v>123</v>
      </c>
      <c r="D124" s="9" t="s">
        <v>274</v>
      </c>
      <c r="F124" s="9"/>
      <c r="H124" s="9"/>
      <c r="I124" s="9"/>
    </row>
    <row r="125" spans="1:10" x14ac:dyDescent="0.3">
      <c r="A125" s="9" t="s">
        <v>29</v>
      </c>
      <c r="B125" s="9" t="s">
        <v>473</v>
      </c>
      <c r="C125">
        <v>124</v>
      </c>
      <c r="D125" s="9" t="s">
        <v>11</v>
      </c>
      <c r="E125">
        <v>1</v>
      </c>
      <c r="F125" s="9" t="s">
        <v>11</v>
      </c>
      <c r="G125">
        <v>4</v>
      </c>
      <c r="H125" s="9"/>
      <c r="I125" s="9"/>
    </row>
    <row r="126" spans="1:10" x14ac:dyDescent="0.3">
      <c r="A126" s="9" t="s">
        <v>29</v>
      </c>
      <c r="B126" s="9" t="s">
        <v>473</v>
      </c>
      <c r="C126">
        <v>125</v>
      </c>
      <c r="D126" s="9" t="s">
        <v>12</v>
      </c>
      <c r="E126">
        <v>1</v>
      </c>
      <c r="F126" s="9" t="s">
        <v>12</v>
      </c>
      <c r="G126">
        <v>5</v>
      </c>
      <c r="H126" s="9"/>
      <c r="I126" s="9"/>
    </row>
    <row r="127" spans="1:10" x14ac:dyDescent="0.3">
      <c r="A127" s="9" t="s">
        <v>111</v>
      </c>
      <c r="B127" s="9" t="s">
        <v>474</v>
      </c>
      <c r="C127">
        <v>1</v>
      </c>
      <c r="D127" s="9" t="s">
        <v>112</v>
      </c>
      <c r="E127">
        <v>1</v>
      </c>
      <c r="F127" s="9" t="s">
        <v>205</v>
      </c>
      <c r="G127">
        <v>50</v>
      </c>
      <c r="H127" s="9" t="s">
        <v>205</v>
      </c>
      <c r="I127" s="9" t="s">
        <v>206</v>
      </c>
      <c r="J127">
        <v>0</v>
      </c>
    </row>
    <row r="128" spans="1:10" x14ac:dyDescent="0.3">
      <c r="A128" s="9" t="s">
        <v>111</v>
      </c>
      <c r="B128" s="9" t="s">
        <v>474</v>
      </c>
      <c r="C128">
        <v>2</v>
      </c>
      <c r="D128" s="9" t="s">
        <v>113</v>
      </c>
      <c r="F128" s="9"/>
      <c r="H128" s="9"/>
      <c r="I128" s="9"/>
    </row>
    <row r="129" spans="1:10" x14ac:dyDescent="0.3">
      <c r="A129" s="9" t="s">
        <v>111</v>
      </c>
      <c r="B129" s="9" t="s">
        <v>474</v>
      </c>
      <c r="C129">
        <v>3</v>
      </c>
      <c r="D129" s="9" t="s">
        <v>114</v>
      </c>
      <c r="E129">
        <v>1</v>
      </c>
      <c r="F129" s="9" t="s">
        <v>184</v>
      </c>
      <c r="G129">
        <v>1</v>
      </c>
      <c r="H129" s="9"/>
      <c r="I129" s="9"/>
    </row>
    <row r="130" spans="1:10" x14ac:dyDescent="0.3">
      <c r="A130" s="9" t="s">
        <v>111</v>
      </c>
      <c r="B130" s="9" t="s">
        <v>474</v>
      </c>
      <c r="C130">
        <v>4</v>
      </c>
      <c r="D130" s="9" t="s">
        <v>115</v>
      </c>
      <c r="E130">
        <v>1</v>
      </c>
      <c r="F130" s="9" t="s">
        <v>399</v>
      </c>
      <c r="G130">
        <v>2</v>
      </c>
      <c r="H130" s="9"/>
      <c r="I130" s="9"/>
    </row>
    <row r="131" spans="1:10" x14ac:dyDescent="0.3">
      <c r="A131" s="9" t="s">
        <v>111</v>
      </c>
      <c r="B131" s="9" t="s">
        <v>474</v>
      </c>
      <c r="C131">
        <v>5</v>
      </c>
      <c r="D131" s="9" t="s">
        <v>116</v>
      </c>
      <c r="E131">
        <v>1</v>
      </c>
      <c r="F131" s="9" t="s">
        <v>186</v>
      </c>
      <c r="G131">
        <v>3</v>
      </c>
      <c r="H131" s="9" t="s">
        <v>212</v>
      </c>
      <c r="I131" s="9" t="s">
        <v>289</v>
      </c>
      <c r="J131">
        <v>2</v>
      </c>
    </row>
    <row r="132" spans="1:10" x14ac:dyDescent="0.3">
      <c r="A132" s="9" t="s">
        <v>111</v>
      </c>
      <c r="B132" s="9" t="s">
        <v>474</v>
      </c>
      <c r="C132">
        <v>6</v>
      </c>
      <c r="D132" s="9" t="s">
        <v>165</v>
      </c>
      <c r="E132">
        <v>1</v>
      </c>
      <c r="F132" s="9" t="s">
        <v>201</v>
      </c>
      <c r="G132">
        <v>6</v>
      </c>
      <c r="H132" s="9"/>
      <c r="I132" s="9"/>
    </row>
    <row r="133" spans="1:10" x14ac:dyDescent="0.3">
      <c r="A133" s="9" t="s">
        <v>111</v>
      </c>
      <c r="B133" s="9" t="s">
        <v>474</v>
      </c>
      <c r="C133">
        <v>7</v>
      </c>
      <c r="D133" s="9" t="s">
        <v>166</v>
      </c>
      <c r="F133" s="9"/>
      <c r="H133" s="9"/>
      <c r="I133" s="9"/>
    </row>
    <row r="134" spans="1:10" x14ac:dyDescent="0.3">
      <c r="A134" s="9" t="s">
        <v>111</v>
      </c>
      <c r="B134" s="9" t="s">
        <v>474</v>
      </c>
      <c r="C134">
        <v>8</v>
      </c>
      <c r="D134" s="9" t="s">
        <v>3</v>
      </c>
      <c r="F134" s="9"/>
      <c r="H134" s="9"/>
      <c r="I134" s="9"/>
    </row>
    <row r="135" spans="1:10" x14ac:dyDescent="0.3">
      <c r="A135" s="9" t="s">
        <v>111</v>
      </c>
      <c r="B135" s="9" t="s">
        <v>474</v>
      </c>
      <c r="C135">
        <v>9</v>
      </c>
      <c r="D135" s="9" t="s">
        <v>117</v>
      </c>
      <c r="E135">
        <v>1</v>
      </c>
      <c r="F135" s="9" t="s">
        <v>12</v>
      </c>
      <c r="G135">
        <v>5</v>
      </c>
      <c r="H135" s="9"/>
      <c r="I135" s="9"/>
    </row>
    <row r="136" spans="1:10" x14ac:dyDescent="0.3">
      <c r="A136" s="9" t="s">
        <v>111</v>
      </c>
      <c r="B136" s="9" t="s">
        <v>474</v>
      </c>
      <c r="C136">
        <v>10</v>
      </c>
      <c r="D136" s="9" t="s">
        <v>118</v>
      </c>
      <c r="F136" s="9"/>
      <c r="H136" s="9"/>
      <c r="I136" s="9"/>
    </row>
    <row r="137" spans="1:10" x14ac:dyDescent="0.3">
      <c r="A137" s="9" t="s">
        <v>111</v>
      </c>
      <c r="B137" s="9" t="s">
        <v>474</v>
      </c>
      <c r="C137">
        <v>11</v>
      </c>
      <c r="D137" s="9" t="s">
        <v>119</v>
      </c>
      <c r="F137" s="9"/>
      <c r="H137" s="9"/>
      <c r="I137" s="9"/>
    </row>
    <row r="138" spans="1:10" x14ac:dyDescent="0.3">
      <c r="A138" s="9" t="s">
        <v>111</v>
      </c>
      <c r="B138" s="9" t="s">
        <v>474</v>
      </c>
      <c r="C138">
        <v>12</v>
      </c>
      <c r="D138" s="9" t="s">
        <v>121</v>
      </c>
      <c r="F138" s="9"/>
      <c r="H138" s="9"/>
      <c r="I138" s="9"/>
    </row>
    <row r="139" spans="1:10" x14ac:dyDescent="0.3">
      <c r="A139" s="9" t="s">
        <v>111</v>
      </c>
      <c r="B139" s="9" t="s">
        <v>474</v>
      </c>
      <c r="C139">
        <v>13</v>
      </c>
      <c r="D139" s="9" t="s">
        <v>120</v>
      </c>
      <c r="F139" s="9"/>
      <c r="H139" s="9"/>
      <c r="I139" s="9"/>
    </row>
    <row r="140" spans="1:10" x14ac:dyDescent="0.3">
      <c r="A140" s="9" t="s">
        <v>111</v>
      </c>
      <c r="B140" s="9" t="s">
        <v>474</v>
      </c>
      <c r="C140">
        <v>14</v>
      </c>
      <c r="D140" s="9" t="s">
        <v>122</v>
      </c>
      <c r="E140">
        <v>1</v>
      </c>
      <c r="F140" s="9" t="s">
        <v>187</v>
      </c>
      <c r="G140">
        <v>7</v>
      </c>
      <c r="H140" s="9" t="s">
        <v>318</v>
      </c>
      <c r="I140" s="9" t="s">
        <v>291</v>
      </c>
      <c r="J140">
        <v>4</v>
      </c>
    </row>
    <row r="141" spans="1:10" x14ac:dyDescent="0.3">
      <c r="A141" s="9" t="s">
        <v>111</v>
      </c>
      <c r="B141" s="9" t="s">
        <v>474</v>
      </c>
      <c r="C141">
        <v>15</v>
      </c>
      <c r="D141" s="9" t="s">
        <v>167</v>
      </c>
      <c r="E141">
        <v>1</v>
      </c>
      <c r="F141" s="9" t="s">
        <v>188</v>
      </c>
      <c r="G141">
        <v>8</v>
      </c>
      <c r="H141" s="9"/>
      <c r="I141" s="9"/>
    </row>
    <row r="142" spans="1:10" x14ac:dyDescent="0.3">
      <c r="A142" s="9" t="s">
        <v>111</v>
      </c>
      <c r="B142" s="9" t="s">
        <v>474</v>
      </c>
      <c r="C142">
        <v>16</v>
      </c>
      <c r="D142" s="9" t="s">
        <v>168</v>
      </c>
      <c r="E142">
        <v>1</v>
      </c>
      <c r="F142" s="9" t="s">
        <v>189</v>
      </c>
      <c r="G142">
        <v>9</v>
      </c>
      <c r="H142" s="9" t="s">
        <v>337</v>
      </c>
      <c r="I142" s="9" t="s">
        <v>336</v>
      </c>
      <c r="J142">
        <v>5</v>
      </c>
    </row>
    <row r="143" spans="1:10" x14ac:dyDescent="0.3">
      <c r="A143" s="9" t="s">
        <v>111</v>
      </c>
      <c r="B143" s="9" t="s">
        <v>474</v>
      </c>
      <c r="C143">
        <v>17</v>
      </c>
      <c r="D143" s="9" t="s">
        <v>169</v>
      </c>
      <c r="E143">
        <v>1</v>
      </c>
      <c r="F143" s="9" t="s">
        <v>190</v>
      </c>
      <c r="G143">
        <v>10</v>
      </c>
      <c r="H143" s="9"/>
      <c r="I143" s="9"/>
    </row>
    <row r="144" spans="1:10" x14ac:dyDescent="0.3">
      <c r="A144" s="9" t="s">
        <v>111</v>
      </c>
      <c r="B144" s="9" t="s">
        <v>474</v>
      </c>
      <c r="C144">
        <v>18</v>
      </c>
      <c r="D144" s="9" t="s">
        <v>127</v>
      </c>
      <c r="F144" s="9"/>
      <c r="H144" s="9"/>
      <c r="I144" s="9"/>
    </row>
    <row r="145" spans="1:10" x14ac:dyDescent="0.3">
      <c r="A145" s="9" t="s">
        <v>111</v>
      </c>
      <c r="B145" s="9" t="s">
        <v>474</v>
      </c>
      <c r="C145">
        <v>19</v>
      </c>
      <c r="D145" s="9" t="s">
        <v>129</v>
      </c>
      <c r="F145" s="9"/>
      <c r="H145" s="9"/>
      <c r="I145" s="9"/>
    </row>
    <row r="146" spans="1:10" x14ac:dyDescent="0.3">
      <c r="A146" s="9" t="s">
        <v>111</v>
      </c>
      <c r="B146" s="9" t="s">
        <v>474</v>
      </c>
      <c r="C146">
        <v>20</v>
      </c>
      <c r="D146" s="9" t="s">
        <v>130</v>
      </c>
      <c r="F146" s="9"/>
      <c r="H146" s="9"/>
      <c r="I146" s="9"/>
    </row>
    <row r="147" spans="1:10" x14ac:dyDescent="0.3">
      <c r="A147" s="9" t="s">
        <v>111</v>
      </c>
      <c r="B147" s="9" t="s">
        <v>474</v>
      </c>
      <c r="C147">
        <v>21</v>
      </c>
      <c r="D147" s="9" t="s">
        <v>170</v>
      </c>
      <c r="F147" s="9"/>
      <c r="H147" s="9"/>
      <c r="I147" s="9"/>
    </row>
    <row r="148" spans="1:10" x14ac:dyDescent="0.3">
      <c r="A148" s="9" t="s">
        <v>111</v>
      </c>
      <c r="B148" s="9" t="s">
        <v>474</v>
      </c>
      <c r="C148">
        <v>22</v>
      </c>
      <c r="D148" s="9" t="s">
        <v>171</v>
      </c>
      <c r="F148" s="9"/>
      <c r="H148" s="9"/>
      <c r="I148" s="9"/>
    </row>
    <row r="149" spans="1:10" x14ac:dyDescent="0.3">
      <c r="A149" s="9" t="s">
        <v>111</v>
      </c>
      <c r="B149" s="9" t="s">
        <v>474</v>
      </c>
      <c r="C149">
        <v>23</v>
      </c>
      <c r="D149" s="9" t="s">
        <v>172</v>
      </c>
      <c r="F149" s="9"/>
      <c r="H149" s="9"/>
      <c r="I149" s="9"/>
    </row>
    <row r="150" spans="1:10" x14ac:dyDescent="0.3">
      <c r="A150" s="9" t="s">
        <v>111</v>
      </c>
      <c r="B150" s="9" t="s">
        <v>474</v>
      </c>
      <c r="C150">
        <v>24</v>
      </c>
      <c r="D150" s="9" t="s">
        <v>151</v>
      </c>
      <c r="F150" s="9"/>
      <c r="H150" s="9"/>
      <c r="I150" s="9"/>
    </row>
    <row r="151" spans="1:10" x14ac:dyDescent="0.3">
      <c r="A151" s="9" t="s">
        <v>111</v>
      </c>
      <c r="B151" s="9" t="s">
        <v>474</v>
      </c>
      <c r="C151">
        <v>25</v>
      </c>
      <c r="D151" s="9" t="s">
        <v>152</v>
      </c>
      <c r="F151" s="9"/>
      <c r="H151" s="9"/>
      <c r="I151" s="9"/>
    </row>
    <row r="152" spans="1:10" x14ac:dyDescent="0.3">
      <c r="A152" s="9" t="s">
        <v>111</v>
      </c>
      <c r="B152" s="9" t="s">
        <v>474</v>
      </c>
      <c r="C152">
        <v>26</v>
      </c>
      <c r="D152" s="9" t="s">
        <v>173</v>
      </c>
      <c r="F152" s="9"/>
      <c r="H152" s="9"/>
      <c r="I152" s="9"/>
    </row>
    <row r="153" spans="1:10" x14ac:dyDescent="0.3">
      <c r="A153" s="9" t="s">
        <v>111</v>
      </c>
      <c r="B153" s="9" t="s">
        <v>474</v>
      </c>
      <c r="C153">
        <v>27</v>
      </c>
      <c r="D153" s="9" t="s">
        <v>155</v>
      </c>
      <c r="E153">
        <v>1</v>
      </c>
      <c r="F153" s="9" t="s">
        <v>191</v>
      </c>
      <c r="G153">
        <v>11</v>
      </c>
      <c r="H153" s="9" t="s">
        <v>213</v>
      </c>
      <c r="I153" s="9" t="s">
        <v>290</v>
      </c>
      <c r="J153">
        <v>3</v>
      </c>
    </row>
    <row r="154" spans="1:10" x14ac:dyDescent="0.3">
      <c r="A154" s="9" t="s">
        <v>111</v>
      </c>
      <c r="B154" s="9" t="s">
        <v>474</v>
      </c>
      <c r="C154">
        <v>28</v>
      </c>
      <c r="D154" s="9" t="s">
        <v>147</v>
      </c>
      <c r="E154">
        <v>1</v>
      </c>
      <c r="F154" s="9" t="s">
        <v>192</v>
      </c>
      <c r="G154">
        <v>15</v>
      </c>
      <c r="H154" s="9"/>
      <c r="I154" s="9"/>
    </row>
    <row r="155" spans="1:10" x14ac:dyDescent="0.3">
      <c r="A155" s="9" t="s">
        <v>111</v>
      </c>
      <c r="B155" s="9" t="s">
        <v>474</v>
      </c>
      <c r="C155">
        <v>29</v>
      </c>
      <c r="D155" s="9" t="s">
        <v>146</v>
      </c>
      <c r="E155">
        <v>1</v>
      </c>
      <c r="F155" s="9" t="s">
        <v>193</v>
      </c>
      <c r="G155">
        <v>17</v>
      </c>
      <c r="H155" s="9"/>
      <c r="I155" s="9"/>
    </row>
    <row r="156" spans="1:10" x14ac:dyDescent="0.3">
      <c r="A156" s="9" t="s">
        <v>111</v>
      </c>
      <c r="B156" s="9" t="s">
        <v>474</v>
      </c>
      <c r="C156">
        <v>30</v>
      </c>
      <c r="D156" s="9" t="s">
        <v>174</v>
      </c>
      <c r="E156">
        <v>1</v>
      </c>
      <c r="F156" s="9" t="s">
        <v>194</v>
      </c>
      <c r="G156">
        <v>16</v>
      </c>
      <c r="H156" s="9"/>
      <c r="I156" s="9"/>
    </row>
    <row r="157" spans="1:10" x14ac:dyDescent="0.3">
      <c r="A157" s="9" t="s">
        <v>111</v>
      </c>
      <c r="B157" s="9" t="s">
        <v>474</v>
      </c>
      <c r="C157">
        <v>31</v>
      </c>
      <c r="D157" s="9" t="s">
        <v>160</v>
      </c>
      <c r="E157">
        <v>1</v>
      </c>
      <c r="F157" s="9" t="s">
        <v>195</v>
      </c>
      <c r="G157">
        <v>12</v>
      </c>
      <c r="H157" s="9"/>
      <c r="I157" s="9"/>
    </row>
    <row r="158" spans="1:10" x14ac:dyDescent="0.3">
      <c r="A158" s="9" t="s">
        <v>111</v>
      </c>
      <c r="B158" s="9" t="s">
        <v>474</v>
      </c>
      <c r="C158">
        <v>32</v>
      </c>
      <c r="D158" s="9" t="s">
        <v>139</v>
      </c>
      <c r="E158">
        <v>1</v>
      </c>
      <c r="F158" s="9" t="s">
        <v>196</v>
      </c>
      <c r="G158">
        <v>13</v>
      </c>
      <c r="H158" s="9"/>
      <c r="I158" s="9"/>
    </row>
    <row r="159" spans="1:10" x14ac:dyDescent="0.3">
      <c r="A159" s="9" t="s">
        <v>111</v>
      </c>
      <c r="B159" s="9" t="s">
        <v>474</v>
      </c>
      <c r="C159">
        <v>33</v>
      </c>
      <c r="D159" s="9" t="s">
        <v>175</v>
      </c>
      <c r="E159">
        <v>1</v>
      </c>
      <c r="F159" s="9" t="s">
        <v>199</v>
      </c>
      <c r="G159">
        <v>14</v>
      </c>
      <c r="H159" s="9"/>
      <c r="I159" s="9"/>
    </row>
    <row r="160" spans="1:10" x14ac:dyDescent="0.3">
      <c r="A160" s="9" t="s">
        <v>111</v>
      </c>
      <c r="B160" s="9" t="s">
        <v>474</v>
      </c>
      <c r="C160">
        <v>34</v>
      </c>
      <c r="D160" s="9" t="s">
        <v>176</v>
      </c>
      <c r="E160">
        <v>1</v>
      </c>
      <c r="F160" s="9" t="s">
        <v>197</v>
      </c>
      <c r="G160">
        <v>18</v>
      </c>
      <c r="H160" s="9"/>
      <c r="I160" s="9"/>
    </row>
    <row r="161" spans="1:9" x14ac:dyDescent="0.3">
      <c r="A161" s="9" t="s">
        <v>111</v>
      </c>
      <c r="B161" s="9" t="s">
        <v>474</v>
      </c>
      <c r="C161">
        <v>35</v>
      </c>
      <c r="D161" s="9" t="s">
        <v>177</v>
      </c>
      <c r="E161">
        <v>1</v>
      </c>
      <c r="F161" s="9" t="s">
        <v>198</v>
      </c>
      <c r="G161">
        <v>19</v>
      </c>
      <c r="H161" s="9"/>
      <c r="I161" s="9"/>
    </row>
    <row r="162" spans="1:9" x14ac:dyDescent="0.3">
      <c r="A162" s="9" t="s">
        <v>111</v>
      </c>
      <c r="B162" s="9" t="s">
        <v>474</v>
      </c>
      <c r="C162">
        <v>36</v>
      </c>
      <c r="D162" s="9" t="s">
        <v>178</v>
      </c>
      <c r="F162" s="9"/>
      <c r="H162" s="9"/>
      <c r="I162" s="9"/>
    </row>
    <row r="163" spans="1:9" x14ac:dyDescent="0.3">
      <c r="A163" s="9" t="s">
        <v>111</v>
      </c>
      <c r="B163" s="9" t="s">
        <v>474</v>
      </c>
      <c r="C163">
        <v>37</v>
      </c>
      <c r="D163" s="9" t="s">
        <v>179</v>
      </c>
      <c r="F163" s="9"/>
      <c r="H163" s="9"/>
      <c r="I163" s="9"/>
    </row>
    <row r="164" spans="1:9" x14ac:dyDescent="0.3">
      <c r="A164" s="9" t="s">
        <v>111</v>
      </c>
      <c r="B164" s="9" t="s">
        <v>474</v>
      </c>
      <c r="C164">
        <v>38</v>
      </c>
      <c r="D164" s="9" t="s">
        <v>180</v>
      </c>
      <c r="F164" s="9"/>
      <c r="H164" s="9"/>
      <c r="I164" s="9"/>
    </row>
    <row r="165" spans="1:9" x14ac:dyDescent="0.3">
      <c r="A165" s="9" t="s">
        <v>111</v>
      </c>
      <c r="B165" s="9" t="s">
        <v>474</v>
      </c>
      <c r="C165">
        <v>39</v>
      </c>
      <c r="D165" s="9" t="s">
        <v>181</v>
      </c>
      <c r="F165" s="9"/>
      <c r="H165" s="9"/>
      <c r="I165" s="9"/>
    </row>
    <row r="166" spans="1:9" x14ac:dyDescent="0.3">
      <c r="A166" s="9" t="s">
        <v>111</v>
      </c>
      <c r="B166" s="9" t="s">
        <v>474</v>
      </c>
      <c r="C166">
        <v>40</v>
      </c>
      <c r="D166" s="9" t="s">
        <v>182</v>
      </c>
      <c r="F166" s="9"/>
      <c r="H166" s="9"/>
      <c r="I166" s="9"/>
    </row>
    <row r="167" spans="1:9" x14ac:dyDescent="0.3">
      <c r="A167" s="9" t="s">
        <v>111</v>
      </c>
      <c r="B167" s="9" t="s">
        <v>474</v>
      </c>
      <c r="C167">
        <v>41</v>
      </c>
      <c r="D167" s="9" t="s">
        <v>183</v>
      </c>
      <c r="E167">
        <v>1</v>
      </c>
      <c r="F167" s="9" t="s">
        <v>200</v>
      </c>
      <c r="G167">
        <v>20</v>
      </c>
      <c r="H167" s="9"/>
      <c r="I167" s="9"/>
    </row>
    <row r="168" spans="1:9" x14ac:dyDescent="0.3">
      <c r="A168" s="9" t="s">
        <v>111</v>
      </c>
      <c r="B168" s="9" t="s">
        <v>474</v>
      </c>
      <c r="C168">
        <v>42</v>
      </c>
      <c r="D168" s="9" t="s">
        <v>478</v>
      </c>
      <c r="F168" s="9"/>
      <c r="H168" s="9"/>
      <c r="I168" s="9"/>
    </row>
    <row r="169" spans="1:9" x14ac:dyDescent="0.3">
      <c r="A169" s="9" t="s">
        <v>111</v>
      </c>
      <c r="B169" s="9" t="s">
        <v>474</v>
      </c>
      <c r="C169">
        <v>43</v>
      </c>
      <c r="D169" s="9" t="s">
        <v>214</v>
      </c>
      <c r="F169" s="9"/>
      <c r="H169" s="9"/>
      <c r="I169" s="9"/>
    </row>
    <row r="170" spans="1:9" x14ac:dyDescent="0.3">
      <c r="A170" s="9" t="s">
        <v>111</v>
      </c>
      <c r="B170" s="9" t="s">
        <v>474</v>
      </c>
      <c r="C170">
        <v>44</v>
      </c>
      <c r="D170" s="9" t="s">
        <v>215</v>
      </c>
      <c r="F170" s="9"/>
      <c r="H170" s="9"/>
      <c r="I170" s="9"/>
    </row>
    <row r="171" spans="1:9" x14ac:dyDescent="0.3">
      <c r="A171" s="9" t="s">
        <v>111</v>
      </c>
      <c r="B171" s="9" t="s">
        <v>474</v>
      </c>
      <c r="C171">
        <v>45</v>
      </c>
      <c r="D171" s="9" t="s">
        <v>216</v>
      </c>
      <c r="F171" s="9"/>
      <c r="H171" s="9"/>
      <c r="I171" s="9"/>
    </row>
    <row r="172" spans="1:9" x14ac:dyDescent="0.3">
      <c r="A172" s="9" t="s">
        <v>111</v>
      </c>
      <c r="B172" s="9" t="s">
        <v>474</v>
      </c>
      <c r="C172">
        <v>46</v>
      </c>
      <c r="D172" s="9" t="s">
        <v>217</v>
      </c>
      <c r="F172" s="9"/>
      <c r="H172" s="9"/>
      <c r="I172" s="9"/>
    </row>
    <row r="173" spans="1:9" x14ac:dyDescent="0.3">
      <c r="A173" s="9" t="s">
        <v>111</v>
      </c>
      <c r="B173" s="9" t="s">
        <v>474</v>
      </c>
      <c r="C173">
        <v>47</v>
      </c>
      <c r="D173" s="9" t="s">
        <v>218</v>
      </c>
      <c r="F173" s="9"/>
      <c r="H173" s="9"/>
      <c r="I173" s="9"/>
    </row>
    <row r="174" spans="1:9" x14ac:dyDescent="0.3">
      <c r="A174" s="9" t="s">
        <v>111</v>
      </c>
      <c r="B174" s="9" t="s">
        <v>474</v>
      </c>
      <c r="C174">
        <v>48</v>
      </c>
      <c r="D174" s="9" t="s">
        <v>186</v>
      </c>
      <c r="F174" s="9"/>
      <c r="H174" s="9"/>
      <c r="I174" s="9"/>
    </row>
    <row r="175" spans="1:9" x14ac:dyDescent="0.3">
      <c r="A175" s="9" t="s">
        <v>111</v>
      </c>
      <c r="B175" s="9" t="s">
        <v>474</v>
      </c>
      <c r="C175">
        <v>49</v>
      </c>
      <c r="D175" s="9" t="s">
        <v>219</v>
      </c>
      <c r="F175" s="9"/>
      <c r="H175" s="9"/>
      <c r="I175" s="9"/>
    </row>
    <row r="176" spans="1:9" x14ac:dyDescent="0.3">
      <c r="A176" s="9" t="s">
        <v>111</v>
      </c>
      <c r="B176" s="9" t="s">
        <v>474</v>
      </c>
      <c r="C176">
        <v>50</v>
      </c>
      <c r="D176" s="9" t="s">
        <v>220</v>
      </c>
      <c r="F176" s="9"/>
      <c r="H176" s="9"/>
      <c r="I176" s="9"/>
    </row>
    <row r="177" spans="1:9" x14ac:dyDescent="0.3">
      <c r="A177" s="9" t="s">
        <v>111</v>
      </c>
      <c r="B177" s="9" t="s">
        <v>474</v>
      </c>
      <c r="C177">
        <v>51</v>
      </c>
      <c r="D177" s="9" t="s">
        <v>221</v>
      </c>
      <c r="F177" s="9"/>
      <c r="H177" s="9"/>
      <c r="I177" s="9"/>
    </row>
    <row r="178" spans="1:9" x14ac:dyDescent="0.3">
      <c r="A178" s="9" t="s">
        <v>111</v>
      </c>
      <c r="B178" s="9" t="s">
        <v>474</v>
      </c>
      <c r="C178">
        <v>52</v>
      </c>
      <c r="D178" s="9" t="s">
        <v>222</v>
      </c>
      <c r="F178" s="9"/>
      <c r="H178" s="9"/>
      <c r="I178" s="9"/>
    </row>
    <row r="179" spans="1:9" x14ac:dyDescent="0.3">
      <c r="A179" s="9" t="s">
        <v>111</v>
      </c>
      <c r="B179" s="9" t="s">
        <v>474</v>
      </c>
      <c r="C179">
        <v>53</v>
      </c>
      <c r="D179" s="9" t="s">
        <v>223</v>
      </c>
      <c r="F179" s="9"/>
      <c r="H179" s="9"/>
      <c r="I179" s="9"/>
    </row>
    <row r="180" spans="1:9" x14ac:dyDescent="0.3">
      <c r="A180" s="9" t="s">
        <v>111</v>
      </c>
      <c r="B180" s="9" t="s">
        <v>474</v>
      </c>
      <c r="C180">
        <v>54</v>
      </c>
      <c r="D180" s="9" t="s">
        <v>224</v>
      </c>
      <c r="F180" s="9"/>
      <c r="H180" s="9"/>
      <c r="I180" s="9"/>
    </row>
    <row r="181" spans="1:9" x14ac:dyDescent="0.3">
      <c r="A181" s="9" t="s">
        <v>111</v>
      </c>
      <c r="B181" s="9" t="s">
        <v>474</v>
      </c>
      <c r="C181">
        <v>55</v>
      </c>
      <c r="D181" s="9" t="s">
        <v>225</v>
      </c>
      <c r="F181" s="9"/>
      <c r="H181" s="9"/>
      <c r="I181" s="9"/>
    </row>
    <row r="182" spans="1:9" x14ac:dyDescent="0.3">
      <c r="A182" s="9" t="s">
        <v>111</v>
      </c>
      <c r="B182" s="9" t="s">
        <v>474</v>
      </c>
      <c r="C182">
        <v>56</v>
      </c>
      <c r="D182" s="9" t="s">
        <v>226</v>
      </c>
      <c r="F182" s="9"/>
      <c r="H182" s="9"/>
      <c r="I182" s="9"/>
    </row>
    <row r="183" spans="1:9" x14ac:dyDescent="0.3">
      <c r="A183" s="9" t="s">
        <v>111</v>
      </c>
      <c r="B183" s="9" t="s">
        <v>474</v>
      </c>
      <c r="C183">
        <v>57</v>
      </c>
      <c r="D183" s="9" t="s">
        <v>132</v>
      </c>
      <c r="F183" s="9"/>
      <c r="H183" s="9"/>
      <c r="I183" s="9"/>
    </row>
    <row r="184" spans="1:9" x14ac:dyDescent="0.3">
      <c r="A184" s="9" t="s">
        <v>111</v>
      </c>
      <c r="B184" s="9" t="s">
        <v>474</v>
      </c>
      <c r="C184">
        <v>58</v>
      </c>
      <c r="D184" s="9" t="s">
        <v>227</v>
      </c>
      <c r="F184" s="9"/>
      <c r="H184" s="9"/>
      <c r="I184" s="9"/>
    </row>
    <row r="185" spans="1:9" x14ac:dyDescent="0.3">
      <c r="A185" s="9" t="s">
        <v>111</v>
      </c>
      <c r="B185" s="9" t="s">
        <v>474</v>
      </c>
      <c r="C185">
        <v>59</v>
      </c>
      <c r="D185" s="9" t="s">
        <v>228</v>
      </c>
      <c r="F185" s="9"/>
      <c r="H185" s="9"/>
      <c r="I185" s="9"/>
    </row>
    <row r="186" spans="1:9" x14ac:dyDescent="0.3">
      <c r="A186" s="9" t="s">
        <v>111</v>
      </c>
      <c r="B186" s="9" t="s">
        <v>474</v>
      </c>
      <c r="C186">
        <v>60</v>
      </c>
      <c r="D186" s="9" t="s">
        <v>229</v>
      </c>
      <c r="F186" s="9"/>
      <c r="H186" s="9"/>
      <c r="I186" s="9"/>
    </row>
    <row r="187" spans="1:9" x14ac:dyDescent="0.3">
      <c r="A187" s="9" t="s">
        <v>111</v>
      </c>
      <c r="B187" s="9" t="s">
        <v>474</v>
      </c>
      <c r="C187">
        <v>61</v>
      </c>
      <c r="D187" s="9" t="s">
        <v>230</v>
      </c>
      <c r="F187" s="9"/>
      <c r="H187" s="9"/>
      <c r="I187" s="9"/>
    </row>
    <row r="188" spans="1:9" x14ac:dyDescent="0.3">
      <c r="A188" s="9" t="s">
        <v>111</v>
      </c>
      <c r="B188" s="9" t="s">
        <v>474</v>
      </c>
      <c r="C188">
        <v>62</v>
      </c>
      <c r="D188" s="9" t="s">
        <v>231</v>
      </c>
      <c r="F188" s="9"/>
      <c r="H188" s="9"/>
      <c r="I188" s="9"/>
    </row>
    <row r="189" spans="1:9" x14ac:dyDescent="0.3">
      <c r="A189" s="9" t="s">
        <v>111</v>
      </c>
      <c r="B189" s="9" t="s">
        <v>474</v>
      </c>
      <c r="C189">
        <v>63</v>
      </c>
      <c r="D189" s="9" t="s">
        <v>232</v>
      </c>
      <c r="F189" s="9"/>
      <c r="H189" s="9"/>
      <c r="I189" s="9"/>
    </row>
    <row r="190" spans="1:9" x14ac:dyDescent="0.3">
      <c r="A190" s="9" t="s">
        <v>111</v>
      </c>
      <c r="B190" s="9" t="s">
        <v>474</v>
      </c>
      <c r="C190">
        <v>64</v>
      </c>
      <c r="D190" s="9" t="s">
        <v>233</v>
      </c>
      <c r="F190" s="9"/>
      <c r="H190" s="9"/>
      <c r="I190" s="9"/>
    </row>
    <row r="191" spans="1:9" x14ac:dyDescent="0.3">
      <c r="A191" s="9" t="s">
        <v>111</v>
      </c>
      <c r="B191" s="9" t="s">
        <v>474</v>
      </c>
      <c r="C191">
        <v>65</v>
      </c>
      <c r="D191" s="9" t="s">
        <v>234</v>
      </c>
      <c r="F191" s="9"/>
      <c r="H191" s="9"/>
      <c r="I191" s="9"/>
    </row>
    <row r="192" spans="1:9" x14ac:dyDescent="0.3">
      <c r="A192" s="9" t="s">
        <v>111</v>
      </c>
      <c r="B192" s="9" t="s">
        <v>474</v>
      </c>
      <c r="C192">
        <v>66</v>
      </c>
      <c r="D192" s="9" t="s">
        <v>235</v>
      </c>
      <c r="F192" s="9"/>
      <c r="H192" s="9"/>
      <c r="I192" s="9"/>
    </row>
    <row r="193" spans="1:9" x14ac:dyDescent="0.3">
      <c r="A193" s="9" t="s">
        <v>111</v>
      </c>
      <c r="B193" s="9" t="s">
        <v>474</v>
      </c>
      <c r="C193">
        <v>67</v>
      </c>
      <c r="D193" s="9" t="s">
        <v>236</v>
      </c>
      <c r="F193" s="9"/>
      <c r="H193" s="9"/>
      <c r="I193" s="9"/>
    </row>
    <row r="194" spans="1:9" x14ac:dyDescent="0.3">
      <c r="A194" s="9" t="s">
        <v>111</v>
      </c>
      <c r="B194" s="9" t="s">
        <v>474</v>
      </c>
      <c r="C194">
        <v>68</v>
      </c>
      <c r="D194" s="9" t="s">
        <v>237</v>
      </c>
      <c r="F194" s="9"/>
      <c r="H194" s="9"/>
      <c r="I194" s="9"/>
    </row>
    <row r="195" spans="1:9" x14ac:dyDescent="0.3">
      <c r="A195" s="9" t="s">
        <v>111</v>
      </c>
      <c r="B195" s="9" t="s">
        <v>474</v>
      </c>
      <c r="C195">
        <v>69</v>
      </c>
      <c r="D195" s="9" t="s">
        <v>238</v>
      </c>
      <c r="F195" s="9"/>
      <c r="H195" s="9"/>
      <c r="I195" s="9"/>
    </row>
    <row r="196" spans="1:9" x14ac:dyDescent="0.3">
      <c r="A196" s="9" t="s">
        <v>111</v>
      </c>
      <c r="B196" s="9" t="s">
        <v>474</v>
      </c>
      <c r="C196">
        <v>70</v>
      </c>
      <c r="D196" s="9" t="s">
        <v>239</v>
      </c>
      <c r="F196" s="9"/>
      <c r="H196" s="9"/>
      <c r="I196" s="9"/>
    </row>
    <row r="197" spans="1:9" x14ac:dyDescent="0.3">
      <c r="A197" s="9" t="s">
        <v>111</v>
      </c>
      <c r="B197" s="9" t="s">
        <v>474</v>
      </c>
      <c r="C197">
        <v>71</v>
      </c>
      <c r="D197" s="9" t="s">
        <v>240</v>
      </c>
      <c r="F197" s="9"/>
      <c r="H197" s="9"/>
      <c r="I197" s="9"/>
    </row>
    <row r="198" spans="1:9" x14ac:dyDescent="0.3">
      <c r="A198" s="9" t="s">
        <v>111</v>
      </c>
      <c r="B198" s="9" t="s">
        <v>474</v>
      </c>
      <c r="C198">
        <v>72</v>
      </c>
      <c r="D198" s="9" t="s">
        <v>241</v>
      </c>
      <c r="F198" s="9"/>
      <c r="H198" s="9"/>
      <c r="I198" s="9"/>
    </row>
    <row r="199" spans="1:9" x14ac:dyDescent="0.3">
      <c r="A199" s="9" t="s">
        <v>111</v>
      </c>
      <c r="B199" s="9" t="s">
        <v>474</v>
      </c>
      <c r="C199">
        <v>73</v>
      </c>
      <c r="D199" s="9" t="s">
        <v>242</v>
      </c>
      <c r="F199" s="9"/>
      <c r="H199" s="9"/>
      <c r="I199" s="9"/>
    </row>
    <row r="200" spans="1:9" x14ac:dyDescent="0.3">
      <c r="A200" s="9" t="s">
        <v>111</v>
      </c>
      <c r="B200" s="9" t="s">
        <v>474</v>
      </c>
      <c r="C200">
        <v>74</v>
      </c>
      <c r="D200" s="9" t="s">
        <v>243</v>
      </c>
      <c r="F200" s="9"/>
      <c r="H200" s="9"/>
      <c r="I200" s="9"/>
    </row>
    <row r="201" spans="1:9" x14ac:dyDescent="0.3">
      <c r="A201" s="9" t="s">
        <v>111</v>
      </c>
      <c r="B201" s="9" t="s">
        <v>474</v>
      </c>
      <c r="C201">
        <v>75</v>
      </c>
      <c r="D201" s="9" t="s">
        <v>244</v>
      </c>
      <c r="F201" s="9"/>
      <c r="H201" s="9"/>
      <c r="I201" s="9"/>
    </row>
    <row r="202" spans="1:9" x14ac:dyDescent="0.3">
      <c r="A202" s="9" t="s">
        <v>111</v>
      </c>
      <c r="B202" s="9" t="s">
        <v>474</v>
      </c>
      <c r="C202">
        <v>76</v>
      </c>
      <c r="D202" s="9" t="s">
        <v>245</v>
      </c>
      <c r="F202" s="9"/>
      <c r="H202" s="9"/>
      <c r="I202" s="9"/>
    </row>
    <row r="203" spans="1:9" x14ac:dyDescent="0.3">
      <c r="A203" s="9" t="s">
        <v>111</v>
      </c>
      <c r="B203" s="9" t="s">
        <v>474</v>
      </c>
      <c r="C203">
        <v>77</v>
      </c>
      <c r="D203" s="9" t="s">
        <v>246</v>
      </c>
      <c r="F203" s="9"/>
      <c r="H203" s="9"/>
      <c r="I203" s="9"/>
    </row>
    <row r="204" spans="1:9" x14ac:dyDescent="0.3">
      <c r="A204" s="9" t="s">
        <v>111</v>
      </c>
      <c r="B204" s="9" t="s">
        <v>474</v>
      </c>
      <c r="C204">
        <v>78</v>
      </c>
      <c r="D204" s="9" t="s">
        <v>247</v>
      </c>
      <c r="F204" s="9"/>
      <c r="H204" s="9"/>
      <c r="I204" s="9"/>
    </row>
    <row r="205" spans="1:9" x14ac:dyDescent="0.3">
      <c r="A205" s="9" t="s">
        <v>111</v>
      </c>
      <c r="B205" s="9" t="s">
        <v>474</v>
      </c>
      <c r="C205">
        <v>79</v>
      </c>
      <c r="D205" s="9" t="s">
        <v>248</v>
      </c>
      <c r="F205" s="9"/>
      <c r="H205" s="9"/>
      <c r="I205" s="9"/>
    </row>
    <row r="206" spans="1:9" x14ac:dyDescent="0.3">
      <c r="A206" s="9" t="s">
        <v>111</v>
      </c>
      <c r="B206" s="9" t="s">
        <v>474</v>
      </c>
      <c r="C206">
        <v>80</v>
      </c>
      <c r="D206" s="9" t="s">
        <v>249</v>
      </c>
      <c r="F206" s="9"/>
      <c r="H206" s="9"/>
      <c r="I206" s="9"/>
    </row>
    <row r="207" spans="1:9" x14ac:dyDescent="0.3">
      <c r="A207" s="9" t="s">
        <v>111</v>
      </c>
      <c r="B207" s="9" t="s">
        <v>474</v>
      </c>
      <c r="C207">
        <v>81</v>
      </c>
      <c r="D207" s="9" t="s">
        <v>250</v>
      </c>
      <c r="F207" s="9"/>
      <c r="H207" s="9"/>
      <c r="I207" s="9"/>
    </row>
    <row r="208" spans="1:9" x14ac:dyDescent="0.3">
      <c r="A208" s="9" t="s">
        <v>111</v>
      </c>
      <c r="B208" s="9" t="s">
        <v>474</v>
      </c>
      <c r="C208">
        <v>82</v>
      </c>
      <c r="D208" s="9" t="s">
        <v>251</v>
      </c>
      <c r="F208" s="9"/>
      <c r="H208" s="9"/>
      <c r="I208" s="9"/>
    </row>
    <row r="209" spans="1:9" x14ac:dyDescent="0.3">
      <c r="A209" s="9" t="s">
        <v>111</v>
      </c>
      <c r="B209" s="9" t="s">
        <v>474</v>
      </c>
      <c r="C209">
        <v>83</v>
      </c>
      <c r="D209" s="9" t="s">
        <v>252</v>
      </c>
      <c r="F209" s="9"/>
      <c r="H209" s="9"/>
      <c r="I209" s="9"/>
    </row>
    <row r="210" spans="1:9" x14ac:dyDescent="0.3">
      <c r="A210" s="9" t="s">
        <v>111</v>
      </c>
      <c r="B210" s="9" t="s">
        <v>474</v>
      </c>
      <c r="C210">
        <v>84</v>
      </c>
      <c r="D210" s="9" t="s">
        <v>253</v>
      </c>
      <c r="F210" s="9"/>
      <c r="H210" s="9"/>
      <c r="I210" s="9"/>
    </row>
    <row r="211" spans="1:9" x14ac:dyDescent="0.3">
      <c r="A211" s="9" t="s">
        <v>111</v>
      </c>
      <c r="B211" s="9" t="s">
        <v>474</v>
      </c>
      <c r="C211">
        <v>85</v>
      </c>
      <c r="D211" s="9" t="s">
        <v>254</v>
      </c>
      <c r="F211" s="9"/>
      <c r="H211" s="9"/>
      <c r="I211" s="9"/>
    </row>
    <row r="212" spans="1:9" x14ac:dyDescent="0.3">
      <c r="A212" s="9" t="s">
        <v>111</v>
      </c>
      <c r="B212" s="9" t="s">
        <v>474</v>
      </c>
      <c r="C212">
        <v>86</v>
      </c>
      <c r="D212" s="9" t="s">
        <v>255</v>
      </c>
      <c r="F212" s="9"/>
      <c r="H212" s="9"/>
      <c r="I212" s="9"/>
    </row>
    <row r="213" spans="1:9" x14ac:dyDescent="0.3">
      <c r="A213" s="9" t="s">
        <v>111</v>
      </c>
      <c r="B213" s="9" t="s">
        <v>474</v>
      </c>
      <c r="C213">
        <v>87</v>
      </c>
      <c r="D213" s="9" t="s">
        <v>256</v>
      </c>
      <c r="F213" s="9"/>
      <c r="H213" s="9"/>
      <c r="I213" s="9"/>
    </row>
    <row r="214" spans="1:9" x14ac:dyDescent="0.3">
      <c r="A214" s="9" t="s">
        <v>111</v>
      </c>
      <c r="B214" s="9" t="s">
        <v>474</v>
      </c>
      <c r="C214">
        <v>88</v>
      </c>
      <c r="D214" s="9" t="s">
        <v>257</v>
      </c>
      <c r="F214" s="9"/>
      <c r="H214" s="9"/>
      <c r="I214" s="9"/>
    </row>
    <row r="215" spans="1:9" x14ac:dyDescent="0.3">
      <c r="A215" s="9" t="s">
        <v>111</v>
      </c>
      <c r="B215" s="9" t="s">
        <v>474</v>
      </c>
      <c r="C215">
        <v>89</v>
      </c>
      <c r="D215" s="9" t="s">
        <v>258</v>
      </c>
      <c r="F215" s="9"/>
      <c r="H215" s="9"/>
      <c r="I215" s="9"/>
    </row>
    <row r="216" spans="1:9" x14ac:dyDescent="0.3">
      <c r="A216" s="9" t="s">
        <v>111</v>
      </c>
      <c r="B216" s="9" t="s">
        <v>474</v>
      </c>
      <c r="C216">
        <v>90</v>
      </c>
      <c r="D216" s="9" t="s">
        <v>259</v>
      </c>
      <c r="F216" s="9"/>
      <c r="H216" s="9"/>
      <c r="I216" s="9"/>
    </row>
    <row r="217" spans="1:9" x14ac:dyDescent="0.3">
      <c r="A217" s="9" t="s">
        <v>111</v>
      </c>
      <c r="B217" s="9" t="s">
        <v>474</v>
      </c>
      <c r="C217">
        <v>91</v>
      </c>
      <c r="D217" s="9" t="s">
        <v>260</v>
      </c>
      <c r="F217" s="9"/>
      <c r="H217" s="9"/>
      <c r="I217" s="9"/>
    </row>
    <row r="218" spans="1:9" x14ac:dyDescent="0.3">
      <c r="A218" s="9" t="s">
        <v>111</v>
      </c>
      <c r="B218" s="9" t="s">
        <v>474</v>
      </c>
      <c r="C218">
        <v>92</v>
      </c>
      <c r="D218" s="9" t="s">
        <v>202</v>
      </c>
      <c r="F218" s="9"/>
      <c r="H218" s="9"/>
      <c r="I218" s="9"/>
    </row>
    <row r="219" spans="1:9" x14ac:dyDescent="0.3">
      <c r="A219" s="9" t="s">
        <v>111</v>
      </c>
      <c r="B219" s="9" t="s">
        <v>474</v>
      </c>
      <c r="C219">
        <v>93</v>
      </c>
      <c r="D219" s="9" t="s">
        <v>261</v>
      </c>
      <c r="F219" s="9"/>
      <c r="H219" s="9"/>
      <c r="I219" s="9"/>
    </row>
    <row r="220" spans="1:9" x14ac:dyDescent="0.3">
      <c r="A220" s="9" t="s">
        <v>111</v>
      </c>
      <c r="B220" s="9" t="s">
        <v>474</v>
      </c>
      <c r="C220">
        <v>94</v>
      </c>
      <c r="D220" s="9" t="s">
        <v>262</v>
      </c>
      <c r="F220" s="9"/>
      <c r="H220" s="9"/>
      <c r="I220" s="9"/>
    </row>
    <row r="221" spans="1:9" x14ac:dyDescent="0.3">
      <c r="A221" s="9" t="s">
        <v>111</v>
      </c>
      <c r="B221" s="9" t="s">
        <v>474</v>
      </c>
      <c r="C221">
        <v>95</v>
      </c>
      <c r="D221" s="9" t="s">
        <v>263</v>
      </c>
      <c r="F221" s="9"/>
      <c r="H221" s="9"/>
      <c r="I221" s="9"/>
    </row>
    <row r="222" spans="1:9" x14ac:dyDescent="0.3">
      <c r="A222" s="9" t="s">
        <v>111</v>
      </c>
      <c r="B222" s="9" t="s">
        <v>474</v>
      </c>
      <c r="C222">
        <v>96</v>
      </c>
      <c r="D222" s="9" t="s">
        <v>264</v>
      </c>
      <c r="F222" s="9"/>
      <c r="H222" s="9"/>
      <c r="I222" s="9"/>
    </row>
    <row r="223" spans="1:9" x14ac:dyDescent="0.3">
      <c r="A223" s="9" t="s">
        <v>111</v>
      </c>
      <c r="B223" s="9" t="s">
        <v>474</v>
      </c>
      <c r="C223">
        <v>97</v>
      </c>
      <c r="D223" s="9" t="s">
        <v>265</v>
      </c>
      <c r="F223" s="9"/>
      <c r="H223" s="9"/>
      <c r="I223" s="9"/>
    </row>
    <row r="224" spans="1:9" x14ac:dyDescent="0.3">
      <c r="A224" s="9" t="s">
        <v>111</v>
      </c>
      <c r="B224" s="9" t="s">
        <v>474</v>
      </c>
      <c r="C224">
        <v>98</v>
      </c>
      <c r="D224" s="9" t="s">
        <v>266</v>
      </c>
      <c r="F224" s="9"/>
      <c r="H224" s="9"/>
      <c r="I224" s="9"/>
    </row>
    <row r="225" spans="1:10" x14ac:dyDescent="0.3">
      <c r="A225" s="9" t="s">
        <v>111</v>
      </c>
      <c r="B225" s="9" t="s">
        <v>474</v>
      </c>
      <c r="C225">
        <v>99</v>
      </c>
      <c r="D225" s="9" t="s">
        <v>267</v>
      </c>
      <c r="F225" s="9"/>
      <c r="H225" s="9"/>
      <c r="I225" s="9"/>
    </row>
    <row r="226" spans="1:10" x14ac:dyDescent="0.3">
      <c r="A226" s="9" t="s">
        <v>111</v>
      </c>
      <c r="B226" s="9" t="s">
        <v>474</v>
      </c>
      <c r="C226">
        <v>100</v>
      </c>
      <c r="D226" s="9" t="s">
        <v>268</v>
      </c>
      <c r="F226" s="9"/>
      <c r="H226" s="9"/>
      <c r="I226" s="9"/>
    </row>
    <row r="227" spans="1:10" x14ac:dyDescent="0.3">
      <c r="A227" s="9" t="s">
        <v>111</v>
      </c>
      <c r="B227" s="9" t="s">
        <v>474</v>
      </c>
      <c r="C227">
        <v>101</v>
      </c>
      <c r="D227" s="9" t="s">
        <v>190</v>
      </c>
      <c r="F227" s="9"/>
      <c r="H227" s="9"/>
      <c r="I227" s="9"/>
    </row>
    <row r="228" spans="1:10" x14ac:dyDescent="0.3">
      <c r="A228" s="9" t="s">
        <v>111</v>
      </c>
      <c r="B228" s="9" t="s">
        <v>474</v>
      </c>
      <c r="C228">
        <v>102</v>
      </c>
      <c r="D228" s="9" t="s">
        <v>191</v>
      </c>
      <c r="F228" s="9"/>
      <c r="H228" s="9"/>
      <c r="I228" s="9"/>
    </row>
    <row r="229" spans="1:10" x14ac:dyDescent="0.3">
      <c r="A229" s="9" t="s">
        <v>111</v>
      </c>
      <c r="B229" s="9" t="s">
        <v>474</v>
      </c>
      <c r="C229">
        <v>103</v>
      </c>
      <c r="D229" s="9" t="s">
        <v>4</v>
      </c>
      <c r="F229" s="9"/>
      <c r="H229" s="9"/>
      <c r="I229" s="9"/>
    </row>
    <row r="230" spans="1:10" x14ac:dyDescent="0.3">
      <c r="A230" s="9" t="s">
        <v>111</v>
      </c>
      <c r="B230" s="9" t="s">
        <v>474</v>
      </c>
      <c r="C230">
        <v>104</v>
      </c>
      <c r="D230" s="9" t="s">
        <v>269</v>
      </c>
      <c r="E230">
        <v>1</v>
      </c>
      <c r="F230" s="9" t="s">
        <v>185</v>
      </c>
      <c r="G230">
        <v>21</v>
      </c>
      <c r="H230" s="9" t="s">
        <v>211</v>
      </c>
      <c r="I230" s="9" t="s">
        <v>288</v>
      </c>
      <c r="J230">
        <v>1</v>
      </c>
    </row>
    <row r="231" spans="1:10" x14ac:dyDescent="0.3">
      <c r="A231" s="9" t="s">
        <v>111</v>
      </c>
      <c r="B231" s="9" t="s">
        <v>474</v>
      </c>
      <c r="C231">
        <v>105</v>
      </c>
      <c r="D231" s="9" t="s">
        <v>270</v>
      </c>
      <c r="F231" s="9"/>
      <c r="H231" s="9"/>
      <c r="I231" s="9"/>
    </row>
    <row r="232" spans="1:10" x14ac:dyDescent="0.3">
      <c r="A232" s="9" t="s">
        <v>111</v>
      </c>
      <c r="B232" s="9" t="s">
        <v>474</v>
      </c>
      <c r="C232">
        <v>106</v>
      </c>
      <c r="D232" s="9" t="s">
        <v>271</v>
      </c>
      <c r="F232" s="9"/>
      <c r="H232" s="9"/>
      <c r="I232" s="9"/>
    </row>
    <row r="233" spans="1:10" x14ac:dyDescent="0.3">
      <c r="A233" s="9" t="s">
        <v>111</v>
      </c>
      <c r="B233" s="9" t="s">
        <v>474</v>
      </c>
      <c r="C233">
        <v>107</v>
      </c>
      <c r="D233" s="9" t="s">
        <v>272</v>
      </c>
      <c r="F233" s="9"/>
      <c r="H233" s="9"/>
      <c r="I233" s="9"/>
    </row>
    <row r="234" spans="1:10" x14ac:dyDescent="0.3">
      <c r="A234" s="9" t="s">
        <v>111</v>
      </c>
      <c r="B234" s="9" t="s">
        <v>474</v>
      </c>
      <c r="C234">
        <v>108</v>
      </c>
      <c r="D234" s="9" t="s">
        <v>273</v>
      </c>
      <c r="F234" s="9"/>
      <c r="H234" s="9"/>
      <c r="I234" s="9"/>
    </row>
    <row r="235" spans="1:10" x14ac:dyDescent="0.3">
      <c r="A235" s="9" t="s">
        <v>111</v>
      </c>
      <c r="B235" s="9" t="s">
        <v>474</v>
      </c>
      <c r="C235">
        <v>109</v>
      </c>
      <c r="D235" s="9" t="s">
        <v>11</v>
      </c>
      <c r="E235">
        <v>1</v>
      </c>
      <c r="F235" s="9" t="s">
        <v>11</v>
      </c>
      <c r="G235">
        <v>4</v>
      </c>
      <c r="H235" s="9"/>
      <c r="I235" s="9"/>
    </row>
    <row r="236" spans="1:10" x14ac:dyDescent="0.3">
      <c r="A236" s="9" t="s">
        <v>111</v>
      </c>
      <c r="B236" s="9" t="s">
        <v>474</v>
      </c>
      <c r="C236">
        <v>110</v>
      </c>
      <c r="D236" s="9" t="s">
        <v>274</v>
      </c>
      <c r="F236" s="9"/>
      <c r="H236" s="9"/>
      <c r="I236" s="9"/>
    </row>
    <row r="237" spans="1:10" x14ac:dyDescent="0.3">
      <c r="A237" s="9" t="s">
        <v>210</v>
      </c>
      <c r="B237" s="9" t="s">
        <v>473</v>
      </c>
      <c r="C237">
        <v>1</v>
      </c>
      <c r="D237" s="9" t="s">
        <v>214</v>
      </c>
      <c r="E237">
        <v>1</v>
      </c>
      <c r="F237" s="9" t="s">
        <v>345</v>
      </c>
      <c r="G237">
        <v>1</v>
      </c>
      <c r="H237" s="9" t="s">
        <v>362</v>
      </c>
      <c r="I237" s="9" t="s">
        <v>360</v>
      </c>
      <c r="J237">
        <v>1</v>
      </c>
    </row>
    <row r="238" spans="1:10" x14ac:dyDescent="0.3">
      <c r="A238" s="9" t="s">
        <v>210</v>
      </c>
      <c r="B238" s="9" t="s">
        <v>473</v>
      </c>
      <c r="C238">
        <v>2</v>
      </c>
      <c r="D238" s="9" t="s">
        <v>215</v>
      </c>
      <c r="E238">
        <v>1</v>
      </c>
      <c r="F238" s="9" t="s">
        <v>346</v>
      </c>
      <c r="H238" s="9"/>
      <c r="I238" s="9"/>
    </row>
    <row r="239" spans="1:10" x14ac:dyDescent="0.3">
      <c r="A239" s="9" t="s">
        <v>210</v>
      </c>
      <c r="B239" s="9" t="s">
        <v>473</v>
      </c>
      <c r="C239">
        <v>3</v>
      </c>
      <c r="D239" s="9" t="s">
        <v>216</v>
      </c>
      <c r="F239" s="9"/>
      <c r="H239" s="9"/>
      <c r="I239" s="9"/>
    </row>
    <row r="240" spans="1:10" x14ac:dyDescent="0.3">
      <c r="A240" s="9" t="s">
        <v>210</v>
      </c>
      <c r="B240" s="9" t="s">
        <v>473</v>
      </c>
      <c r="C240">
        <v>4</v>
      </c>
      <c r="D240" s="9" t="s">
        <v>217</v>
      </c>
      <c r="F240" s="9"/>
      <c r="H240" s="9"/>
      <c r="I240" s="9"/>
    </row>
    <row r="241" spans="1:10" x14ac:dyDescent="0.3">
      <c r="A241" s="9" t="s">
        <v>210</v>
      </c>
      <c r="B241" s="9" t="s">
        <v>473</v>
      </c>
      <c r="C241">
        <v>5</v>
      </c>
      <c r="D241" s="9" t="s">
        <v>218</v>
      </c>
      <c r="E241">
        <v>1</v>
      </c>
      <c r="F241" s="9" t="s">
        <v>399</v>
      </c>
      <c r="G241">
        <v>28</v>
      </c>
      <c r="H241" s="9" t="s">
        <v>361</v>
      </c>
      <c r="I241" s="9" t="s">
        <v>401</v>
      </c>
      <c r="J241">
        <v>0</v>
      </c>
    </row>
    <row r="242" spans="1:10" x14ac:dyDescent="0.3">
      <c r="A242" s="9" t="s">
        <v>210</v>
      </c>
      <c r="B242" s="9" t="s">
        <v>473</v>
      </c>
      <c r="C242">
        <v>6</v>
      </c>
      <c r="D242" s="9" t="s">
        <v>186</v>
      </c>
      <c r="F242" s="9"/>
      <c r="H242" s="9"/>
      <c r="I242" s="9"/>
    </row>
    <row r="243" spans="1:10" x14ac:dyDescent="0.3">
      <c r="A243" s="9" t="s">
        <v>210</v>
      </c>
      <c r="B243" s="9" t="s">
        <v>473</v>
      </c>
      <c r="C243">
        <v>7</v>
      </c>
      <c r="D243" s="9" t="s">
        <v>219</v>
      </c>
      <c r="E243">
        <v>1</v>
      </c>
      <c r="F243" s="9" t="s">
        <v>219</v>
      </c>
      <c r="G243">
        <v>21</v>
      </c>
      <c r="H243" s="9"/>
      <c r="I243" s="9"/>
    </row>
    <row r="244" spans="1:10" x14ac:dyDescent="0.3">
      <c r="A244" s="9" t="s">
        <v>210</v>
      </c>
      <c r="B244" s="9" t="s">
        <v>473</v>
      </c>
      <c r="C244">
        <v>8</v>
      </c>
      <c r="D244" s="9" t="s">
        <v>220</v>
      </c>
      <c r="F244" s="9"/>
      <c r="H244" s="9"/>
      <c r="I244" s="9"/>
    </row>
    <row r="245" spans="1:10" x14ac:dyDescent="0.3">
      <c r="A245" s="9" t="s">
        <v>210</v>
      </c>
      <c r="B245" s="9" t="s">
        <v>473</v>
      </c>
      <c r="C245">
        <v>9</v>
      </c>
      <c r="D245" s="9" t="s">
        <v>221</v>
      </c>
      <c r="E245">
        <v>1</v>
      </c>
      <c r="F245" s="9" t="s">
        <v>343</v>
      </c>
      <c r="G245">
        <v>23</v>
      </c>
      <c r="H245" s="9"/>
      <c r="I245" s="9"/>
    </row>
    <row r="246" spans="1:10" x14ac:dyDescent="0.3">
      <c r="A246" s="9" t="s">
        <v>210</v>
      </c>
      <c r="B246" s="9" t="s">
        <v>473</v>
      </c>
      <c r="C246">
        <v>10</v>
      </c>
      <c r="D246" s="9" t="s">
        <v>222</v>
      </c>
      <c r="F246" s="9"/>
      <c r="H246" s="9"/>
      <c r="I246" s="9"/>
    </row>
    <row r="247" spans="1:10" x14ac:dyDescent="0.3">
      <c r="A247" s="9" t="s">
        <v>210</v>
      </c>
      <c r="B247" s="9" t="s">
        <v>473</v>
      </c>
      <c r="C247">
        <v>11</v>
      </c>
      <c r="D247" s="9" t="s">
        <v>223</v>
      </c>
      <c r="F247" s="9"/>
      <c r="H247" s="9"/>
      <c r="I247" s="9"/>
    </row>
    <row r="248" spans="1:10" x14ac:dyDescent="0.3">
      <c r="A248" s="9" t="s">
        <v>210</v>
      </c>
      <c r="B248" s="9" t="s">
        <v>473</v>
      </c>
      <c r="C248">
        <v>12</v>
      </c>
      <c r="D248" s="9" t="s">
        <v>224</v>
      </c>
      <c r="F248" s="9"/>
      <c r="H248" s="9"/>
      <c r="I248" s="9"/>
    </row>
    <row r="249" spans="1:10" x14ac:dyDescent="0.3">
      <c r="A249" s="9" t="s">
        <v>210</v>
      </c>
      <c r="B249" s="9" t="s">
        <v>473</v>
      </c>
      <c r="C249">
        <v>13</v>
      </c>
      <c r="D249" s="9" t="s">
        <v>225</v>
      </c>
      <c r="F249" s="9"/>
      <c r="H249" s="9"/>
      <c r="I249" s="9"/>
    </row>
    <row r="250" spans="1:10" x14ac:dyDescent="0.3">
      <c r="A250" s="9" t="s">
        <v>210</v>
      </c>
      <c r="B250" s="9" t="s">
        <v>473</v>
      </c>
      <c r="C250">
        <v>14</v>
      </c>
      <c r="D250" s="9" t="s">
        <v>226</v>
      </c>
      <c r="E250">
        <v>1</v>
      </c>
      <c r="F250" s="9" t="s">
        <v>190</v>
      </c>
      <c r="G250">
        <v>6</v>
      </c>
      <c r="H250" s="9"/>
      <c r="I250" s="9"/>
    </row>
    <row r="251" spans="1:10" x14ac:dyDescent="0.3">
      <c r="A251" s="9" t="s">
        <v>210</v>
      </c>
      <c r="B251" s="9" t="s">
        <v>473</v>
      </c>
      <c r="C251">
        <v>15</v>
      </c>
      <c r="D251" s="9" t="s">
        <v>132</v>
      </c>
      <c r="F251" s="9"/>
      <c r="H251" s="9"/>
      <c r="I251" s="9"/>
    </row>
    <row r="252" spans="1:10" x14ac:dyDescent="0.3">
      <c r="A252" s="9" t="s">
        <v>210</v>
      </c>
      <c r="B252" s="9" t="s">
        <v>473</v>
      </c>
      <c r="C252">
        <v>16</v>
      </c>
      <c r="D252" s="9" t="s">
        <v>227</v>
      </c>
      <c r="E252">
        <v>1</v>
      </c>
      <c r="F252" s="9" t="s">
        <v>227</v>
      </c>
      <c r="G252">
        <v>25</v>
      </c>
      <c r="H252" s="9"/>
      <c r="I252" s="9"/>
    </row>
    <row r="253" spans="1:10" x14ac:dyDescent="0.3">
      <c r="A253" s="9" t="s">
        <v>210</v>
      </c>
      <c r="B253" s="9" t="s">
        <v>473</v>
      </c>
      <c r="C253">
        <v>17</v>
      </c>
      <c r="D253" s="9" t="s">
        <v>228</v>
      </c>
      <c r="F253" s="9"/>
      <c r="H253" s="9"/>
      <c r="I253" s="9"/>
    </row>
    <row r="254" spans="1:10" x14ac:dyDescent="0.3">
      <c r="A254" s="9" t="s">
        <v>210</v>
      </c>
      <c r="B254" s="9" t="s">
        <v>473</v>
      </c>
      <c r="C254">
        <v>18</v>
      </c>
      <c r="D254" s="9" t="s">
        <v>229</v>
      </c>
      <c r="F254" s="9"/>
      <c r="H254" s="9"/>
      <c r="I254" s="9"/>
    </row>
    <row r="255" spans="1:10" x14ac:dyDescent="0.3">
      <c r="A255" s="9" t="s">
        <v>210</v>
      </c>
      <c r="B255" s="9" t="s">
        <v>473</v>
      </c>
      <c r="C255">
        <v>19</v>
      </c>
      <c r="D255" s="9" t="s">
        <v>230</v>
      </c>
      <c r="F255" s="9"/>
      <c r="H255" s="9"/>
      <c r="I255" s="9"/>
    </row>
    <row r="256" spans="1:10" x14ac:dyDescent="0.3">
      <c r="A256" s="9" t="s">
        <v>210</v>
      </c>
      <c r="B256" s="9" t="s">
        <v>473</v>
      </c>
      <c r="C256">
        <v>20</v>
      </c>
      <c r="D256" s="9" t="s">
        <v>231</v>
      </c>
      <c r="F256" s="9"/>
      <c r="H256" s="9"/>
      <c r="I256" s="9"/>
    </row>
    <row r="257" spans="1:9" x14ac:dyDescent="0.3">
      <c r="A257" s="9" t="s">
        <v>210</v>
      </c>
      <c r="B257" s="9" t="s">
        <v>473</v>
      </c>
      <c r="C257">
        <v>21</v>
      </c>
      <c r="D257" s="9" t="s">
        <v>232</v>
      </c>
      <c r="F257" s="9"/>
      <c r="H257" s="9"/>
      <c r="I257" s="9"/>
    </row>
    <row r="258" spans="1:9" x14ac:dyDescent="0.3">
      <c r="A258" s="9" t="s">
        <v>210</v>
      </c>
      <c r="B258" s="9" t="s">
        <v>473</v>
      </c>
      <c r="C258">
        <v>22</v>
      </c>
      <c r="D258" s="9" t="s">
        <v>233</v>
      </c>
      <c r="F258" s="9"/>
      <c r="H258" s="9"/>
      <c r="I258" s="9"/>
    </row>
    <row r="259" spans="1:9" x14ac:dyDescent="0.3">
      <c r="A259" s="9" t="s">
        <v>210</v>
      </c>
      <c r="B259" s="9" t="s">
        <v>473</v>
      </c>
      <c r="C259">
        <v>23</v>
      </c>
      <c r="D259" s="9" t="s">
        <v>234</v>
      </c>
      <c r="F259" s="9"/>
      <c r="H259" s="9"/>
      <c r="I259" s="9"/>
    </row>
    <row r="260" spans="1:9" x14ac:dyDescent="0.3">
      <c r="A260" s="9" t="s">
        <v>210</v>
      </c>
      <c r="B260" s="9" t="s">
        <v>473</v>
      </c>
      <c r="C260">
        <v>24</v>
      </c>
      <c r="D260" s="9" t="s">
        <v>235</v>
      </c>
      <c r="F260" s="9"/>
      <c r="H260" s="9"/>
      <c r="I260" s="9"/>
    </row>
    <row r="261" spans="1:9" x14ac:dyDescent="0.3">
      <c r="A261" s="9" t="s">
        <v>210</v>
      </c>
      <c r="B261" s="9" t="s">
        <v>473</v>
      </c>
      <c r="C261">
        <v>25</v>
      </c>
      <c r="D261" s="9" t="s">
        <v>236</v>
      </c>
      <c r="F261" s="9"/>
      <c r="H261" s="9"/>
      <c r="I261" s="9"/>
    </row>
    <row r="262" spans="1:9" x14ac:dyDescent="0.3">
      <c r="A262" s="9" t="s">
        <v>210</v>
      </c>
      <c r="B262" s="9" t="s">
        <v>473</v>
      </c>
      <c r="C262">
        <v>26</v>
      </c>
      <c r="D262" s="9" t="s">
        <v>237</v>
      </c>
      <c r="F262" s="9"/>
      <c r="H262" s="9"/>
      <c r="I262" s="9"/>
    </row>
    <row r="263" spans="1:9" x14ac:dyDescent="0.3">
      <c r="A263" s="9" t="s">
        <v>210</v>
      </c>
      <c r="B263" s="9" t="s">
        <v>473</v>
      </c>
      <c r="C263">
        <v>27</v>
      </c>
      <c r="D263" s="9" t="s">
        <v>238</v>
      </c>
      <c r="F263" s="9"/>
      <c r="H263" s="9"/>
      <c r="I263" s="9"/>
    </row>
    <row r="264" spans="1:9" x14ac:dyDescent="0.3">
      <c r="A264" s="9" t="s">
        <v>210</v>
      </c>
      <c r="B264" s="9" t="s">
        <v>473</v>
      </c>
      <c r="C264">
        <v>28</v>
      </c>
      <c r="D264" s="9" t="s">
        <v>239</v>
      </c>
      <c r="F264" s="9"/>
      <c r="H264" s="9"/>
      <c r="I264" s="9"/>
    </row>
    <row r="265" spans="1:9" x14ac:dyDescent="0.3">
      <c r="A265" s="9" t="s">
        <v>210</v>
      </c>
      <c r="B265" s="9" t="s">
        <v>473</v>
      </c>
      <c r="C265">
        <v>29</v>
      </c>
      <c r="D265" s="9" t="s">
        <v>240</v>
      </c>
      <c r="F265" s="9"/>
      <c r="H265" s="9"/>
      <c r="I265" s="9"/>
    </row>
    <row r="266" spans="1:9" x14ac:dyDescent="0.3">
      <c r="A266" s="9" t="s">
        <v>210</v>
      </c>
      <c r="B266" s="9" t="s">
        <v>473</v>
      </c>
      <c r="C266">
        <v>30</v>
      </c>
      <c r="D266" s="9" t="s">
        <v>241</v>
      </c>
      <c r="F266" s="9"/>
      <c r="H266" s="9"/>
      <c r="I266" s="9"/>
    </row>
    <row r="267" spans="1:9" x14ac:dyDescent="0.3">
      <c r="A267" s="9" t="s">
        <v>210</v>
      </c>
      <c r="B267" s="9" t="s">
        <v>473</v>
      </c>
      <c r="C267">
        <v>31</v>
      </c>
      <c r="D267" s="9" t="s">
        <v>242</v>
      </c>
      <c r="F267" s="9"/>
      <c r="H267" s="9"/>
      <c r="I267" s="9"/>
    </row>
    <row r="268" spans="1:9" x14ac:dyDescent="0.3">
      <c r="A268" s="9" t="s">
        <v>210</v>
      </c>
      <c r="B268" s="9" t="s">
        <v>473</v>
      </c>
      <c r="C268">
        <v>32</v>
      </c>
      <c r="D268" s="9" t="s">
        <v>243</v>
      </c>
      <c r="F268" s="9"/>
      <c r="H268" s="9"/>
      <c r="I268" s="9"/>
    </row>
    <row r="269" spans="1:9" x14ac:dyDescent="0.3">
      <c r="A269" s="9" t="s">
        <v>210</v>
      </c>
      <c r="B269" s="9" t="s">
        <v>473</v>
      </c>
      <c r="C269">
        <v>33</v>
      </c>
      <c r="D269" s="9" t="s">
        <v>244</v>
      </c>
      <c r="F269" s="9"/>
      <c r="H269" s="9"/>
      <c r="I269" s="9"/>
    </row>
    <row r="270" spans="1:9" x14ac:dyDescent="0.3">
      <c r="A270" s="9" t="s">
        <v>210</v>
      </c>
      <c r="B270" s="9" t="s">
        <v>473</v>
      </c>
      <c r="C270">
        <v>34</v>
      </c>
      <c r="D270" s="9" t="s">
        <v>245</v>
      </c>
      <c r="F270" s="9"/>
      <c r="H270" s="9"/>
      <c r="I270" s="9"/>
    </row>
    <row r="271" spans="1:9" x14ac:dyDescent="0.3">
      <c r="A271" s="9" t="s">
        <v>210</v>
      </c>
      <c r="B271" s="9" t="s">
        <v>473</v>
      </c>
      <c r="C271">
        <v>35</v>
      </c>
      <c r="D271" s="9" t="s">
        <v>246</v>
      </c>
      <c r="E271">
        <v>1</v>
      </c>
      <c r="F271" s="9" t="s">
        <v>341</v>
      </c>
      <c r="G271">
        <v>22</v>
      </c>
      <c r="H271" s="9"/>
      <c r="I271" s="9"/>
    </row>
    <row r="272" spans="1:9" x14ac:dyDescent="0.3">
      <c r="A272" s="9" t="s">
        <v>210</v>
      </c>
      <c r="B272" s="9" t="s">
        <v>473</v>
      </c>
      <c r="C272">
        <v>36</v>
      </c>
      <c r="D272" s="9" t="s">
        <v>247</v>
      </c>
      <c r="F272" s="9"/>
      <c r="H272" s="9"/>
      <c r="I272" s="9"/>
    </row>
    <row r="273" spans="1:9" x14ac:dyDescent="0.3">
      <c r="A273" s="9" t="s">
        <v>210</v>
      </c>
      <c r="B273" s="9" t="s">
        <v>473</v>
      </c>
      <c r="C273">
        <v>37</v>
      </c>
      <c r="D273" s="9" t="s">
        <v>248</v>
      </c>
      <c r="E273">
        <v>1</v>
      </c>
      <c r="F273" s="9" t="s">
        <v>342</v>
      </c>
      <c r="G273">
        <v>24</v>
      </c>
      <c r="H273" s="9"/>
      <c r="I273" s="9"/>
    </row>
    <row r="274" spans="1:9" x14ac:dyDescent="0.3">
      <c r="A274" s="9" t="s">
        <v>210</v>
      </c>
      <c r="B274" s="9" t="s">
        <v>473</v>
      </c>
      <c r="C274">
        <v>38</v>
      </c>
      <c r="D274" s="9" t="s">
        <v>171</v>
      </c>
      <c r="F274" s="9"/>
      <c r="H274" s="9"/>
      <c r="I274" s="9"/>
    </row>
    <row r="275" spans="1:9" x14ac:dyDescent="0.3">
      <c r="A275" s="9" t="s">
        <v>210</v>
      </c>
      <c r="B275" s="9" t="s">
        <v>473</v>
      </c>
      <c r="C275">
        <v>39</v>
      </c>
      <c r="D275" s="9" t="s">
        <v>249</v>
      </c>
      <c r="F275" s="9"/>
      <c r="H275" s="9"/>
      <c r="I275" s="9"/>
    </row>
    <row r="276" spans="1:9" x14ac:dyDescent="0.3">
      <c r="A276" s="9" t="s">
        <v>210</v>
      </c>
      <c r="B276" s="9" t="s">
        <v>473</v>
      </c>
      <c r="C276">
        <v>40</v>
      </c>
      <c r="D276" s="9" t="s">
        <v>250</v>
      </c>
      <c r="F276" s="9"/>
      <c r="H276" s="9"/>
      <c r="I276" s="9"/>
    </row>
    <row r="277" spans="1:9" x14ac:dyDescent="0.3">
      <c r="A277" s="9" t="s">
        <v>210</v>
      </c>
      <c r="B277" s="9" t="s">
        <v>473</v>
      </c>
      <c r="C277">
        <v>41</v>
      </c>
      <c r="D277" s="9" t="s">
        <v>251</v>
      </c>
      <c r="F277" s="9"/>
      <c r="H277" s="9"/>
      <c r="I277" s="9"/>
    </row>
    <row r="278" spans="1:9" x14ac:dyDescent="0.3">
      <c r="A278" s="9" t="s">
        <v>210</v>
      </c>
      <c r="B278" s="9" t="s">
        <v>473</v>
      </c>
      <c r="C278">
        <v>42</v>
      </c>
      <c r="D278" s="9" t="s">
        <v>252</v>
      </c>
      <c r="F278" s="9"/>
      <c r="H278" s="9"/>
      <c r="I278" s="9"/>
    </row>
    <row r="279" spans="1:9" x14ac:dyDescent="0.3">
      <c r="A279" s="9" t="s">
        <v>210</v>
      </c>
      <c r="B279" s="9" t="s">
        <v>473</v>
      </c>
      <c r="C279">
        <v>43</v>
      </c>
      <c r="D279" s="9" t="s">
        <v>253</v>
      </c>
      <c r="E279">
        <v>1</v>
      </c>
      <c r="F279" s="9" t="s">
        <v>253</v>
      </c>
      <c r="G279">
        <v>26</v>
      </c>
      <c r="H279" s="9"/>
      <c r="I279" s="9"/>
    </row>
    <row r="280" spans="1:9" x14ac:dyDescent="0.3">
      <c r="A280" s="9" t="s">
        <v>210</v>
      </c>
      <c r="B280" s="9" t="s">
        <v>473</v>
      </c>
      <c r="C280">
        <v>44</v>
      </c>
      <c r="D280" s="9" t="s">
        <v>254</v>
      </c>
      <c r="F280" s="9"/>
      <c r="H280" s="9"/>
      <c r="I280" s="9"/>
    </row>
    <row r="281" spans="1:9" x14ac:dyDescent="0.3">
      <c r="A281" s="9" t="s">
        <v>210</v>
      </c>
      <c r="B281" s="9" t="s">
        <v>473</v>
      </c>
      <c r="C281">
        <v>45</v>
      </c>
      <c r="D281" s="9" t="s">
        <v>255</v>
      </c>
      <c r="F281" s="9"/>
      <c r="H281" s="9"/>
      <c r="I281" s="9"/>
    </row>
    <row r="282" spans="1:9" x14ac:dyDescent="0.3">
      <c r="A282" s="9" t="s">
        <v>210</v>
      </c>
      <c r="B282" s="9" t="s">
        <v>473</v>
      </c>
      <c r="C282">
        <v>46</v>
      </c>
      <c r="D282" s="9" t="s">
        <v>256</v>
      </c>
      <c r="F282" s="9"/>
      <c r="H282" s="9"/>
      <c r="I282" s="9"/>
    </row>
    <row r="283" spans="1:9" x14ac:dyDescent="0.3">
      <c r="A283" s="9" t="s">
        <v>210</v>
      </c>
      <c r="B283" s="9" t="s">
        <v>473</v>
      </c>
      <c r="C283">
        <v>47</v>
      </c>
      <c r="D283" s="9" t="s">
        <v>257</v>
      </c>
      <c r="F283" s="9"/>
      <c r="H283" s="9"/>
      <c r="I283" s="9"/>
    </row>
    <row r="284" spans="1:9" x14ac:dyDescent="0.3">
      <c r="A284" s="9" t="s">
        <v>210</v>
      </c>
      <c r="B284" s="9" t="s">
        <v>473</v>
      </c>
      <c r="C284">
        <v>48</v>
      </c>
      <c r="D284" s="9" t="s">
        <v>258</v>
      </c>
      <c r="F284" s="9"/>
      <c r="H284" s="9"/>
      <c r="I284" s="9"/>
    </row>
    <row r="285" spans="1:9" x14ac:dyDescent="0.3">
      <c r="A285" s="9" t="s">
        <v>210</v>
      </c>
      <c r="B285" s="9" t="s">
        <v>473</v>
      </c>
      <c r="C285">
        <v>49</v>
      </c>
      <c r="D285" s="9" t="s">
        <v>259</v>
      </c>
      <c r="F285" s="9"/>
      <c r="H285" s="9"/>
      <c r="I285" s="9"/>
    </row>
    <row r="286" spans="1:9" x14ac:dyDescent="0.3">
      <c r="A286" s="9" t="s">
        <v>210</v>
      </c>
      <c r="B286" s="9" t="s">
        <v>473</v>
      </c>
      <c r="C286">
        <v>50</v>
      </c>
      <c r="D286" s="9" t="s">
        <v>260</v>
      </c>
      <c r="F286" s="9"/>
      <c r="H286" s="9"/>
      <c r="I286" s="9"/>
    </row>
    <row r="287" spans="1:9" x14ac:dyDescent="0.3">
      <c r="A287" s="9" t="s">
        <v>210</v>
      </c>
      <c r="B287" s="9" t="s">
        <v>473</v>
      </c>
      <c r="C287">
        <v>51</v>
      </c>
      <c r="D287" s="9" t="s">
        <v>202</v>
      </c>
      <c r="F287" s="9"/>
      <c r="H287" s="9"/>
      <c r="I287" s="9"/>
    </row>
    <row r="288" spans="1:9" x14ac:dyDescent="0.3">
      <c r="A288" s="9" t="s">
        <v>210</v>
      </c>
      <c r="B288" s="9" t="s">
        <v>473</v>
      </c>
      <c r="C288">
        <v>52</v>
      </c>
      <c r="D288" s="9" t="s">
        <v>261</v>
      </c>
      <c r="F288" s="9"/>
      <c r="H288" s="9"/>
      <c r="I288" s="9"/>
    </row>
    <row r="289" spans="1:10" x14ac:dyDescent="0.3">
      <c r="A289" s="9" t="s">
        <v>210</v>
      </c>
      <c r="B289" s="9" t="s">
        <v>473</v>
      </c>
      <c r="C289">
        <v>53</v>
      </c>
      <c r="D289" s="9" t="s">
        <v>262</v>
      </c>
      <c r="F289" s="9"/>
      <c r="H289" s="9"/>
      <c r="I289" s="9"/>
    </row>
    <row r="290" spans="1:10" x14ac:dyDescent="0.3">
      <c r="A290" s="9" t="s">
        <v>210</v>
      </c>
      <c r="B290" s="9" t="s">
        <v>473</v>
      </c>
      <c r="C290">
        <v>54</v>
      </c>
      <c r="D290" s="9" t="s">
        <v>263</v>
      </c>
      <c r="F290" s="9"/>
      <c r="H290" s="9"/>
      <c r="I290" s="9"/>
    </row>
    <row r="291" spans="1:10" x14ac:dyDescent="0.3">
      <c r="A291" s="9" t="s">
        <v>210</v>
      </c>
      <c r="B291" s="9" t="s">
        <v>473</v>
      </c>
      <c r="C291">
        <v>55</v>
      </c>
      <c r="D291" s="9" t="s">
        <v>264</v>
      </c>
      <c r="F291" s="9"/>
      <c r="H291" s="9"/>
      <c r="I291" s="9"/>
    </row>
    <row r="292" spans="1:10" x14ac:dyDescent="0.3">
      <c r="A292" s="9" t="s">
        <v>210</v>
      </c>
      <c r="B292" s="9" t="s">
        <v>473</v>
      </c>
      <c r="C292">
        <v>56</v>
      </c>
      <c r="D292" s="9" t="s">
        <v>265</v>
      </c>
      <c r="E292">
        <v>1</v>
      </c>
      <c r="F292" s="9" t="s">
        <v>186</v>
      </c>
      <c r="G292">
        <v>3</v>
      </c>
      <c r="H292" s="9" t="s">
        <v>363</v>
      </c>
      <c r="I292" s="9" t="s">
        <v>368</v>
      </c>
      <c r="J292">
        <v>3</v>
      </c>
    </row>
    <row r="293" spans="1:10" x14ac:dyDescent="0.3">
      <c r="A293" s="9" t="s">
        <v>210</v>
      </c>
      <c r="B293" s="9" t="s">
        <v>473</v>
      </c>
      <c r="C293">
        <v>57</v>
      </c>
      <c r="D293" s="9" t="s">
        <v>266</v>
      </c>
      <c r="E293">
        <v>1</v>
      </c>
      <c r="F293" s="9" t="s">
        <v>266</v>
      </c>
      <c r="G293">
        <v>4</v>
      </c>
      <c r="H293" s="9" t="s">
        <v>364</v>
      </c>
      <c r="I293" s="9" t="s">
        <v>369</v>
      </c>
      <c r="J293">
        <v>4</v>
      </c>
    </row>
    <row r="294" spans="1:10" x14ac:dyDescent="0.3">
      <c r="A294" s="9" t="s">
        <v>210</v>
      </c>
      <c r="B294" s="9" t="s">
        <v>473</v>
      </c>
      <c r="C294">
        <v>58</v>
      </c>
      <c r="D294" s="9" t="s">
        <v>267</v>
      </c>
      <c r="F294" s="9"/>
      <c r="H294" s="9"/>
      <c r="I294" s="9"/>
    </row>
    <row r="295" spans="1:10" x14ac:dyDescent="0.3">
      <c r="A295" s="9" t="s">
        <v>210</v>
      </c>
      <c r="B295" s="9" t="s">
        <v>473</v>
      </c>
      <c r="C295">
        <v>59</v>
      </c>
      <c r="D295" s="9" t="s">
        <v>268</v>
      </c>
      <c r="F295" s="9"/>
      <c r="H295" s="9"/>
      <c r="I295" s="9"/>
    </row>
    <row r="296" spans="1:10" x14ac:dyDescent="0.3">
      <c r="A296" s="9" t="s">
        <v>210</v>
      </c>
      <c r="B296" s="9" t="s">
        <v>473</v>
      </c>
      <c r="C296">
        <v>60</v>
      </c>
      <c r="D296" s="9" t="s">
        <v>190</v>
      </c>
      <c r="F296" s="9"/>
      <c r="H296" s="9"/>
      <c r="I296" s="9"/>
    </row>
    <row r="297" spans="1:10" x14ac:dyDescent="0.3">
      <c r="A297" s="9" t="s">
        <v>210</v>
      </c>
      <c r="B297" s="9" t="s">
        <v>473</v>
      </c>
      <c r="C297">
        <v>61</v>
      </c>
      <c r="D297" s="9" t="s">
        <v>191</v>
      </c>
      <c r="E297">
        <v>1</v>
      </c>
      <c r="F297" s="9" t="s">
        <v>191</v>
      </c>
      <c r="G297">
        <v>5</v>
      </c>
      <c r="H297" s="9" t="s">
        <v>365</v>
      </c>
      <c r="I297" s="9" t="s">
        <v>370</v>
      </c>
      <c r="J297">
        <v>5</v>
      </c>
    </row>
    <row r="298" spans="1:10" x14ac:dyDescent="0.3">
      <c r="A298" s="9" t="s">
        <v>210</v>
      </c>
      <c r="B298" s="9" t="s">
        <v>473</v>
      </c>
      <c r="C298">
        <v>62</v>
      </c>
      <c r="D298" s="9" t="s">
        <v>4</v>
      </c>
      <c r="F298" s="9"/>
      <c r="H298" s="9"/>
      <c r="I298" s="9"/>
    </row>
    <row r="299" spans="1:10" x14ac:dyDescent="0.3">
      <c r="A299" s="9" t="s">
        <v>210</v>
      </c>
      <c r="B299" s="9" t="s">
        <v>473</v>
      </c>
      <c r="C299">
        <v>63</v>
      </c>
      <c r="D299" s="9" t="s">
        <v>269</v>
      </c>
      <c r="E299">
        <v>1</v>
      </c>
      <c r="F299" s="9" t="s">
        <v>185</v>
      </c>
      <c r="G299">
        <v>2</v>
      </c>
      <c r="H299" s="9" t="s">
        <v>366</v>
      </c>
      <c r="I299" s="9" t="s">
        <v>367</v>
      </c>
      <c r="J299">
        <v>2</v>
      </c>
    </row>
    <row r="300" spans="1:10" x14ac:dyDescent="0.3">
      <c r="A300" s="9" t="s">
        <v>210</v>
      </c>
      <c r="B300" s="9" t="s">
        <v>473</v>
      </c>
      <c r="C300">
        <v>64</v>
      </c>
      <c r="D300" s="9" t="s">
        <v>270</v>
      </c>
      <c r="F300" s="9"/>
      <c r="H300" s="9"/>
      <c r="I300" s="9"/>
    </row>
    <row r="301" spans="1:10" x14ac:dyDescent="0.3">
      <c r="A301" s="9" t="s">
        <v>210</v>
      </c>
      <c r="B301" s="9" t="s">
        <v>473</v>
      </c>
      <c r="C301">
        <v>65</v>
      </c>
      <c r="D301" s="9" t="s">
        <v>271</v>
      </c>
      <c r="E301">
        <v>1</v>
      </c>
      <c r="F301" s="9" t="s">
        <v>344</v>
      </c>
      <c r="G301">
        <v>27</v>
      </c>
      <c r="H301" s="9"/>
      <c r="I301" s="9"/>
    </row>
    <row r="302" spans="1:10" x14ac:dyDescent="0.3">
      <c r="A302" s="9" t="s">
        <v>210</v>
      </c>
      <c r="B302" s="9" t="s">
        <v>473</v>
      </c>
      <c r="C302">
        <v>66</v>
      </c>
      <c r="D302" s="9" t="s">
        <v>272</v>
      </c>
      <c r="F302" s="9"/>
      <c r="H302" s="9"/>
      <c r="I302" s="9"/>
    </row>
    <row r="303" spans="1:10" x14ac:dyDescent="0.3">
      <c r="A303" s="9" t="s">
        <v>210</v>
      </c>
      <c r="B303" s="9" t="s">
        <v>473</v>
      </c>
      <c r="C303">
        <v>67</v>
      </c>
      <c r="D303" s="9" t="s">
        <v>273</v>
      </c>
      <c r="F303" s="9"/>
      <c r="H303" s="9"/>
      <c r="I303" s="9"/>
    </row>
    <row r="304" spans="1:10" x14ac:dyDescent="0.3">
      <c r="A304" s="9" t="s">
        <v>210</v>
      </c>
      <c r="B304" s="9" t="s">
        <v>473</v>
      </c>
      <c r="C304">
        <v>68</v>
      </c>
      <c r="D304" s="9" t="s">
        <v>11</v>
      </c>
      <c r="F304" s="9"/>
      <c r="H304" s="9"/>
      <c r="I304" s="9"/>
    </row>
    <row r="305" spans="1:9" x14ac:dyDescent="0.3">
      <c r="A305" s="9" t="s">
        <v>210</v>
      </c>
      <c r="B305" s="9" t="s">
        <v>473</v>
      </c>
      <c r="C305">
        <v>69</v>
      </c>
      <c r="D305" s="9" t="s">
        <v>274</v>
      </c>
      <c r="F305" s="9"/>
      <c r="H305" s="9"/>
      <c r="I305" s="9"/>
    </row>
    <row r="306" spans="1:9" x14ac:dyDescent="0.3">
      <c r="A306" s="9" t="s">
        <v>210</v>
      </c>
      <c r="B306" s="9" t="s">
        <v>473</v>
      </c>
      <c r="C306">
        <v>70</v>
      </c>
      <c r="D306" s="9" t="s">
        <v>12</v>
      </c>
      <c r="F306" s="9"/>
      <c r="H306" s="9"/>
      <c r="I306" s="9"/>
    </row>
    <row r="307" spans="1:9" x14ac:dyDescent="0.3">
      <c r="A307" s="9" t="s">
        <v>210</v>
      </c>
      <c r="B307" s="9" t="s">
        <v>473</v>
      </c>
      <c r="C307">
        <v>71</v>
      </c>
      <c r="D307" s="9" t="s">
        <v>347</v>
      </c>
      <c r="E307">
        <v>1</v>
      </c>
      <c r="F307" s="9" t="s">
        <v>347</v>
      </c>
      <c r="G307">
        <v>9</v>
      </c>
      <c r="H307" s="9"/>
      <c r="I307" s="9"/>
    </row>
    <row r="308" spans="1:9" x14ac:dyDescent="0.3">
      <c r="A308" s="9" t="s">
        <v>210</v>
      </c>
      <c r="B308" s="9" t="s">
        <v>473</v>
      </c>
      <c r="C308">
        <v>72</v>
      </c>
      <c r="D308" s="9" t="s">
        <v>348</v>
      </c>
      <c r="E308">
        <v>1</v>
      </c>
      <c r="F308" s="9" t="s">
        <v>348</v>
      </c>
      <c r="G308">
        <v>10</v>
      </c>
      <c r="H308" s="9"/>
      <c r="I308" s="9"/>
    </row>
    <row r="309" spans="1:9" x14ac:dyDescent="0.3">
      <c r="A309" s="9" t="s">
        <v>210</v>
      </c>
      <c r="B309" s="9" t="s">
        <v>473</v>
      </c>
      <c r="C309">
        <v>73</v>
      </c>
      <c r="D309" s="9" t="s">
        <v>349</v>
      </c>
      <c r="E309">
        <v>1</v>
      </c>
      <c r="F309" s="9" t="s">
        <v>349</v>
      </c>
      <c r="G309">
        <v>11</v>
      </c>
      <c r="H309" s="9"/>
      <c r="I309" s="9"/>
    </row>
    <row r="310" spans="1:9" x14ac:dyDescent="0.3">
      <c r="A310" s="9" t="s">
        <v>210</v>
      </c>
      <c r="B310" s="9" t="s">
        <v>473</v>
      </c>
      <c r="C310">
        <v>74</v>
      </c>
      <c r="D310" s="9" t="s">
        <v>350</v>
      </c>
      <c r="E310">
        <v>1</v>
      </c>
      <c r="F310" s="9" t="s">
        <v>350</v>
      </c>
      <c r="G310">
        <v>12</v>
      </c>
      <c r="H310" s="9"/>
      <c r="I310" s="9"/>
    </row>
    <row r="311" spans="1:9" x14ac:dyDescent="0.3">
      <c r="A311" s="9" t="s">
        <v>210</v>
      </c>
      <c r="B311" s="9" t="s">
        <v>473</v>
      </c>
      <c r="C311">
        <v>75</v>
      </c>
      <c r="D311" s="9" t="s">
        <v>351</v>
      </c>
      <c r="E311">
        <v>1</v>
      </c>
      <c r="F311" s="9" t="s">
        <v>351</v>
      </c>
      <c r="G311">
        <v>13</v>
      </c>
      <c r="H311" s="9"/>
      <c r="I311" s="9"/>
    </row>
    <row r="312" spans="1:9" x14ac:dyDescent="0.3">
      <c r="A312" s="9" t="s">
        <v>210</v>
      </c>
      <c r="B312" s="9" t="s">
        <v>473</v>
      </c>
      <c r="C312">
        <v>76</v>
      </c>
      <c r="D312" s="9" t="s">
        <v>352</v>
      </c>
      <c r="E312">
        <v>1</v>
      </c>
      <c r="F312" s="9" t="s">
        <v>352</v>
      </c>
      <c r="G312">
        <v>14</v>
      </c>
      <c r="H312" s="9"/>
      <c r="I312" s="9"/>
    </row>
    <row r="313" spans="1:9" x14ac:dyDescent="0.3">
      <c r="A313" s="9" t="s">
        <v>210</v>
      </c>
      <c r="B313" s="9" t="s">
        <v>473</v>
      </c>
      <c r="C313">
        <v>77</v>
      </c>
      <c r="D313" s="9" t="s">
        <v>353</v>
      </c>
      <c r="E313">
        <v>1</v>
      </c>
      <c r="F313" s="9" t="s">
        <v>353</v>
      </c>
      <c r="G313">
        <v>15</v>
      </c>
      <c r="H313" s="9"/>
      <c r="I313" s="9"/>
    </row>
    <row r="314" spans="1:9" x14ac:dyDescent="0.3">
      <c r="A314" s="9" t="s">
        <v>210</v>
      </c>
      <c r="B314" s="9" t="s">
        <v>473</v>
      </c>
      <c r="C314">
        <v>78</v>
      </c>
      <c r="D314" s="9" t="s">
        <v>354</v>
      </c>
      <c r="E314">
        <v>1</v>
      </c>
      <c r="F314" s="9" t="s">
        <v>354</v>
      </c>
      <c r="G314">
        <v>16</v>
      </c>
      <c r="H314" s="9"/>
      <c r="I314" s="9"/>
    </row>
    <row r="315" spans="1:9" x14ac:dyDescent="0.3">
      <c r="A315" s="9" t="s">
        <v>210</v>
      </c>
      <c r="B315" s="9" t="s">
        <v>473</v>
      </c>
      <c r="C315">
        <v>79</v>
      </c>
      <c r="D315" s="9" t="s">
        <v>355</v>
      </c>
      <c r="E315">
        <v>1</v>
      </c>
      <c r="F315" s="9" t="s">
        <v>355</v>
      </c>
      <c r="G315">
        <v>17</v>
      </c>
      <c r="H315" s="9"/>
      <c r="I315" s="9"/>
    </row>
    <row r="316" spans="1:9" x14ac:dyDescent="0.3">
      <c r="A316" s="9" t="s">
        <v>210</v>
      </c>
      <c r="B316" s="9" t="s">
        <v>473</v>
      </c>
      <c r="C316">
        <v>80</v>
      </c>
      <c r="D316" s="9" t="s">
        <v>356</v>
      </c>
      <c r="E316">
        <v>1</v>
      </c>
      <c r="F316" s="9" t="s">
        <v>356</v>
      </c>
      <c r="G316">
        <v>18</v>
      </c>
      <c r="H316" s="9"/>
      <c r="I316" s="9"/>
    </row>
    <row r="317" spans="1:9" x14ac:dyDescent="0.3">
      <c r="A317" s="9" t="s">
        <v>210</v>
      </c>
      <c r="B317" s="9" t="s">
        <v>473</v>
      </c>
      <c r="C317">
        <v>81</v>
      </c>
      <c r="D317" s="9" t="s">
        <v>357</v>
      </c>
      <c r="E317">
        <v>1</v>
      </c>
      <c r="F317" s="9" t="s">
        <v>357</v>
      </c>
      <c r="G317">
        <v>19</v>
      </c>
      <c r="H317" s="9"/>
      <c r="I317" s="9"/>
    </row>
    <row r="318" spans="1:9" x14ac:dyDescent="0.3">
      <c r="A318" s="9" t="s">
        <v>210</v>
      </c>
      <c r="B318" s="9" t="s">
        <v>473</v>
      </c>
      <c r="C318">
        <v>82</v>
      </c>
      <c r="D318" s="9" t="s">
        <v>358</v>
      </c>
      <c r="E318">
        <v>1</v>
      </c>
      <c r="F318" s="9" t="s">
        <v>358</v>
      </c>
      <c r="G318">
        <v>20</v>
      </c>
      <c r="H318" s="9"/>
      <c r="I318" s="9"/>
    </row>
    <row r="319" spans="1:9" x14ac:dyDescent="0.3">
      <c r="A319" s="9" t="s">
        <v>210</v>
      </c>
      <c r="B319" s="9" t="s">
        <v>473</v>
      </c>
      <c r="C319">
        <v>83</v>
      </c>
      <c r="D319" s="9" t="s">
        <v>274</v>
      </c>
      <c r="F319" s="9"/>
      <c r="H319" s="9"/>
      <c r="I319" s="9"/>
    </row>
    <row r="320" spans="1:9" x14ac:dyDescent="0.3">
      <c r="A320" s="9" t="s">
        <v>210</v>
      </c>
      <c r="B320" s="9" t="s">
        <v>473</v>
      </c>
      <c r="C320">
        <v>84</v>
      </c>
      <c r="D320" s="9" t="s">
        <v>264</v>
      </c>
      <c r="F320" s="9"/>
      <c r="H320" s="9"/>
      <c r="I320" s="9"/>
    </row>
    <row r="321" spans="1:10" x14ac:dyDescent="0.3">
      <c r="A321" s="9" t="s">
        <v>210</v>
      </c>
      <c r="B321" s="9" t="s">
        <v>473</v>
      </c>
      <c r="C321">
        <v>85</v>
      </c>
      <c r="D321" s="9" t="s">
        <v>11</v>
      </c>
      <c r="E321">
        <v>1</v>
      </c>
      <c r="F321" s="9" t="s">
        <v>11</v>
      </c>
      <c r="G321">
        <v>7</v>
      </c>
      <c r="H321" s="9"/>
      <c r="I321" s="9"/>
    </row>
    <row r="322" spans="1:10" x14ac:dyDescent="0.3">
      <c r="A322" s="9" t="s">
        <v>210</v>
      </c>
      <c r="B322" s="9" t="s">
        <v>473</v>
      </c>
      <c r="C322">
        <v>86</v>
      </c>
      <c r="D322" s="9" t="s">
        <v>12</v>
      </c>
      <c r="E322">
        <v>2</v>
      </c>
      <c r="F322" s="9" t="s">
        <v>12</v>
      </c>
      <c r="G322">
        <v>8</v>
      </c>
      <c r="H322" s="9"/>
      <c r="I322" s="9"/>
    </row>
    <row r="323" spans="1:10" x14ac:dyDescent="0.3">
      <c r="A323" s="9" t="s">
        <v>359</v>
      </c>
      <c r="B323" s="9" t="s">
        <v>474</v>
      </c>
      <c r="C323">
        <v>1</v>
      </c>
      <c r="D323" s="9" t="s">
        <v>214</v>
      </c>
      <c r="F323" s="9"/>
      <c r="H323" s="9"/>
      <c r="I323" s="9"/>
    </row>
    <row r="324" spans="1:10" x14ac:dyDescent="0.3">
      <c r="A324" s="9" t="s">
        <v>359</v>
      </c>
      <c r="B324" s="9" t="s">
        <v>474</v>
      </c>
      <c r="C324">
        <v>2</v>
      </c>
      <c r="D324" s="9" t="s">
        <v>215</v>
      </c>
      <c r="E324">
        <v>1</v>
      </c>
      <c r="F324" s="9" t="s">
        <v>346</v>
      </c>
      <c r="G324">
        <v>1</v>
      </c>
      <c r="H324" s="9" t="s">
        <v>394</v>
      </c>
      <c r="I324" s="9" t="s">
        <v>371</v>
      </c>
      <c r="J324">
        <v>1</v>
      </c>
    </row>
    <row r="325" spans="1:10" x14ac:dyDescent="0.3">
      <c r="A325" s="9" t="s">
        <v>359</v>
      </c>
      <c r="B325" s="9" t="s">
        <v>474</v>
      </c>
      <c r="C325">
        <v>3</v>
      </c>
      <c r="D325" s="9" t="s">
        <v>216</v>
      </c>
      <c r="F325" s="9"/>
      <c r="H325" s="9"/>
      <c r="I325" s="9"/>
    </row>
    <row r="326" spans="1:10" x14ac:dyDescent="0.3">
      <c r="A326" s="9" t="s">
        <v>359</v>
      </c>
      <c r="B326" s="9" t="s">
        <v>474</v>
      </c>
      <c r="C326">
        <v>4</v>
      </c>
      <c r="D326" s="9" t="s">
        <v>217</v>
      </c>
      <c r="F326" s="9"/>
      <c r="H326" s="9"/>
      <c r="I326" s="9"/>
    </row>
    <row r="327" spans="1:10" x14ac:dyDescent="0.3">
      <c r="A327" s="9" t="s">
        <v>359</v>
      </c>
      <c r="B327" s="9" t="s">
        <v>474</v>
      </c>
      <c r="C327">
        <v>5</v>
      </c>
      <c r="D327" s="9" t="s">
        <v>218</v>
      </c>
      <c r="E327">
        <v>1</v>
      </c>
      <c r="F327" s="9" t="s">
        <v>399</v>
      </c>
      <c r="G327">
        <v>28</v>
      </c>
      <c r="H327" s="9" t="s">
        <v>400</v>
      </c>
      <c r="I327" s="9" t="s">
        <v>402</v>
      </c>
      <c r="J327">
        <v>0</v>
      </c>
    </row>
    <row r="328" spans="1:10" x14ac:dyDescent="0.3">
      <c r="A328" s="9" t="s">
        <v>359</v>
      </c>
      <c r="B328" s="9" t="s">
        <v>474</v>
      </c>
      <c r="C328">
        <v>6</v>
      </c>
      <c r="D328" s="9" t="s">
        <v>186</v>
      </c>
      <c r="F328" s="9"/>
      <c r="H328" s="9"/>
      <c r="I328" s="9"/>
    </row>
    <row r="329" spans="1:10" x14ac:dyDescent="0.3">
      <c r="A329" s="9" t="s">
        <v>359</v>
      </c>
      <c r="B329" s="9" t="s">
        <v>474</v>
      </c>
      <c r="C329">
        <v>7</v>
      </c>
      <c r="D329" s="9" t="s">
        <v>219</v>
      </c>
      <c r="E329">
        <v>1</v>
      </c>
      <c r="F329" s="9" t="s">
        <v>219</v>
      </c>
      <c r="G329">
        <v>21</v>
      </c>
      <c r="H329" s="9"/>
      <c r="I329" s="9"/>
    </row>
    <row r="330" spans="1:10" x14ac:dyDescent="0.3">
      <c r="A330" s="9" t="s">
        <v>359</v>
      </c>
      <c r="B330" s="9" t="s">
        <v>474</v>
      </c>
      <c r="C330">
        <v>8</v>
      </c>
      <c r="D330" s="9" t="s">
        <v>220</v>
      </c>
      <c r="F330" s="9"/>
      <c r="H330" s="9"/>
      <c r="I330" s="9"/>
    </row>
    <row r="331" spans="1:10" x14ac:dyDescent="0.3">
      <c r="A331" s="9" t="s">
        <v>359</v>
      </c>
      <c r="B331" s="9" t="s">
        <v>474</v>
      </c>
      <c r="C331">
        <v>9</v>
      </c>
      <c r="D331" s="9" t="s">
        <v>221</v>
      </c>
      <c r="E331">
        <v>1</v>
      </c>
      <c r="F331" s="9" t="s">
        <v>343</v>
      </c>
      <c r="G331">
        <v>23</v>
      </c>
      <c r="H331" s="9"/>
      <c r="I331" s="9"/>
    </row>
    <row r="332" spans="1:10" x14ac:dyDescent="0.3">
      <c r="A332" s="9" t="s">
        <v>359</v>
      </c>
      <c r="B332" s="9" t="s">
        <v>474</v>
      </c>
      <c r="C332">
        <v>10</v>
      </c>
      <c r="D332" s="9" t="s">
        <v>222</v>
      </c>
      <c r="F332" s="9"/>
      <c r="H332" s="9"/>
      <c r="I332" s="9"/>
    </row>
    <row r="333" spans="1:10" x14ac:dyDescent="0.3">
      <c r="A333" s="9" t="s">
        <v>359</v>
      </c>
      <c r="B333" s="9" t="s">
        <v>474</v>
      </c>
      <c r="C333">
        <v>11</v>
      </c>
      <c r="D333" s="9" t="s">
        <v>223</v>
      </c>
      <c r="F333" s="9"/>
      <c r="H333" s="9"/>
      <c r="I333" s="9"/>
    </row>
    <row r="334" spans="1:10" x14ac:dyDescent="0.3">
      <c r="A334" s="9" t="s">
        <v>359</v>
      </c>
      <c r="B334" s="9" t="s">
        <v>474</v>
      </c>
      <c r="C334">
        <v>12</v>
      </c>
      <c r="D334" s="9" t="s">
        <v>224</v>
      </c>
      <c r="F334" s="9"/>
      <c r="H334" s="9"/>
      <c r="I334" s="9"/>
    </row>
    <row r="335" spans="1:10" x14ac:dyDescent="0.3">
      <c r="A335" s="9" t="s">
        <v>359</v>
      </c>
      <c r="B335" s="9" t="s">
        <v>474</v>
      </c>
      <c r="C335">
        <v>13</v>
      </c>
      <c r="D335" s="9" t="s">
        <v>225</v>
      </c>
      <c r="F335" s="9"/>
      <c r="H335" s="9"/>
      <c r="I335" s="9"/>
    </row>
    <row r="336" spans="1:10" x14ac:dyDescent="0.3">
      <c r="A336" s="9" t="s">
        <v>359</v>
      </c>
      <c r="B336" s="9" t="s">
        <v>474</v>
      </c>
      <c r="C336">
        <v>14</v>
      </c>
      <c r="D336" s="9" t="s">
        <v>226</v>
      </c>
      <c r="E336">
        <v>1</v>
      </c>
      <c r="F336" s="9" t="s">
        <v>190</v>
      </c>
      <c r="G336">
        <v>6</v>
      </c>
      <c r="H336" s="9"/>
      <c r="I336" s="9"/>
    </row>
    <row r="337" spans="1:9" x14ac:dyDescent="0.3">
      <c r="A337" s="9" t="s">
        <v>359</v>
      </c>
      <c r="B337" s="9" t="s">
        <v>474</v>
      </c>
      <c r="C337">
        <v>15</v>
      </c>
      <c r="D337" s="9" t="s">
        <v>132</v>
      </c>
      <c r="F337" s="9"/>
      <c r="H337" s="9"/>
      <c r="I337" s="9"/>
    </row>
    <row r="338" spans="1:9" x14ac:dyDescent="0.3">
      <c r="A338" s="9" t="s">
        <v>359</v>
      </c>
      <c r="B338" s="9" t="s">
        <v>474</v>
      </c>
      <c r="C338">
        <v>16</v>
      </c>
      <c r="D338" s="9" t="s">
        <v>227</v>
      </c>
      <c r="E338">
        <v>1</v>
      </c>
      <c r="F338" s="9" t="s">
        <v>227</v>
      </c>
      <c r="G338">
        <v>25</v>
      </c>
      <c r="H338" s="9"/>
      <c r="I338" s="9"/>
    </row>
    <row r="339" spans="1:9" x14ac:dyDescent="0.3">
      <c r="A339" s="9" t="s">
        <v>359</v>
      </c>
      <c r="B339" s="9" t="s">
        <v>474</v>
      </c>
      <c r="C339">
        <v>17</v>
      </c>
      <c r="D339" s="9" t="s">
        <v>228</v>
      </c>
      <c r="F339" s="9"/>
      <c r="H339" s="9"/>
      <c r="I339" s="9"/>
    </row>
    <row r="340" spans="1:9" x14ac:dyDescent="0.3">
      <c r="A340" s="9" t="s">
        <v>359</v>
      </c>
      <c r="B340" s="9" t="s">
        <v>474</v>
      </c>
      <c r="C340">
        <v>18</v>
      </c>
      <c r="D340" s="9" t="s">
        <v>229</v>
      </c>
      <c r="F340" s="9"/>
      <c r="H340" s="9"/>
      <c r="I340" s="9"/>
    </row>
    <row r="341" spans="1:9" x14ac:dyDescent="0.3">
      <c r="A341" s="9" t="s">
        <v>359</v>
      </c>
      <c r="B341" s="9" t="s">
        <v>474</v>
      </c>
      <c r="C341">
        <v>19</v>
      </c>
      <c r="D341" s="9" t="s">
        <v>230</v>
      </c>
      <c r="F341" s="9"/>
      <c r="H341" s="9"/>
      <c r="I341" s="9"/>
    </row>
    <row r="342" spans="1:9" x14ac:dyDescent="0.3">
      <c r="A342" s="9" t="s">
        <v>359</v>
      </c>
      <c r="B342" s="9" t="s">
        <v>474</v>
      </c>
      <c r="C342">
        <v>20</v>
      </c>
      <c r="D342" s="9" t="s">
        <v>231</v>
      </c>
      <c r="F342" s="9"/>
      <c r="H342" s="9"/>
      <c r="I342" s="9"/>
    </row>
    <row r="343" spans="1:9" x14ac:dyDescent="0.3">
      <c r="A343" s="9" t="s">
        <v>359</v>
      </c>
      <c r="B343" s="9" t="s">
        <v>474</v>
      </c>
      <c r="C343">
        <v>21</v>
      </c>
      <c r="D343" s="9" t="s">
        <v>232</v>
      </c>
      <c r="F343" s="9"/>
      <c r="H343" s="9"/>
      <c r="I343" s="9"/>
    </row>
    <row r="344" spans="1:9" x14ac:dyDescent="0.3">
      <c r="A344" s="9" t="s">
        <v>359</v>
      </c>
      <c r="B344" s="9" t="s">
        <v>474</v>
      </c>
      <c r="C344">
        <v>22</v>
      </c>
      <c r="D344" s="9" t="s">
        <v>233</v>
      </c>
      <c r="F344" s="9"/>
      <c r="H344" s="9"/>
      <c r="I344" s="9"/>
    </row>
    <row r="345" spans="1:9" x14ac:dyDescent="0.3">
      <c r="A345" s="9" t="s">
        <v>359</v>
      </c>
      <c r="B345" s="9" t="s">
        <v>474</v>
      </c>
      <c r="C345">
        <v>23</v>
      </c>
      <c r="D345" s="9" t="s">
        <v>234</v>
      </c>
      <c r="F345" s="9"/>
      <c r="H345" s="9"/>
      <c r="I345" s="9"/>
    </row>
    <row r="346" spans="1:9" x14ac:dyDescent="0.3">
      <c r="A346" s="9" t="s">
        <v>359</v>
      </c>
      <c r="B346" s="9" t="s">
        <v>474</v>
      </c>
      <c r="C346">
        <v>24</v>
      </c>
      <c r="D346" s="9" t="s">
        <v>235</v>
      </c>
      <c r="F346" s="9"/>
      <c r="H346" s="9"/>
      <c r="I346" s="9"/>
    </row>
    <row r="347" spans="1:9" x14ac:dyDescent="0.3">
      <c r="A347" s="9" t="s">
        <v>359</v>
      </c>
      <c r="B347" s="9" t="s">
        <v>474</v>
      </c>
      <c r="C347">
        <v>25</v>
      </c>
      <c r="D347" s="9" t="s">
        <v>236</v>
      </c>
      <c r="F347" s="9"/>
      <c r="H347" s="9"/>
      <c r="I347" s="9"/>
    </row>
    <row r="348" spans="1:9" x14ac:dyDescent="0.3">
      <c r="A348" s="9" t="s">
        <v>359</v>
      </c>
      <c r="B348" s="9" t="s">
        <v>474</v>
      </c>
      <c r="C348">
        <v>26</v>
      </c>
      <c r="D348" s="9" t="s">
        <v>237</v>
      </c>
      <c r="F348" s="9"/>
      <c r="H348" s="9"/>
      <c r="I348" s="9"/>
    </row>
    <row r="349" spans="1:9" x14ac:dyDescent="0.3">
      <c r="A349" s="9" t="s">
        <v>359</v>
      </c>
      <c r="B349" s="9" t="s">
        <v>474</v>
      </c>
      <c r="C349">
        <v>27</v>
      </c>
      <c r="D349" s="9" t="s">
        <v>238</v>
      </c>
      <c r="F349" s="9"/>
      <c r="H349" s="9"/>
      <c r="I349" s="9"/>
    </row>
    <row r="350" spans="1:9" x14ac:dyDescent="0.3">
      <c r="A350" s="9" t="s">
        <v>359</v>
      </c>
      <c r="B350" s="9" t="s">
        <v>474</v>
      </c>
      <c r="C350">
        <v>28</v>
      </c>
      <c r="D350" s="9" t="s">
        <v>239</v>
      </c>
      <c r="F350" s="9"/>
      <c r="H350" s="9"/>
      <c r="I350" s="9"/>
    </row>
    <row r="351" spans="1:9" x14ac:dyDescent="0.3">
      <c r="A351" s="9" t="s">
        <v>359</v>
      </c>
      <c r="B351" s="9" t="s">
        <v>474</v>
      </c>
      <c r="C351">
        <v>29</v>
      </c>
      <c r="D351" s="9" t="s">
        <v>240</v>
      </c>
      <c r="F351" s="9"/>
      <c r="H351" s="9"/>
      <c r="I351" s="9"/>
    </row>
    <row r="352" spans="1:9" x14ac:dyDescent="0.3">
      <c r="A352" s="9" t="s">
        <v>359</v>
      </c>
      <c r="B352" s="9" t="s">
        <v>474</v>
      </c>
      <c r="C352">
        <v>30</v>
      </c>
      <c r="D352" s="9" t="s">
        <v>241</v>
      </c>
      <c r="F352" s="9"/>
      <c r="H352" s="9"/>
      <c r="I352" s="9"/>
    </row>
    <row r="353" spans="1:9" x14ac:dyDescent="0.3">
      <c r="A353" s="9" t="s">
        <v>359</v>
      </c>
      <c r="B353" s="9" t="s">
        <v>474</v>
      </c>
      <c r="C353">
        <v>31</v>
      </c>
      <c r="D353" s="9" t="s">
        <v>242</v>
      </c>
      <c r="F353" s="9"/>
      <c r="H353" s="9"/>
      <c r="I353" s="9"/>
    </row>
    <row r="354" spans="1:9" x14ac:dyDescent="0.3">
      <c r="A354" s="9" t="s">
        <v>359</v>
      </c>
      <c r="B354" s="9" t="s">
        <v>474</v>
      </c>
      <c r="C354">
        <v>32</v>
      </c>
      <c r="D354" s="9" t="s">
        <v>243</v>
      </c>
      <c r="F354" s="9"/>
      <c r="H354" s="9"/>
      <c r="I354" s="9"/>
    </row>
    <row r="355" spans="1:9" x14ac:dyDescent="0.3">
      <c r="A355" s="9" t="s">
        <v>359</v>
      </c>
      <c r="B355" s="9" t="s">
        <v>474</v>
      </c>
      <c r="C355">
        <v>33</v>
      </c>
      <c r="D355" s="9" t="s">
        <v>244</v>
      </c>
      <c r="F355" s="9"/>
      <c r="H355" s="9"/>
      <c r="I355" s="9"/>
    </row>
    <row r="356" spans="1:9" x14ac:dyDescent="0.3">
      <c r="A356" s="9" t="s">
        <v>359</v>
      </c>
      <c r="B356" s="9" t="s">
        <v>474</v>
      </c>
      <c r="C356">
        <v>34</v>
      </c>
      <c r="D356" s="9" t="s">
        <v>245</v>
      </c>
      <c r="F356" s="9"/>
      <c r="H356" s="9"/>
      <c r="I356" s="9"/>
    </row>
    <row r="357" spans="1:9" x14ac:dyDescent="0.3">
      <c r="A357" s="9" t="s">
        <v>359</v>
      </c>
      <c r="B357" s="9" t="s">
        <v>474</v>
      </c>
      <c r="C357">
        <v>35</v>
      </c>
      <c r="D357" s="9" t="s">
        <v>246</v>
      </c>
      <c r="E357">
        <v>1</v>
      </c>
      <c r="F357" s="9" t="s">
        <v>341</v>
      </c>
      <c r="G357">
        <v>22</v>
      </c>
      <c r="H357" s="9"/>
      <c r="I357" s="9"/>
    </row>
    <row r="358" spans="1:9" x14ac:dyDescent="0.3">
      <c r="A358" s="9" t="s">
        <v>359</v>
      </c>
      <c r="B358" s="9" t="s">
        <v>474</v>
      </c>
      <c r="C358">
        <v>36</v>
      </c>
      <c r="D358" s="9" t="s">
        <v>247</v>
      </c>
      <c r="F358" s="9"/>
      <c r="H358" s="9"/>
      <c r="I358" s="9"/>
    </row>
    <row r="359" spans="1:9" x14ac:dyDescent="0.3">
      <c r="A359" s="9" t="s">
        <v>359</v>
      </c>
      <c r="B359" s="9" t="s">
        <v>474</v>
      </c>
      <c r="C359">
        <v>37</v>
      </c>
      <c r="D359" s="9" t="s">
        <v>248</v>
      </c>
      <c r="E359">
        <v>1</v>
      </c>
      <c r="F359" s="9" t="s">
        <v>342</v>
      </c>
      <c r="G359">
        <v>24</v>
      </c>
      <c r="H359" s="9"/>
      <c r="I359" s="9"/>
    </row>
    <row r="360" spans="1:9" x14ac:dyDescent="0.3">
      <c r="A360" s="9" t="s">
        <v>359</v>
      </c>
      <c r="B360" s="9" t="s">
        <v>474</v>
      </c>
      <c r="C360">
        <v>38</v>
      </c>
      <c r="D360" s="9" t="s">
        <v>171</v>
      </c>
      <c r="F360" s="9"/>
      <c r="H360" s="9"/>
      <c r="I360" s="9"/>
    </row>
    <row r="361" spans="1:9" x14ac:dyDescent="0.3">
      <c r="A361" s="9" t="s">
        <v>359</v>
      </c>
      <c r="B361" s="9" t="s">
        <v>474</v>
      </c>
      <c r="C361">
        <v>39</v>
      </c>
      <c r="D361" s="9" t="s">
        <v>249</v>
      </c>
      <c r="F361" s="9"/>
      <c r="H361" s="9"/>
      <c r="I361" s="9"/>
    </row>
    <row r="362" spans="1:9" x14ac:dyDescent="0.3">
      <c r="A362" s="9" t="s">
        <v>359</v>
      </c>
      <c r="B362" s="9" t="s">
        <v>474</v>
      </c>
      <c r="C362">
        <v>40</v>
      </c>
      <c r="D362" s="9" t="s">
        <v>250</v>
      </c>
      <c r="F362" s="9"/>
      <c r="H362" s="9"/>
      <c r="I362" s="9"/>
    </row>
    <row r="363" spans="1:9" x14ac:dyDescent="0.3">
      <c r="A363" s="9" t="s">
        <v>359</v>
      </c>
      <c r="B363" s="9" t="s">
        <v>474</v>
      </c>
      <c r="C363">
        <v>41</v>
      </c>
      <c r="D363" s="9" t="s">
        <v>251</v>
      </c>
      <c r="F363" s="9"/>
      <c r="H363" s="9"/>
      <c r="I363" s="9"/>
    </row>
    <row r="364" spans="1:9" x14ac:dyDescent="0.3">
      <c r="A364" s="9" t="s">
        <v>359</v>
      </c>
      <c r="B364" s="9" t="s">
        <v>474</v>
      </c>
      <c r="C364">
        <v>42</v>
      </c>
      <c r="D364" s="9" t="s">
        <v>252</v>
      </c>
      <c r="F364" s="9"/>
      <c r="H364" s="9"/>
      <c r="I364" s="9"/>
    </row>
    <row r="365" spans="1:9" x14ac:dyDescent="0.3">
      <c r="A365" s="9" t="s">
        <v>359</v>
      </c>
      <c r="B365" s="9" t="s">
        <v>474</v>
      </c>
      <c r="C365">
        <v>43</v>
      </c>
      <c r="D365" s="9" t="s">
        <v>253</v>
      </c>
      <c r="E365">
        <v>1</v>
      </c>
      <c r="F365" s="9" t="s">
        <v>253</v>
      </c>
      <c r="G365">
        <v>26</v>
      </c>
      <c r="H365" s="9"/>
      <c r="I365" s="9"/>
    </row>
    <row r="366" spans="1:9" x14ac:dyDescent="0.3">
      <c r="A366" s="9" t="s">
        <v>359</v>
      </c>
      <c r="B366" s="9" t="s">
        <v>474</v>
      </c>
      <c r="C366">
        <v>44</v>
      </c>
      <c r="D366" s="9" t="s">
        <v>254</v>
      </c>
      <c r="F366" s="9"/>
      <c r="H366" s="9"/>
      <c r="I366" s="9"/>
    </row>
    <row r="367" spans="1:9" x14ac:dyDescent="0.3">
      <c r="A367" s="9" t="s">
        <v>359</v>
      </c>
      <c r="B367" s="9" t="s">
        <v>474</v>
      </c>
      <c r="C367">
        <v>45</v>
      </c>
      <c r="D367" s="9" t="s">
        <v>255</v>
      </c>
      <c r="F367" s="9"/>
      <c r="H367" s="9"/>
      <c r="I367" s="9"/>
    </row>
    <row r="368" spans="1:9" x14ac:dyDescent="0.3">
      <c r="A368" s="9" t="s">
        <v>359</v>
      </c>
      <c r="B368" s="9" t="s">
        <v>474</v>
      </c>
      <c r="C368">
        <v>46</v>
      </c>
      <c r="D368" s="9" t="s">
        <v>256</v>
      </c>
      <c r="F368" s="9"/>
      <c r="H368" s="9"/>
      <c r="I368" s="9"/>
    </row>
    <row r="369" spans="1:10" x14ac:dyDescent="0.3">
      <c r="A369" s="9" t="s">
        <v>359</v>
      </c>
      <c r="B369" s="9" t="s">
        <v>474</v>
      </c>
      <c r="C369">
        <v>47</v>
      </c>
      <c r="D369" s="9" t="s">
        <v>257</v>
      </c>
      <c r="F369" s="9"/>
      <c r="H369" s="9"/>
      <c r="I369" s="9"/>
    </row>
    <row r="370" spans="1:10" x14ac:dyDescent="0.3">
      <c r="A370" s="9" t="s">
        <v>359</v>
      </c>
      <c r="B370" s="9" t="s">
        <v>474</v>
      </c>
      <c r="C370">
        <v>48</v>
      </c>
      <c r="D370" s="9" t="s">
        <v>258</v>
      </c>
      <c r="F370" s="9"/>
      <c r="H370" s="9"/>
      <c r="I370" s="9"/>
    </row>
    <row r="371" spans="1:10" x14ac:dyDescent="0.3">
      <c r="A371" s="9" t="s">
        <v>359</v>
      </c>
      <c r="B371" s="9" t="s">
        <v>474</v>
      </c>
      <c r="C371">
        <v>49</v>
      </c>
      <c r="D371" s="9" t="s">
        <v>259</v>
      </c>
      <c r="F371" s="9"/>
      <c r="H371" s="9"/>
      <c r="I371" s="9"/>
    </row>
    <row r="372" spans="1:10" x14ac:dyDescent="0.3">
      <c r="A372" s="9" t="s">
        <v>359</v>
      </c>
      <c r="B372" s="9" t="s">
        <v>474</v>
      </c>
      <c r="C372">
        <v>50</v>
      </c>
      <c r="D372" s="9" t="s">
        <v>260</v>
      </c>
      <c r="F372" s="9"/>
      <c r="H372" s="9"/>
      <c r="I372" s="9"/>
    </row>
    <row r="373" spans="1:10" x14ac:dyDescent="0.3">
      <c r="A373" s="9" t="s">
        <v>359</v>
      </c>
      <c r="B373" s="9" t="s">
        <v>474</v>
      </c>
      <c r="C373">
        <v>51</v>
      </c>
      <c r="D373" s="9" t="s">
        <v>202</v>
      </c>
      <c r="F373" s="9"/>
      <c r="H373" s="9"/>
      <c r="I373" s="9"/>
    </row>
    <row r="374" spans="1:10" x14ac:dyDescent="0.3">
      <c r="A374" s="9" t="s">
        <v>359</v>
      </c>
      <c r="B374" s="9" t="s">
        <v>474</v>
      </c>
      <c r="C374">
        <v>52</v>
      </c>
      <c r="D374" s="9" t="s">
        <v>261</v>
      </c>
      <c r="F374" s="9"/>
      <c r="H374" s="9"/>
      <c r="I374" s="9"/>
    </row>
    <row r="375" spans="1:10" x14ac:dyDescent="0.3">
      <c r="A375" s="9" t="s">
        <v>359</v>
      </c>
      <c r="B375" s="9" t="s">
        <v>474</v>
      </c>
      <c r="C375">
        <v>53</v>
      </c>
      <c r="D375" s="9" t="s">
        <v>262</v>
      </c>
      <c r="F375" s="9"/>
      <c r="H375" s="9"/>
      <c r="I375" s="9"/>
    </row>
    <row r="376" spans="1:10" x14ac:dyDescent="0.3">
      <c r="A376" s="9" t="s">
        <v>359</v>
      </c>
      <c r="B376" s="9" t="s">
        <v>474</v>
      </c>
      <c r="C376">
        <v>54</v>
      </c>
      <c r="D376" s="9" t="s">
        <v>263</v>
      </c>
      <c r="F376" s="9"/>
      <c r="H376" s="9"/>
      <c r="I376" s="9"/>
    </row>
    <row r="377" spans="1:10" x14ac:dyDescent="0.3">
      <c r="A377" s="9" t="s">
        <v>359</v>
      </c>
      <c r="B377" s="9" t="s">
        <v>474</v>
      </c>
      <c r="C377">
        <v>55</v>
      </c>
      <c r="D377" s="9" t="s">
        <v>264</v>
      </c>
      <c r="F377" s="9"/>
      <c r="H377" s="9"/>
      <c r="I377" s="9"/>
    </row>
    <row r="378" spans="1:10" x14ac:dyDescent="0.3">
      <c r="A378" s="9" t="s">
        <v>359</v>
      </c>
      <c r="B378" s="9" t="s">
        <v>474</v>
      </c>
      <c r="C378">
        <v>56</v>
      </c>
      <c r="D378" s="9" t="s">
        <v>265</v>
      </c>
      <c r="E378">
        <v>1</v>
      </c>
      <c r="F378" s="9" t="s">
        <v>186</v>
      </c>
      <c r="G378">
        <v>3</v>
      </c>
      <c r="H378" s="9" t="s">
        <v>395</v>
      </c>
      <c r="I378" s="9" t="s">
        <v>373</v>
      </c>
      <c r="J378">
        <v>3</v>
      </c>
    </row>
    <row r="379" spans="1:10" x14ac:dyDescent="0.3">
      <c r="A379" s="9" t="s">
        <v>359</v>
      </c>
      <c r="B379" s="9" t="s">
        <v>474</v>
      </c>
      <c r="C379">
        <v>57</v>
      </c>
      <c r="D379" s="9" t="s">
        <v>266</v>
      </c>
      <c r="E379">
        <v>1</v>
      </c>
      <c r="F379" s="9" t="s">
        <v>266</v>
      </c>
      <c r="G379">
        <v>4</v>
      </c>
      <c r="H379" s="9" t="s">
        <v>396</v>
      </c>
      <c r="I379" s="9" t="s">
        <v>374</v>
      </c>
      <c r="J379">
        <v>4</v>
      </c>
    </row>
    <row r="380" spans="1:10" x14ac:dyDescent="0.3">
      <c r="A380" s="9" t="s">
        <v>359</v>
      </c>
      <c r="B380" s="9" t="s">
        <v>474</v>
      </c>
      <c r="C380">
        <v>58</v>
      </c>
      <c r="D380" s="9" t="s">
        <v>267</v>
      </c>
      <c r="F380" s="9"/>
      <c r="H380" s="9"/>
      <c r="I380" s="9"/>
    </row>
    <row r="381" spans="1:10" x14ac:dyDescent="0.3">
      <c r="A381" s="9" t="s">
        <v>359</v>
      </c>
      <c r="B381" s="9" t="s">
        <v>474</v>
      </c>
      <c r="C381">
        <v>59</v>
      </c>
      <c r="D381" s="9" t="s">
        <v>268</v>
      </c>
      <c r="F381" s="9"/>
      <c r="H381" s="9"/>
      <c r="I381" s="9"/>
    </row>
    <row r="382" spans="1:10" x14ac:dyDescent="0.3">
      <c r="A382" s="9" t="s">
        <v>359</v>
      </c>
      <c r="B382" s="9" t="s">
        <v>474</v>
      </c>
      <c r="C382">
        <v>60</v>
      </c>
      <c r="D382" s="9" t="s">
        <v>190</v>
      </c>
      <c r="F382" s="9"/>
      <c r="H382" s="9"/>
      <c r="I382" s="9"/>
    </row>
    <row r="383" spans="1:10" x14ac:dyDescent="0.3">
      <c r="A383" s="9" t="s">
        <v>359</v>
      </c>
      <c r="B383" s="9" t="s">
        <v>474</v>
      </c>
      <c r="C383">
        <v>61</v>
      </c>
      <c r="D383" s="9" t="s">
        <v>191</v>
      </c>
      <c r="E383">
        <v>1</v>
      </c>
      <c r="F383" s="9" t="s">
        <v>191</v>
      </c>
      <c r="G383">
        <v>5</v>
      </c>
      <c r="H383" s="9" t="s">
        <v>397</v>
      </c>
      <c r="I383" s="9" t="s">
        <v>375</v>
      </c>
      <c r="J383">
        <v>5</v>
      </c>
    </row>
    <row r="384" spans="1:10" x14ac:dyDescent="0.3">
      <c r="A384" s="9" t="s">
        <v>359</v>
      </c>
      <c r="B384" s="9" t="s">
        <v>474</v>
      </c>
      <c r="C384">
        <v>62</v>
      </c>
      <c r="D384" s="9" t="s">
        <v>4</v>
      </c>
      <c r="F384" s="9"/>
      <c r="H384" s="9"/>
      <c r="I384" s="9"/>
    </row>
    <row r="385" spans="1:10" x14ac:dyDescent="0.3">
      <c r="A385" s="9" t="s">
        <v>359</v>
      </c>
      <c r="B385" s="9" t="s">
        <v>474</v>
      </c>
      <c r="C385">
        <v>63</v>
      </c>
      <c r="D385" s="9" t="s">
        <v>269</v>
      </c>
      <c r="E385">
        <v>1</v>
      </c>
      <c r="F385" s="9" t="s">
        <v>185</v>
      </c>
      <c r="G385">
        <v>2</v>
      </c>
      <c r="H385" s="9" t="s">
        <v>398</v>
      </c>
      <c r="I385" s="9" t="s">
        <v>372</v>
      </c>
      <c r="J385">
        <v>2</v>
      </c>
    </row>
    <row r="386" spans="1:10" x14ac:dyDescent="0.3">
      <c r="A386" s="9" t="s">
        <v>359</v>
      </c>
      <c r="B386" s="9" t="s">
        <v>474</v>
      </c>
      <c r="C386">
        <v>64</v>
      </c>
      <c r="D386" s="9" t="s">
        <v>270</v>
      </c>
      <c r="F386" s="9"/>
      <c r="H386" s="9"/>
      <c r="I386" s="9"/>
    </row>
    <row r="387" spans="1:10" x14ac:dyDescent="0.3">
      <c r="A387" s="9" t="s">
        <v>359</v>
      </c>
      <c r="B387" s="9" t="s">
        <v>474</v>
      </c>
      <c r="C387">
        <v>65</v>
      </c>
      <c r="D387" s="9" t="s">
        <v>271</v>
      </c>
      <c r="E387">
        <v>1</v>
      </c>
      <c r="F387" s="9" t="s">
        <v>344</v>
      </c>
      <c r="G387">
        <v>27</v>
      </c>
      <c r="H387" s="9"/>
      <c r="I387" s="9"/>
    </row>
    <row r="388" spans="1:10" x14ac:dyDescent="0.3">
      <c r="A388" s="9" t="s">
        <v>359</v>
      </c>
      <c r="B388" s="9" t="s">
        <v>474</v>
      </c>
      <c r="C388">
        <v>66</v>
      </c>
      <c r="D388" s="9" t="s">
        <v>272</v>
      </c>
      <c r="F388" s="9"/>
      <c r="H388" s="9"/>
      <c r="I388" s="9"/>
    </row>
    <row r="389" spans="1:10" x14ac:dyDescent="0.3">
      <c r="A389" s="9" t="s">
        <v>359</v>
      </c>
      <c r="B389" s="9" t="s">
        <v>474</v>
      </c>
      <c r="C389">
        <v>67</v>
      </c>
      <c r="D389" s="9" t="s">
        <v>273</v>
      </c>
      <c r="F389" s="9"/>
      <c r="H389" s="9"/>
      <c r="I389" s="9"/>
    </row>
    <row r="390" spans="1:10" x14ac:dyDescent="0.3">
      <c r="A390" s="9" t="s">
        <v>359</v>
      </c>
      <c r="B390" s="9" t="s">
        <v>474</v>
      </c>
      <c r="C390">
        <v>68</v>
      </c>
      <c r="D390" s="9" t="s">
        <v>11</v>
      </c>
      <c r="F390" s="9"/>
      <c r="H390" s="9"/>
      <c r="I390" s="9"/>
    </row>
    <row r="391" spans="1:10" x14ac:dyDescent="0.3">
      <c r="A391" s="9" t="s">
        <v>359</v>
      </c>
      <c r="B391" s="9" t="s">
        <v>474</v>
      </c>
      <c r="C391">
        <v>69</v>
      </c>
      <c r="D391" s="9" t="s">
        <v>274</v>
      </c>
      <c r="F391" s="9"/>
      <c r="H391" s="9"/>
      <c r="I391" s="9"/>
    </row>
    <row r="392" spans="1:10" x14ac:dyDescent="0.3">
      <c r="A392" s="9" t="s">
        <v>359</v>
      </c>
      <c r="B392" s="9" t="s">
        <v>474</v>
      </c>
      <c r="C392">
        <v>70</v>
      </c>
      <c r="D392" s="9" t="s">
        <v>12</v>
      </c>
      <c r="F392" s="9"/>
      <c r="H392" s="9"/>
      <c r="I392" s="9"/>
    </row>
    <row r="393" spans="1:10" x14ac:dyDescent="0.3">
      <c r="A393" s="9" t="s">
        <v>359</v>
      </c>
      <c r="B393" s="9" t="s">
        <v>474</v>
      </c>
      <c r="C393">
        <v>71</v>
      </c>
      <c r="D393" s="9" t="s">
        <v>347</v>
      </c>
      <c r="E393">
        <v>1</v>
      </c>
      <c r="F393" s="9" t="s">
        <v>347</v>
      </c>
      <c r="G393">
        <v>9</v>
      </c>
      <c r="H393" s="9"/>
      <c r="I393" s="9"/>
    </row>
    <row r="394" spans="1:10" x14ac:dyDescent="0.3">
      <c r="A394" s="9" t="s">
        <v>359</v>
      </c>
      <c r="B394" s="9" t="s">
        <v>474</v>
      </c>
      <c r="C394">
        <v>72</v>
      </c>
      <c r="D394" s="9" t="s">
        <v>348</v>
      </c>
      <c r="E394">
        <v>1</v>
      </c>
      <c r="F394" s="9" t="s">
        <v>348</v>
      </c>
      <c r="G394">
        <v>10</v>
      </c>
      <c r="H394" s="9"/>
      <c r="I394" s="9"/>
    </row>
    <row r="395" spans="1:10" x14ac:dyDescent="0.3">
      <c r="A395" s="9" t="s">
        <v>359</v>
      </c>
      <c r="B395" s="9" t="s">
        <v>474</v>
      </c>
      <c r="C395">
        <v>73</v>
      </c>
      <c r="D395" s="9" t="s">
        <v>349</v>
      </c>
      <c r="E395">
        <v>1</v>
      </c>
      <c r="F395" s="9" t="s">
        <v>349</v>
      </c>
      <c r="G395">
        <v>11</v>
      </c>
      <c r="H395" s="9"/>
      <c r="I395" s="9"/>
    </row>
    <row r="396" spans="1:10" x14ac:dyDescent="0.3">
      <c r="A396" s="9" t="s">
        <v>359</v>
      </c>
      <c r="B396" s="9" t="s">
        <v>474</v>
      </c>
      <c r="C396">
        <v>74</v>
      </c>
      <c r="D396" s="9" t="s">
        <v>350</v>
      </c>
      <c r="E396">
        <v>1</v>
      </c>
      <c r="F396" s="9" t="s">
        <v>350</v>
      </c>
      <c r="G396">
        <v>12</v>
      </c>
      <c r="H396" s="9"/>
      <c r="I396" s="9"/>
    </row>
    <row r="397" spans="1:10" x14ac:dyDescent="0.3">
      <c r="A397" s="9" t="s">
        <v>359</v>
      </c>
      <c r="B397" s="9" t="s">
        <v>474</v>
      </c>
      <c r="C397">
        <v>75</v>
      </c>
      <c r="D397" s="9" t="s">
        <v>351</v>
      </c>
      <c r="E397">
        <v>1</v>
      </c>
      <c r="F397" s="9" t="s">
        <v>351</v>
      </c>
      <c r="G397">
        <v>13</v>
      </c>
      <c r="H397" s="9"/>
      <c r="I397" s="9"/>
    </row>
    <row r="398" spans="1:10" x14ac:dyDescent="0.3">
      <c r="A398" s="9" t="s">
        <v>359</v>
      </c>
      <c r="B398" s="9" t="s">
        <v>474</v>
      </c>
      <c r="C398">
        <v>76</v>
      </c>
      <c r="D398" s="9" t="s">
        <v>352</v>
      </c>
      <c r="E398">
        <v>1</v>
      </c>
      <c r="F398" s="9" t="s">
        <v>352</v>
      </c>
      <c r="G398">
        <v>14</v>
      </c>
      <c r="H398" s="9"/>
      <c r="I398" s="9"/>
    </row>
    <row r="399" spans="1:10" x14ac:dyDescent="0.3">
      <c r="A399" s="9" t="s">
        <v>359</v>
      </c>
      <c r="B399" s="9" t="s">
        <v>474</v>
      </c>
      <c r="C399">
        <v>77</v>
      </c>
      <c r="D399" s="9" t="s">
        <v>353</v>
      </c>
      <c r="E399">
        <v>1</v>
      </c>
      <c r="F399" s="9" t="s">
        <v>353</v>
      </c>
      <c r="G399">
        <v>15</v>
      </c>
      <c r="H399" s="9"/>
      <c r="I399" s="9"/>
    </row>
    <row r="400" spans="1:10" x14ac:dyDescent="0.3">
      <c r="A400" s="9" t="s">
        <v>359</v>
      </c>
      <c r="B400" s="9" t="s">
        <v>474</v>
      </c>
      <c r="C400">
        <v>78</v>
      </c>
      <c r="D400" s="9" t="s">
        <v>354</v>
      </c>
      <c r="E400">
        <v>1</v>
      </c>
      <c r="F400" s="9" t="s">
        <v>354</v>
      </c>
      <c r="G400">
        <v>16</v>
      </c>
      <c r="H400" s="9"/>
      <c r="I400" s="9"/>
    </row>
    <row r="401" spans="1:9" x14ac:dyDescent="0.3">
      <c r="A401" s="9" t="s">
        <v>359</v>
      </c>
      <c r="B401" s="9" t="s">
        <v>474</v>
      </c>
      <c r="C401">
        <v>79</v>
      </c>
      <c r="D401" s="9" t="s">
        <v>355</v>
      </c>
      <c r="E401">
        <v>1</v>
      </c>
      <c r="F401" s="9" t="s">
        <v>355</v>
      </c>
      <c r="G401">
        <v>17</v>
      </c>
      <c r="H401" s="9"/>
      <c r="I401" s="9"/>
    </row>
    <row r="402" spans="1:9" x14ac:dyDescent="0.3">
      <c r="A402" s="9" t="s">
        <v>359</v>
      </c>
      <c r="B402" s="9" t="s">
        <v>474</v>
      </c>
      <c r="C402">
        <v>80</v>
      </c>
      <c r="D402" s="9" t="s">
        <v>356</v>
      </c>
      <c r="E402">
        <v>1</v>
      </c>
      <c r="F402" s="9" t="s">
        <v>356</v>
      </c>
      <c r="G402">
        <v>18</v>
      </c>
      <c r="H402" s="9"/>
      <c r="I402" s="9"/>
    </row>
    <row r="403" spans="1:9" x14ac:dyDescent="0.3">
      <c r="A403" s="9" t="s">
        <v>359</v>
      </c>
      <c r="B403" s="9" t="s">
        <v>474</v>
      </c>
      <c r="C403">
        <v>81</v>
      </c>
      <c r="D403" s="9" t="s">
        <v>357</v>
      </c>
      <c r="E403">
        <v>1</v>
      </c>
      <c r="F403" s="9" t="s">
        <v>357</v>
      </c>
      <c r="G403">
        <v>19</v>
      </c>
      <c r="H403" s="9"/>
      <c r="I403" s="9"/>
    </row>
    <row r="404" spans="1:9" x14ac:dyDescent="0.3">
      <c r="A404" s="9" t="s">
        <v>359</v>
      </c>
      <c r="B404" s="9" t="s">
        <v>474</v>
      </c>
      <c r="C404">
        <v>82</v>
      </c>
      <c r="D404" s="9" t="s">
        <v>358</v>
      </c>
      <c r="E404">
        <v>1</v>
      </c>
      <c r="F404" s="9" t="s">
        <v>358</v>
      </c>
      <c r="G404">
        <v>20</v>
      </c>
      <c r="H404" s="9"/>
      <c r="I404" s="9"/>
    </row>
    <row r="405" spans="1:9" x14ac:dyDescent="0.3">
      <c r="A405" s="9" t="s">
        <v>359</v>
      </c>
      <c r="B405" s="9" t="s">
        <v>474</v>
      </c>
      <c r="C405">
        <v>83</v>
      </c>
      <c r="D405" s="9" t="s">
        <v>274</v>
      </c>
      <c r="F405" s="9"/>
      <c r="H405" s="9"/>
      <c r="I405" s="9"/>
    </row>
    <row r="406" spans="1:9" x14ac:dyDescent="0.3">
      <c r="A406" s="9" t="s">
        <v>359</v>
      </c>
      <c r="B406" s="9" t="s">
        <v>474</v>
      </c>
      <c r="C406">
        <v>84</v>
      </c>
      <c r="D406" s="9" t="s">
        <v>264</v>
      </c>
      <c r="F406" s="9"/>
      <c r="H406" s="9"/>
      <c r="I406" s="9"/>
    </row>
    <row r="407" spans="1:9" x14ac:dyDescent="0.3">
      <c r="A407" s="9" t="s">
        <v>359</v>
      </c>
      <c r="B407" s="9" t="s">
        <v>474</v>
      </c>
      <c r="C407">
        <v>85</v>
      </c>
      <c r="D407" s="9" t="s">
        <v>11</v>
      </c>
      <c r="E407">
        <v>1</v>
      </c>
      <c r="F407" s="9" t="s">
        <v>11</v>
      </c>
      <c r="G407">
        <v>7</v>
      </c>
      <c r="H407" s="9"/>
      <c r="I407" s="9"/>
    </row>
    <row r="408" spans="1:9" x14ac:dyDescent="0.3">
      <c r="A408" s="9" t="s">
        <v>359</v>
      </c>
      <c r="B408" s="9" t="s">
        <v>474</v>
      </c>
      <c r="C408">
        <v>86</v>
      </c>
      <c r="D408" s="9" t="s">
        <v>12</v>
      </c>
      <c r="E408">
        <v>2</v>
      </c>
      <c r="F408" s="9" t="s">
        <v>12</v>
      </c>
      <c r="G408">
        <v>8</v>
      </c>
      <c r="H408" s="9"/>
      <c r="I408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2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88671875" bestFit="1" customWidth="1"/>
    <col min="3" max="3" width="18.77734375" bestFit="1" customWidth="1"/>
    <col min="4" max="4" width="29.44140625" bestFit="1" customWidth="1"/>
    <col min="5" max="5" width="8.6640625" bestFit="1" customWidth="1"/>
    <col min="6" max="6" width="33.886718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9" t="s">
        <v>203</v>
      </c>
      <c r="B2" t="s">
        <v>204</v>
      </c>
      <c r="C2" s="9" t="s">
        <v>33</v>
      </c>
      <c r="D2" s="9" t="s">
        <v>292</v>
      </c>
      <c r="E2" s="9" t="s">
        <v>407</v>
      </c>
      <c r="F2" s="9" t="s">
        <v>204</v>
      </c>
      <c r="H2" t="s">
        <v>29</v>
      </c>
      <c r="I2" t="s">
        <v>110</v>
      </c>
    </row>
    <row r="3" spans="1:9" x14ac:dyDescent="0.3">
      <c r="A3" s="9" t="s">
        <v>26</v>
      </c>
      <c r="B3" t="s">
        <v>209</v>
      </c>
      <c r="C3" s="9" t="s">
        <v>269</v>
      </c>
      <c r="D3" s="9" t="s">
        <v>293</v>
      </c>
      <c r="E3" s="9" t="s">
        <v>28</v>
      </c>
      <c r="F3" s="9" t="s">
        <v>209</v>
      </c>
      <c r="H3" t="s">
        <v>29</v>
      </c>
      <c r="I3" t="s">
        <v>110</v>
      </c>
    </row>
    <row r="4" spans="1:9" x14ac:dyDescent="0.3">
      <c r="A4" s="9" t="s">
        <v>25</v>
      </c>
      <c r="B4" t="s">
        <v>207</v>
      </c>
      <c r="C4" s="9" t="s">
        <v>116</v>
      </c>
      <c r="D4" s="9" t="s">
        <v>275</v>
      </c>
      <c r="E4" s="9" t="s">
        <v>415</v>
      </c>
      <c r="F4" s="9" t="s">
        <v>207</v>
      </c>
      <c r="H4" t="s">
        <v>29</v>
      </c>
      <c r="I4" t="s">
        <v>110</v>
      </c>
    </row>
    <row r="5" spans="1:9" x14ac:dyDescent="0.3">
      <c r="A5" s="9" t="s">
        <v>25</v>
      </c>
      <c r="B5" t="s">
        <v>207</v>
      </c>
      <c r="C5" s="9" t="s">
        <v>116</v>
      </c>
      <c r="D5" s="9" t="s">
        <v>276</v>
      </c>
      <c r="E5" s="9" t="s">
        <v>410</v>
      </c>
      <c r="F5" s="9" t="s">
        <v>207</v>
      </c>
      <c r="H5" t="s">
        <v>29</v>
      </c>
      <c r="I5" t="s">
        <v>110</v>
      </c>
    </row>
    <row r="6" spans="1:9" x14ac:dyDescent="0.3">
      <c r="A6" s="9" t="s">
        <v>25</v>
      </c>
      <c r="B6" t="s">
        <v>207</v>
      </c>
      <c r="C6" s="9" t="s">
        <v>116</v>
      </c>
      <c r="D6" s="9" t="s">
        <v>277</v>
      </c>
      <c r="E6" s="9" t="s">
        <v>411</v>
      </c>
      <c r="F6" s="9" t="s">
        <v>207</v>
      </c>
      <c r="H6" t="s">
        <v>29</v>
      </c>
      <c r="I6" t="s">
        <v>110</v>
      </c>
    </row>
    <row r="7" spans="1:9" x14ac:dyDescent="0.3">
      <c r="A7" s="9" t="s">
        <v>25</v>
      </c>
      <c r="B7" t="s">
        <v>207</v>
      </c>
      <c r="C7" s="9" t="s">
        <v>116</v>
      </c>
      <c r="D7" s="9" t="s">
        <v>278</v>
      </c>
      <c r="E7" s="9" t="s">
        <v>413</v>
      </c>
      <c r="F7" s="9" t="s">
        <v>207</v>
      </c>
      <c r="H7" t="s">
        <v>29</v>
      </c>
      <c r="I7" t="s">
        <v>110</v>
      </c>
    </row>
    <row r="8" spans="1:9" x14ac:dyDescent="0.3">
      <c r="A8" s="9" t="s">
        <v>25</v>
      </c>
      <c r="B8" t="s">
        <v>207</v>
      </c>
      <c r="C8" s="9" t="s">
        <v>116</v>
      </c>
      <c r="D8" s="9" t="s">
        <v>279</v>
      </c>
      <c r="E8" s="9" t="s">
        <v>416</v>
      </c>
      <c r="F8" s="9" t="s">
        <v>207</v>
      </c>
      <c r="H8" t="s">
        <v>29</v>
      </c>
      <c r="I8" t="s">
        <v>110</v>
      </c>
    </row>
    <row r="9" spans="1:9" x14ac:dyDescent="0.3">
      <c r="A9" s="9" t="s">
        <v>108</v>
      </c>
      <c r="B9" t="s">
        <v>208</v>
      </c>
      <c r="C9" s="9" t="s">
        <v>155</v>
      </c>
      <c r="D9" s="9" t="s">
        <v>280</v>
      </c>
      <c r="E9" s="9" t="s">
        <v>417</v>
      </c>
      <c r="F9" s="9" t="s">
        <v>208</v>
      </c>
      <c r="H9" t="s">
        <v>29</v>
      </c>
      <c r="I9" t="s">
        <v>110</v>
      </c>
    </row>
    <row r="10" spans="1:9" x14ac:dyDescent="0.3">
      <c r="A10" s="9" t="s">
        <v>108</v>
      </c>
      <c r="B10" t="s">
        <v>208</v>
      </c>
      <c r="C10" s="9" t="s">
        <v>155</v>
      </c>
      <c r="D10" s="9" t="s">
        <v>281</v>
      </c>
      <c r="E10" s="9" t="s">
        <v>429</v>
      </c>
      <c r="F10" s="9" t="s">
        <v>208</v>
      </c>
      <c r="H10" t="s">
        <v>29</v>
      </c>
      <c r="I10" t="s">
        <v>110</v>
      </c>
    </row>
    <row r="11" spans="1:9" x14ac:dyDescent="0.3">
      <c r="A11" s="9" t="s">
        <v>108</v>
      </c>
      <c r="B11" t="s">
        <v>208</v>
      </c>
      <c r="C11" s="9" t="s">
        <v>155</v>
      </c>
      <c r="D11" s="9" t="s">
        <v>282</v>
      </c>
      <c r="E11" s="9" t="s">
        <v>430</v>
      </c>
      <c r="F11" s="9" t="s">
        <v>208</v>
      </c>
      <c r="H11" t="s">
        <v>29</v>
      </c>
      <c r="I11" t="s">
        <v>110</v>
      </c>
    </row>
    <row r="12" spans="1:9" x14ac:dyDescent="0.3">
      <c r="A12" s="9" t="s">
        <v>108</v>
      </c>
      <c r="B12" t="s">
        <v>208</v>
      </c>
      <c r="C12" s="9" t="s">
        <v>155</v>
      </c>
      <c r="D12" s="9" t="s">
        <v>283</v>
      </c>
      <c r="E12" s="9" t="s">
        <v>431</v>
      </c>
      <c r="F12" s="9" t="s">
        <v>208</v>
      </c>
      <c r="H12" t="s">
        <v>29</v>
      </c>
      <c r="I12" t="s">
        <v>110</v>
      </c>
    </row>
    <row r="13" spans="1:9" x14ac:dyDescent="0.3">
      <c r="A13" s="9" t="s">
        <v>108</v>
      </c>
      <c r="B13" t="s">
        <v>208</v>
      </c>
      <c r="C13" s="9" t="s">
        <v>155</v>
      </c>
      <c r="D13" s="9" t="s">
        <v>284</v>
      </c>
      <c r="E13" s="9" t="s">
        <v>432</v>
      </c>
      <c r="F13" s="9" t="s">
        <v>208</v>
      </c>
      <c r="H13" t="s">
        <v>29</v>
      </c>
      <c r="I13" t="s">
        <v>110</v>
      </c>
    </row>
    <row r="14" spans="1:9" x14ac:dyDescent="0.3">
      <c r="A14" s="9" t="s">
        <v>108</v>
      </c>
      <c r="B14" t="s">
        <v>208</v>
      </c>
      <c r="C14" s="9" t="s">
        <v>155</v>
      </c>
      <c r="D14" s="9" t="s">
        <v>285</v>
      </c>
      <c r="E14" s="9" t="s">
        <v>404</v>
      </c>
      <c r="F14" s="9" t="s">
        <v>208</v>
      </c>
      <c r="H14" t="s">
        <v>29</v>
      </c>
      <c r="I14" t="s">
        <v>110</v>
      </c>
    </row>
    <row r="15" spans="1:9" x14ac:dyDescent="0.3">
      <c r="A15" s="9" t="s">
        <v>108</v>
      </c>
      <c r="B15" t="s">
        <v>208</v>
      </c>
      <c r="C15" s="9" t="s">
        <v>155</v>
      </c>
      <c r="D15" s="9" t="s">
        <v>286</v>
      </c>
      <c r="E15" s="9" t="s">
        <v>433</v>
      </c>
      <c r="F15" s="9" t="s">
        <v>208</v>
      </c>
      <c r="H15" t="s">
        <v>29</v>
      </c>
      <c r="I15" t="s">
        <v>110</v>
      </c>
    </row>
    <row r="16" spans="1:9" x14ac:dyDescent="0.3">
      <c r="A16" s="9" t="s">
        <v>108</v>
      </c>
      <c r="B16" t="s">
        <v>208</v>
      </c>
      <c r="C16" s="9" t="s">
        <v>155</v>
      </c>
      <c r="D16" s="9" t="s">
        <v>287</v>
      </c>
      <c r="E16" s="9" t="s">
        <v>434</v>
      </c>
      <c r="F16" s="9" t="s">
        <v>208</v>
      </c>
      <c r="H16" t="s">
        <v>29</v>
      </c>
      <c r="I16" t="s">
        <v>110</v>
      </c>
    </row>
    <row r="17" spans="1:9" x14ac:dyDescent="0.3">
      <c r="A17" s="9" t="s">
        <v>109</v>
      </c>
      <c r="B17" t="s">
        <v>302</v>
      </c>
      <c r="C17" s="9" t="s">
        <v>122</v>
      </c>
      <c r="D17" s="9" t="s">
        <v>294</v>
      </c>
      <c r="E17" s="9" t="s">
        <v>413</v>
      </c>
      <c r="F17" s="9" t="s">
        <v>302</v>
      </c>
      <c r="H17" t="s">
        <v>29</v>
      </c>
      <c r="I17" t="s">
        <v>110</v>
      </c>
    </row>
    <row r="18" spans="1:9" x14ac:dyDescent="0.3">
      <c r="A18" s="9" t="s">
        <v>109</v>
      </c>
      <c r="B18" t="s">
        <v>302</v>
      </c>
      <c r="C18" s="9" t="s">
        <v>122</v>
      </c>
      <c r="D18" s="9" t="s">
        <v>295</v>
      </c>
      <c r="E18" s="9" t="s">
        <v>435</v>
      </c>
      <c r="F18" s="9" t="s">
        <v>302</v>
      </c>
      <c r="H18" t="s">
        <v>29</v>
      </c>
      <c r="I18" t="s">
        <v>110</v>
      </c>
    </row>
    <row r="19" spans="1:9" x14ac:dyDescent="0.3">
      <c r="A19" s="9" t="s">
        <v>109</v>
      </c>
      <c r="B19" t="s">
        <v>302</v>
      </c>
      <c r="C19" s="9" t="s">
        <v>122</v>
      </c>
      <c r="D19" s="9" t="s">
        <v>296</v>
      </c>
      <c r="E19" s="9" t="s">
        <v>436</v>
      </c>
      <c r="F19" s="9" t="s">
        <v>302</v>
      </c>
      <c r="H19" t="s">
        <v>29</v>
      </c>
      <c r="I19" t="s">
        <v>110</v>
      </c>
    </row>
    <row r="20" spans="1:9" x14ac:dyDescent="0.3">
      <c r="A20" s="9" t="s">
        <v>109</v>
      </c>
      <c r="B20" t="s">
        <v>302</v>
      </c>
      <c r="C20" s="9" t="s">
        <v>122</v>
      </c>
      <c r="D20" s="9" t="s">
        <v>297</v>
      </c>
      <c r="E20" s="9" t="s">
        <v>437</v>
      </c>
      <c r="F20" s="9" t="s">
        <v>302</v>
      </c>
      <c r="H20" t="s">
        <v>29</v>
      </c>
      <c r="I20" t="s">
        <v>110</v>
      </c>
    </row>
    <row r="21" spans="1:9" x14ac:dyDescent="0.3">
      <c r="A21" s="9" t="s">
        <v>109</v>
      </c>
      <c r="B21" t="s">
        <v>302</v>
      </c>
      <c r="C21" s="9" t="s">
        <v>122</v>
      </c>
      <c r="D21" s="9" t="s">
        <v>298</v>
      </c>
      <c r="E21" s="9" t="s">
        <v>411</v>
      </c>
      <c r="F21" s="9" t="s">
        <v>302</v>
      </c>
      <c r="H21" t="s">
        <v>29</v>
      </c>
      <c r="I21" t="s">
        <v>110</v>
      </c>
    </row>
    <row r="22" spans="1:9" x14ac:dyDescent="0.3">
      <c r="A22" s="9" t="s">
        <v>109</v>
      </c>
      <c r="B22" t="s">
        <v>302</v>
      </c>
      <c r="C22" s="9" t="s">
        <v>122</v>
      </c>
      <c r="D22" s="9" t="s">
        <v>299</v>
      </c>
      <c r="E22" s="9" t="s">
        <v>438</v>
      </c>
      <c r="F22" s="9" t="s">
        <v>302</v>
      </c>
      <c r="H22" t="s">
        <v>29</v>
      </c>
      <c r="I22" t="s">
        <v>110</v>
      </c>
    </row>
    <row r="23" spans="1:9" x14ac:dyDescent="0.3">
      <c r="A23" s="9" t="s">
        <v>109</v>
      </c>
      <c r="B23" t="s">
        <v>302</v>
      </c>
      <c r="C23" s="9" t="s">
        <v>122</v>
      </c>
      <c r="D23" s="9" t="s">
        <v>300</v>
      </c>
      <c r="E23" s="9" t="s">
        <v>439</v>
      </c>
      <c r="F23" s="9" t="s">
        <v>302</v>
      </c>
      <c r="H23" t="s">
        <v>29</v>
      </c>
      <c r="I23" t="s">
        <v>110</v>
      </c>
    </row>
    <row r="24" spans="1:9" x14ac:dyDescent="0.3">
      <c r="A24" s="9" t="s">
        <v>109</v>
      </c>
      <c r="B24" t="s">
        <v>302</v>
      </c>
      <c r="C24" s="9" t="s">
        <v>122</v>
      </c>
      <c r="D24" s="9" t="s">
        <v>301</v>
      </c>
      <c r="E24" s="9" t="s">
        <v>431</v>
      </c>
      <c r="F24" s="9" t="s">
        <v>302</v>
      </c>
      <c r="H24" t="s">
        <v>29</v>
      </c>
      <c r="I24" t="s">
        <v>110</v>
      </c>
    </row>
    <row r="25" spans="1:9" x14ac:dyDescent="0.3">
      <c r="A25" s="9" t="s">
        <v>308</v>
      </c>
      <c r="B25" t="s">
        <v>309</v>
      </c>
      <c r="C25" s="9" t="s">
        <v>124</v>
      </c>
      <c r="D25" s="9" t="s">
        <v>303</v>
      </c>
      <c r="E25" s="9" t="s">
        <v>440</v>
      </c>
      <c r="F25" s="9" t="s">
        <v>309</v>
      </c>
      <c r="H25" t="s">
        <v>29</v>
      </c>
      <c r="I25" t="s">
        <v>110</v>
      </c>
    </row>
    <row r="26" spans="1:9" x14ac:dyDescent="0.3">
      <c r="A26" s="9" t="s">
        <v>308</v>
      </c>
      <c r="B26" t="s">
        <v>309</v>
      </c>
      <c r="C26" s="9" t="s">
        <v>124</v>
      </c>
      <c r="D26" s="9" t="s">
        <v>304</v>
      </c>
      <c r="E26" s="9" t="s">
        <v>425</v>
      </c>
      <c r="F26" s="9" t="s">
        <v>309</v>
      </c>
      <c r="H26" t="s">
        <v>29</v>
      </c>
      <c r="I26" t="s">
        <v>110</v>
      </c>
    </row>
    <row r="27" spans="1:9" x14ac:dyDescent="0.3">
      <c r="A27" s="9" t="s">
        <v>308</v>
      </c>
      <c r="B27" t="s">
        <v>309</v>
      </c>
      <c r="C27" s="9" t="s">
        <v>124</v>
      </c>
      <c r="D27" s="9" t="s">
        <v>305</v>
      </c>
      <c r="E27" s="9" t="s">
        <v>441</v>
      </c>
      <c r="F27" s="9" t="s">
        <v>309</v>
      </c>
      <c r="H27" t="s">
        <v>29</v>
      </c>
      <c r="I27" t="s">
        <v>110</v>
      </c>
    </row>
    <row r="28" spans="1:9" x14ac:dyDescent="0.3">
      <c r="A28" s="9" t="s">
        <v>308</v>
      </c>
      <c r="B28" t="s">
        <v>309</v>
      </c>
      <c r="C28" s="9" t="s">
        <v>124</v>
      </c>
      <c r="D28" s="9" t="s">
        <v>306</v>
      </c>
      <c r="E28" s="9" t="s">
        <v>442</v>
      </c>
      <c r="F28" s="9" t="s">
        <v>309</v>
      </c>
      <c r="H28" t="s">
        <v>29</v>
      </c>
      <c r="I28" t="s">
        <v>110</v>
      </c>
    </row>
    <row r="29" spans="1:9" x14ac:dyDescent="0.3">
      <c r="A29" s="9" t="s">
        <v>308</v>
      </c>
      <c r="B29" t="s">
        <v>309</v>
      </c>
      <c r="C29" s="9" t="s">
        <v>124</v>
      </c>
      <c r="D29" s="9" t="s">
        <v>307</v>
      </c>
      <c r="E29" s="9" t="s">
        <v>421</v>
      </c>
      <c r="F29" s="9" t="s">
        <v>309</v>
      </c>
      <c r="H29" t="s">
        <v>29</v>
      </c>
      <c r="I29" t="s">
        <v>110</v>
      </c>
    </row>
    <row r="30" spans="1:9" x14ac:dyDescent="0.3">
      <c r="A30" s="9" t="s">
        <v>308</v>
      </c>
      <c r="B30" t="s">
        <v>309</v>
      </c>
      <c r="C30" s="9" t="s">
        <v>124</v>
      </c>
      <c r="D30" s="9"/>
      <c r="E30" s="9" t="s">
        <v>443</v>
      </c>
      <c r="F30" s="9" t="s">
        <v>309</v>
      </c>
      <c r="H30" t="s">
        <v>29</v>
      </c>
      <c r="I30" t="s">
        <v>110</v>
      </c>
    </row>
    <row r="31" spans="1:9" x14ac:dyDescent="0.3">
      <c r="A31" s="9" t="s">
        <v>316</v>
      </c>
      <c r="B31" t="s">
        <v>315</v>
      </c>
      <c r="C31" s="9" t="s">
        <v>157</v>
      </c>
      <c r="D31" s="9" t="s">
        <v>310</v>
      </c>
      <c r="E31" s="9" t="s">
        <v>432</v>
      </c>
      <c r="F31" s="9" t="s">
        <v>315</v>
      </c>
      <c r="H31" t="s">
        <v>29</v>
      </c>
      <c r="I31" t="s">
        <v>110</v>
      </c>
    </row>
    <row r="32" spans="1:9" x14ac:dyDescent="0.3">
      <c r="A32" s="9" t="s">
        <v>316</v>
      </c>
      <c r="B32" t="s">
        <v>315</v>
      </c>
      <c r="C32" s="9" t="s">
        <v>157</v>
      </c>
      <c r="D32" s="9" t="s">
        <v>311</v>
      </c>
      <c r="E32" s="9" t="s">
        <v>441</v>
      </c>
      <c r="F32" s="9" t="s">
        <v>315</v>
      </c>
      <c r="H32" t="s">
        <v>29</v>
      </c>
      <c r="I32" t="s">
        <v>110</v>
      </c>
    </row>
    <row r="33" spans="1:9" x14ac:dyDescent="0.3">
      <c r="A33" s="9" t="s">
        <v>316</v>
      </c>
      <c r="B33" t="s">
        <v>315</v>
      </c>
      <c r="C33" s="9" t="s">
        <v>157</v>
      </c>
      <c r="D33" s="9" t="s">
        <v>275</v>
      </c>
      <c r="E33" s="9" t="s">
        <v>416</v>
      </c>
      <c r="F33" s="9" t="s">
        <v>315</v>
      </c>
      <c r="H33" t="s">
        <v>29</v>
      </c>
      <c r="I33" t="s">
        <v>110</v>
      </c>
    </row>
    <row r="34" spans="1:9" x14ac:dyDescent="0.3">
      <c r="A34" s="9" t="s">
        <v>316</v>
      </c>
      <c r="B34" t="s">
        <v>315</v>
      </c>
      <c r="C34" s="9" t="s">
        <v>157</v>
      </c>
      <c r="D34" s="9" t="s">
        <v>312</v>
      </c>
      <c r="E34" s="9" t="s">
        <v>408</v>
      </c>
      <c r="F34" s="9" t="s">
        <v>315</v>
      </c>
      <c r="H34" t="s">
        <v>29</v>
      </c>
      <c r="I34" t="s">
        <v>110</v>
      </c>
    </row>
    <row r="35" spans="1:9" x14ac:dyDescent="0.3">
      <c r="A35" s="9" t="s">
        <v>316</v>
      </c>
      <c r="B35" t="s">
        <v>315</v>
      </c>
      <c r="C35" s="9" t="s">
        <v>157</v>
      </c>
      <c r="D35" s="9" t="s">
        <v>276</v>
      </c>
      <c r="E35" s="9" t="s">
        <v>442</v>
      </c>
      <c r="F35" s="9" t="s">
        <v>315</v>
      </c>
      <c r="H35" t="s">
        <v>29</v>
      </c>
      <c r="I35" t="s">
        <v>110</v>
      </c>
    </row>
    <row r="36" spans="1:9" x14ac:dyDescent="0.3">
      <c r="A36" s="9" t="s">
        <v>316</v>
      </c>
      <c r="B36" t="s">
        <v>315</v>
      </c>
      <c r="C36" s="9" t="s">
        <v>157</v>
      </c>
      <c r="D36" s="9" t="s">
        <v>313</v>
      </c>
      <c r="E36" s="9" t="s">
        <v>444</v>
      </c>
      <c r="F36" s="9" t="s">
        <v>315</v>
      </c>
      <c r="H36" t="s">
        <v>29</v>
      </c>
      <c r="I36" t="s">
        <v>110</v>
      </c>
    </row>
    <row r="37" spans="1:9" x14ac:dyDescent="0.3">
      <c r="A37" s="9" t="s">
        <v>316</v>
      </c>
      <c r="B37" t="s">
        <v>315</v>
      </c>
      <c r="C37" s="9" t="s">
        <v>157</v>
      </c>
      <c r="D37" s="9" t="s">
        <v>277</v>
      </c>
      <c r="E37" s="9" t="s">
        <v>436</v>
      </c>
      <c r="F37" s="9" t="s">
        <v>315</v>
      </c>
      <c r="H37" t="s">
        <v>29</v>
      </c>
      <c r="I37" t="s">
        <v>110</v>
      </c>
    </row>
    <row r="38" spans="1:9" x14ac:dyDescent="0.3">
      <c r="A38" s="9" t="s">
        <v>316</v>
      </c>
      <c r="B38" t="s">
        <v>315</v>
      </c>
      <c r="C38" s="9" t="s">
        <v>157</v>
      </c>
      <c r="D38" s="9" t="s">
        <v>279</v>
      </c>
      <c r="E38" s="9" t="s">
        <v>445</v>
      </c>
      <c r="F38" s="9" t="s">
        <v>315</v>
      </c>
      <c r="H38" t="s">
        <v>29</v>
      </c>
      <c r="I38" t="s">
        <v>110</v>
      </c>
    </row>
    <row r="39" spans="1:9" x14ac:dyDescent="0.3">
      <c r="A39" s="9" t="s">
        <v>316</v>
      </c>
      <c r="B39" t="s">
        <v>315</v>
      </c>
      <c r="C39" s="9" t="s">
        <v>157</v>
      </c>
      <c r="D39" s="9" t="s">
        <v>314</v>
      </c>
      <c r="E39" s="9" t="s">
        <v>435</v>
      </c>
      <c r="F39" s="9" t="s">
        <v>315</v>
      </c>
      <c r="H39" t="s">
        <v>29</v>
      </c>
      <c r="I39" t="s">
        <v>110</v>
      </c>
    </row>
    <row r="40" spans="1:9" x14ac:dyDescent="0.3">
      <c r="A40" s="9" t="s">
        <v>316</v>
      </c>
      <c r="B40" t="s">
        <v>315</v>
      </c>
      <c r="C40" s="9" t="s">
        <v>157</v>
      </c>
      <c r="D40" s="9"/>
      <c r="E40" s="9" t="s">
        <v>446</v>
      </c>
      <c r="F40" s="9" t="s">
        <v>315</v>
      </c>
      <c r="H40" t="s">
        <v>29</v>
      </c>
      <c r="I40" t="s">
        <v>110</v>
      </c>
    </row>
    <row r="41" spans="1:9" x14ac:dyDescent="0.3">
      <c r="A41" s="9" t="s">
        <v>206</v>
      </c>
      <c r="B41" t="s">
        <v>205</v>
      </c>
      <c r="C41" s="9" t="s">
        <v>33</v>
      </c>
      <c r="D41" s="9" t="s">
        <v>292</v>
      </c>
      <c r="E41" s="9" t="s">
        <v>408</v>
      </c>
      <c r="F41" s="9" t="s">
        <v>205</v>
      </c>
      <c r="H41" t="s">
        <v>111</v>
      </c>
      <c r="I41" t="s">
        <v>110</v>
      </c>
    </row>
    <row r="42" spans="1:9" x14ac:dyDescent="0.3">
      <c r="A42" s="9" t="s">
        <v>288</v>
      </c>
      <c r="B42" t="s">
        <v>211</v>
      </c>
      <c r="C42" s="9" t="s">
        <v>269</v>
      </c>
      <c r="D42" s="9" t="s">
        <v>293</v>
      </c>
      <c r="E42" s="9" t="s">
        <v>104</v>
      </c>
      <c r="F42" s="9" t="s">
        <v>211</v>
      </c>
      <c r="H42" t="s">
        <v>111</v>
      </c>
      <c r="I42" t="s">
        <v>110</v>
      </c>
    </row>
    <row r="43" spans="1:9" x14ac:dyDescent="0.3">
      <c r="A43" s="9" t="s">
        <v>289</v>
      </c>
      <c r="B43" t="s">
        <v>212</v>
      </c>
      <c r="C43" s="9" t="s">
        <v>116</v>
      </c>
      <c r="D43" s="9" t="s">
        <v>275</v>
      </c>
      <c r="E43" s="9" t="s">
        <v>417</v>
      </c>
      <c r="F43" s="9" t="s">
        <v>212</v>
      </c>
      <c r="H43" t="s">
        <v>111</v>
      </c>
      <c r="I43" t="s">
        <v>110</v>
      </c>
    </row>
    <row r="44" spans="1:9" x14ac:dyDescent="0.3">
      <c r="A44" s="9" t="s">
        <v>289</v>
      </c>
      <c r="B44" t="s">
        <v>212</v>
      </c>
      <c r="C44" s="9" t="s">
        <v>116</v>
      </c>
      <c r="D44" s="9" t="s">
        <v>276</v>
      </c>
      <c r="E44" s="9" t="s">
        <v>418</v>
      </c>
      <c r="F44" s="9" t="s">
        <v>212</v>
      </c>
      <c r="H44" t="s">
        <v>111</v>
      </c>
      <c r="I44" t="s">
        <v>110</v>
      </c>
    </row>
    <row r="45" spans="1:9" x14ac:dyDescent="0.3">
      <c r="A45" s="9" t="s">
        <v>289</v>
      </c>
      <c r="B45" t="s">
        <v>212</v>
      </c>
      <c r="C45" s="9" t="s">
        <v>116</v>
      </c>
      <c r="D45" s="9" t="s">
        <v>317</v>
      </c>
      <c r="E45" s="9" t="s">
        <v>419</v>
      </c>
      <c r="F45" s="9" t="s">
        <v>212</v>
      </c>
      <c r="H45" t="s">
        <v>111</v>
      </c>
      <c r="I45" t="s">
        <v>110</v>
      </c>
    </row>
    <row r="46" spans="1:9" x14ac:dyDescent="0.3">
      <c r="A46" s="9" t="s">
        <v>289</v>
      </c>
      <c r="B46" t="s">
        <v>212</v>
      </c>
      <c r="C46" s="9" t="s">
        <v>116</v>
      </c>
      <c r="D46" s="9" t="s">
        <v>277</v>
      </c>
      <c r="E46" s="9" t="s">
        <v>420</v>
      </c>
      <c r="F46" s="9" t="s">
        <v>212</v>
      </c>
      <c r="H46" t="s">
        <v>111</v>
      </c>
      <c r="I46" t="s">
        <v>110</v>
      </c>
    </row>
    <row r="47" spans="1:9" x14ac:dyDescent="0.3">
      <c r="A47" s="9" t="s">
        <v>289</v>
      </c>
      <c r="B47" t="s">
        <v>212</v>
      </c>
      <c r="C47" s="9" t="s">
        <v>116</v>
      </c>
      <c r="D47" s="9" t="s">
        <v>279</v>
      </c>
      <c r="E47" s="9" t="s">
        <v>404</v>
      </c>
      <c r="F47" s="9" t="s">
        <v>212</v>
      </c>
      <c r="H47" t="s">
        <v>111</v>
      </c>
      <c r="I47" t="s">
        <v>110</v>
      </c>
    </row>
    <row r="48" spans="1:9" x14ac:dyDescent="0.3">
      <c r="A48" s="9" t="s">
        <v>290</v>
      </c>
      <c r="B48" t="s">
        <v>213</v>
      </c>
      <c r="C48" s="9" t="s">
        <v>155</v>
      </c>
      <c r="D48" s="9" t="s">
        <v>319</v>
      </c>
      <c r="E48" s="9" t="s">
        <v>447</v>
      </c>
      <c r="F48" s="9" t="s">
        <v>213</v>
      </c>
      <c r="H48" t="s">
        <v>111</v>
      </c>
      <c r="I48" t="s">
        <v>110</v>
      </c>
    </row>
    <row r="49" spans="1:9" x14ac:dyDescent="0.3">
      <c r="A49" s="9" t="s">
        <v>290</v>
      </c>
      <c r="B49" t="s">
        <v>213</v>
      </c>
      <c r="C49" s="9" t="s">
        <v>155</v>
      </c>
      <c r="D49" s="9" t="s">
        <v>320</v>
      </c>
      <c r="E49" s="9" t="s">
        <v>448</v>
      </c>
      <c r="F49" s="9" t="s">
        <v>213</v>
      </c>
      <c r="H49" t="s">
        <v>111</v>
      </c>
      <c r="I49" t="s">
        <v>110</v>
      </c>
    </row>
    <row r="50" spans="1:9" x14ac:dyDescent="0.3">
      <c r="A50" s="9" t="s">
        <v>290</v>
      </c>
      <c r="B50" t="s">
        <v>213</v>
      </c>
      <c r="C50" s="9" t="s">
        <v>155</v>
      </c>
      <c r="D50" s="9" t="s">
        <v>280</v>
      </c>
      <c r="E50" s="9" t="s">
        <v>449</v>
      </c>
      <c r="F50" s="9" t="s">
        <v>213</v>
      </c>
      <c r="H50" t="s">
        <v>111</v>
      </c>
      <c r="I50" t="s">
        <v>110</v>
      </c>
    </row>
    <row r="51" spans="1:9" x14ac:dyDescent="0.3">
      <c r="A51" s="9" t="s">
        <v>290</v>
      </c>
      <c r="B51" t="s">
        <v>213</v>
      </c>
      <c r="C51" s="9" t="s">
        <v>155</v>
      </c>
      <c r="D51" s="9" t="s">
        <v>281</v>
      </c>
      <c r="E51" s="9" t="s">
        <v>415</v>
      </c>
      <c r="F51" s="9" t="s">
        <v>213</v>
      </c>
      <c r="H51" t="s">
        <v>111</v>
      </c>
      <c r="I51" t="s">
        <v>110</v>
      </c>
    </row>
    <row r="52" spans="1:9" x14ac:dyDescent="0.3">
      <c r="A52" s="9" t="s">
        <v>290</v>
      </c>
      <c r="B52" t="s">
        <v>213</v>
      </c>
      <c r="C52" s="9" t="s">
        <v>155</v>
      </c>
      <c r="D52" s="9" t="s">
        <v>282</v>
      </c>
      <c r="E52" s="9" t="s">
        <v>450</v>
      </c>
      <c r="F52" s="9" t="s">
        <v>213</v>
      </c>
      <c r="H52" t="s">
        <v>111</v>
      </c>
      <c r="I52" t="s">
        <v>110</v>
      </c>
    </row>
    <row r="53" spans="1:9" x14ac:dyDescent="0.3">
      <c r="A53" s="9" t="s">
        <v>290</v>
      </c>
      <c r="B53" t="s">
        <v>213</v>
      </c>
      <c r="C53" s="9" t="s">
        <v>155</v>
      </c>
      <c r="D53" s="9" t="s">
        <v>283</v>
      </c>
      <c r="E53" s="9" t="s">
        <v>438</v>
      </c>
      <c r="F53" s="9" t="s">
        <v>213</v>
      </c>
      <c r="H53" t="s">
        <v>111</v>
      </c>
      <c r="I53" t="s">
        <v>110</v>
      </c>
    </row>
    <row r="54" spans="1:9" x14ac:dyDescent="0.3">
      <c r="A54" s="9" t="s">
        <v>290</v>
      </c>
      <c r="B54" t="s">
        <v>213</v>
      </c>
      <c r="C54" s="9" t="s">
        <v>155</v>
      </c>
      <c r="D54" s="9" t="s">
        <v>284</v>
      </c>
      <c r="E54" s="9" t="s">
        <v>412</v>
      </c>
      <c r="F54" s="9" t="s">
        <v>213</v>
      </c>
      <c r="H54" t="s">
        <v>111</v>
      </c>
      <c r="I54" t="s">
        <v>110</v>
      </c>
    </row>
    <row r="55" spans="1:9" x14ac:dyDescent="0.3">
      <c r="A55" s="9" t="s">
        <v>290</v>
      </c>
      <c r="B55" t="s">
        <v>213</v>
      </c>
      <c r="C55" s="9" t="s">
        <v>155</v>
      </c>
      <c r="D55" s="9" t="s">
        <v>285</v>
      </c>
      <c r="E55" s="9" t="s">
        <v>449</v>
      </c>
      <c r="F55" s="9" t="s">
        <v>213</v>
      </c>
      <c r="H55" t="s">
        <v>111</v>
      </c>
      <c r="I55" t="s">
        <v>110</v>
      </c>
    </row>
    <row r="56" spans="1:9" x14ac:dyDescent="0.3">
      <c r="A56" s="9" t="s">
        <v>290</v>
      </c>
      <c r="B56" t="s">
        <v>213</v>
      </c>
      <c r="C56" s="9" t="s">
        <v>155</v>
      </c>
      <c r="D56" s="9" t="s">
        <v>286</v>
      </c>
      <c r="E56" s="9" t="s">
        <v>452</v>
      </c>
      <c r="F56" s="9" t="s">
        <v>213</v>
      </c>
      <c r="H56" t="s">
        <v>111</v>
      </c>
      <c r="I56" t="s">
        <v>110</v>
      </c>
    </row>
    <row r="57" spans="1:9" x14ac:dyDescent="0.3">
      <c r="A57" s="9" t="s">
        <v>290</v>
      </c>
      <c r="B57" t="s">
        <v>213</v>
      </c>
      <c r="C57" s="9" t="s">
        <v>155</v>
      </c>
      <c r="D57" s="9" t="s">
        <v>287</v>
      </c>
      <c r="E57" s="9" t="s">
        <v>436</v>
      </c>
      <c r="F57" s="9" t="s">
        <v>213</v>
      </c>
      <c r="H57" t="s">
        <v>111</v>
      </c>
      <c r="I57" t="s">
        <v>110</v>
      </c>
    </row>
    <row r="58" spans="1:9" x14ac:dyDescent="0.3">
      <c r="A58" s="9" t="s">
        <v>291</v>
      </c>
      <c r="B58" t="s">
        <v>318</v>
      </c>
      <c r="C58" s="9" t="s">
        <v>122</v>
      </c>
      <c r="D58" s="9" t="s">
        <v>321</v>
      </c>
      <c r="E58" s="9" t="s">
        <v>425</v>
      </c>
      <c r="F58" s="9" t="s">
        <v>318</v>
      </c>
      <c r="H58" t="s">
        <v>111</v>
      </c>
      <c r="I58" t="s">
        <v>110</v>
      </c>
    </row>
    <row r="59" spans="1:9" x14ac:dyDescent="0.3">
      <c r="A59" s="9" t="s">
        <v>291</v>
      </c>
      <c r="B59" t="s">
        <v>318</v>
      </c>
      <c r="C59" s="9" t="s">
        <v>122</v>
      </c>
      <c r="D59" s="9" t="s">
        <v>322</v>
      </c>
      <c r="E59" s="9" t="s">
        <v>426</v>
      </c>
      <c r="F59" s="9" t="s">
        <v>318</v>
      </c>
      <c r="H59" t="s">
        <v>111</v>
      </c>
      <c r="I59" t="s">
        <v>110</v>
      </c>
    </row>
    <row r="60" spans="1:9" x14ac:dyDescent="0.3">
      <c r="A60" s="9" t="s">
        <v>291</v>
      </c>
      <c r="B60" t="s">
        <v>318</v>
      </c>
      <c r="C60" s="9" t="s">
        <v>122</v>
      </c>
      <c r="D60" s="9" t="s">
        <v>323</v>
      </c>
      <c r="E60" s="9" t="s">
        <v>453</v>
      </c>
      <c r="F60" s="9" t="s">
        <v>318</v>
      </c>
      <c r="H60" t="s">
        <v>111</v>
      </c>
      <c r="I60" t="s">
        <v>110</v>
      </c>
    </row>
    <row r="61" spans="1:9" x14ac:dyDescent="0.3">
      <c r="A61" s="9" t="s">
        <v>291</v>
      </c>
      <c r="B61" t="s">
        <v>318</v>
      </c>
      <c r="C61" s="9" t="s">
        <v>122</v>
      </c>
      <c r="D61" s="9" t="s">
        <v>295</v>
      </c>
      <c r="E61" s="9" t="s">
        <v>411</v>
      </c>
      <c r="F61" s="9" t="s">
        <v>318</v>
      </c>
      <c r="H61" t="s">
        <v>111</v>
      </c>
      <c r="I61" t="s">
        <v>110</v>
      </c>
    </row>
    <row r="62" spans="1:9" x14ac:dyDescent="0.3">
      <c r="A62" s="9" t="s">
        <v>291</v>
      </c>
      <c r="B62" t="s">
        <v>318</v>
      </c>
      <c r="C62" s="9" t="s">
        <v>122</v>
      </c>
      <c r="D62" s="9" t="s">
        <v>324</v>
      </c>
      <c r="E62" s="9" t="s">
        <v>454</v>
      </c>
      <c r="F62" s="9" t="s">
        <v>318</v>
      </c>
      <c r="H62" t="s">
        <v>111</v>
      </c>
      <c r="I62" t="s">
        <v>110</v>
      </c>
    </row>
    <row r="63" spans="1:9" x14ac:dyDescent="0.3">
      <c r="A63" s="9" t="s">
        <v>291</v>
      </c>
      <c r="B63" t="s">
        <v>318</v>
      </c>
      <c r="C63" s="9" t="s">
        <v>122</v>
      </c>
      <c r="D63" s="9" t="s">
        <v>325</v>
      </c>
      <c r="E63" s="9" t="s">
        <v>403</v>
      </c>
      <c r="F63" s="9" t="s">
        <v>318</v>
      </c>
      <c r="H63" t="s">
        <v>111</v>
      </c>
      <c r="I63" t="s">
        <v>110</v>
      </c>
    </row>
    <row r="64" spans="1:9" x14ac:dyDescent="0.3">
      <c r="A64" s="9" t="s">
        <v>291</v>
      </c>
      <c r="B64" t="s">
        <v>318</v>
      </c>
      <c r="C64" s="9" t="s">
        <v>122</v>
      </c>
      <c r="D64" s="9" t="s">
        <v>326</v>
      </c>
      <c r="E64" s="9" t="s">
        <v>449</v>
      </c>
      <c r="F64" s="9" t="s">
        <v>318</v>
      </c>
      <c r="H64" t="s">
        <v>111</v>
      </c>
      <c r="I64" t="s">
        <v>110</v>
      </c>
    </row>
    <row r="65" spans="1:9" x14ac:dyDescent="0.3">
      <c r="A65" s="9" t="s">
        <v>291</v>
      </c>
      <c r="B65" t="s">
        <v>318</v>
      </c>
      <c r="C65" s="9" t="s">
        <v>122</v>
      </c>
      <c r="D65" s="9" t="s">
        <v>327</v>
      </c>
      <c r="E65" s="9" t="s">
        <v>440</v>
      </c>
      <c r="F65" s="9" t="s">
        <v>318</v>
      </c>
      <c r="H65" t="s">
        <v>111</v>
      </c>
      <c r="I65" t="s">
        <v>110</v>
      </c>
    </row>
    <row r="66" spans="1:9" x14ac:dyDescent="0.3">
      <c r="A66" s="9" t="s">
        <v>291</v>
      </c>
      <c r="B66" t="s">
        <v>318</v>
      </c>
      <c r="C66" s="9" t="s">
        <v>122</v>
      </c>
      <c r="D66" s="9" t="s">
        <v>328</v>
      </c>
      <c r="E66" s="9" t="s">
        <v>455</v>
      </c>
      <c r="F66" s="9" t="s">
        <v>318</v>
      </c>
      <c r="H66" t="s">
        <v>111</v>
      </c>
      <c r="I66" t="s">
        <v>110</v>
      </c>
    </row>
    <row r="67" spans="1:9" x14ac:dyDescent="0.3">
      <c r="A67" s="9" t="s">
        <v>291</v>
      </c>
      <c r="B67" t="s">
        <v>318</v>
      </c>
      <c r="C67" s="9" t="s">
        <v>122</v>
      </c>
      <c r="D67" s="9" t="s">
        <v>329</v>
      </c>
      <c r="E67" s="9" t="s">
        <v>456</v>
      </c>
      <c r="F67" s="9" t="s">
        <v>318</v>
      </c>
      <c r="H67" t="s">
        <v>111</v>
      </c>
      <c r="I67" t="s">
        <v>110</v>
      </c>
    </row>
    <row r="68" spans="1:9" x14ac:dyDescent="0.3">
      <c r="A68" s="9" t="s">
        <v>291</v>
      </c>
      <c r="B68" t="s">
        <v>318</v>
      </c>
      <c r="C68" s="9" t="s">
        <v>122</v>
      </c>
      <c r="D68" s="9" t="s">
        <v>330</v>
      </c>
      <c r="E68" s="9" t="s">
        <v>408</v>
      </c>
      <c r="F68" s="9" t="s">
        <v>318</v>
      </c>
      <c r="H68" t="s">
        <v>111</v>
      </c>
      <c r="I68" t="s">
        <v>110</v>
      </c>
    </row>
    <row r="69" spans="1:9" x14ac:dyDescent="0.3">
      <c r="A69" s="9" t="s">
        <v>291</v>
      </c>
      <c r="B69" t="s">
        <v>318</v>
      </c>
      <c r="C69" s="9" t="s">
        <v>122</v>
      </c>
      <c r="D69" s="9" t="s">
        <v>299</v>
      </c>
      <c r="E69" s="9" t="s">
        <v>409</v>
      </c>
      <c r="F69" s="9" t="s">
        <v>318</v>
      </c>
      <c r="H69" t="s">
        <v>111</v>
      </c>
      <c r="I69" t="s">
        <v>110</v>
      </c>
    </row>
    <row r="70" spans="1:9" x14ac:dyDescent="0.3">
      <c r="A70" s="9" t="s">
        <v>291</v>
      </c>
      <c r="B70" t="s">
        <v>318</v>
      </c>
      <c r="C70" s="9" t="s">
        <v>122</v>
      </c>
      <c r="D70" s="9" t="s">
        <v>331</v>
      </c>
      <c r="E70" s="9" t="s">
        <v>457</v>
      </c>
      <c r="F70" s="9" t="s">
        <v>318</v>
      </c>
      <c r="H70" t="s">
        <v>111</v>
      </c>
      <c r="I70" t="s">
        <v>110</v>
      </c>
    </row>
    <row r="71" spans="1:9" x14ac:dyDescent="0.3">
      <c r="A71" s="9" t="s">
        <v>291</v>
      </c>
      <c r="B71" t="s">
        <v>318</v>
      </c>
      <c r="C71" s="9" t="s">
        <v>122</v>
      </c>
      <c r="D71" s="9" t="s">
        <v>332</v>
      </c>
      <c r="E71" s="9" t="s">
        <v>444</v>
      </c>
      <c r="F71" s="9" t="s">
        <v>318</v>
      </c>
      <c r="H71" t="s">
        <v>111</v>
      </c>
      <c r="I71" t="s">
        <v>110</v>
      </c>
    </row>
    <row r="72" spans="1:9" x14ac:dyDescent="0.3">
      <c r="A72" s="9" t="s">
        <v>291</v>
      </c>
      <c r="B72" t="s">
        <v>318</v>
      </c>
      <c r="C72" s="9" t="s">
        <v>122</v>
      </c>
      <c r="D72" s="9" t="s">
        <v>300</v>
      </c>
      <c r="E72" s="9" t="s">
        <v>458</v>
      </c>
      <c r="F72" s="9" t="s">
        <v>318</v>
      </c>
      <c r="H72" t="s">
        <v>111</v>
      </c>
      <c r="I72" t="s">
        <v>110</v>
      </c>
    </row>
    <row r="73" spans="1:9" x14ac:dyDescent="0.3">
      <c r="A73" s="9" t="s">
        <v>291</v>
      </c>
      <c r="B73" t="s">
        <v>318</v>
      </c>
      <c r="C73" s="9" t="s">
        <v>122</v>
      </c>
      <c r="D73" s="9" t="s">
        <v>301</v>
      </c>
      <c r="E73" s="9" t="s">
        <v>436</v>
      </c>
      <c r="F73" s="9" t="s">
        <v>318</v>
      </c>
      <c r="H73" t="s">
        <v>111</v>
      </c>
      <c r="I73" t="s">
        <v>110</v>
      </c>
    </row>
    <row r="74" spans="1:9" x14ac:dyDescent="0.3">
      <c r="A74" s="9" t="s">
        <v>291</v>
      </c>
      <c r="B74" t="s">
        <v>318</v>
      </c>
      <c r="C74" s="9" t="s">
        <v>122</v>
      </c>
      <c r="D74" s="9" t="s">
        <v>333</v>
      </c>
      <c r="E74" s="9" t="s">
        <v>435</v>
      </c>
      <c r="F74" s="9" t="s">
        <v>318</v>
      </c>
      <c r="H74" t="s">
        <v>111</v>
      </c>
      <c r="I74" t="s">
        <v>110</v>
      </c>
    </row>
    <row r="75" spans="1:9" x14ac:dyDescent="0.3">
      <c r="A75" s="9" t="s">
        <v>291</v>
      </c>
      <c r="B75" t="s">
        <v>318</v>
      </c>
      <c r="C75" s="9" t="s">
        <v>122</v>
      </c>
      <c r="D75" s="9" t="s">
        <v>334</v>
      </c>
      <c r="E75" s="9" t="s">
        <v>459</v>
      </c>
      <c r="F75" s="9" t="s">
        <v>318</v>
      </c>
      <c r="H75" t="s">
        <v>111</v>
      </c>
      <c r="I75" t="s">
        <v>110</v>
      </c>
    </row>
    <row r="76" spans="1:9" x14ac:dyDescent="0.3">
      <c r="A76" s="9" t="s">
        <v>291</v>
      </c>
      <c r="B76" t="s">
        <v>318</v>
      </c>
      <c r="C76" s="9" t="s">
        <v>122</v>
      </c>
      <c r="D76" s="9" t="s">
        <v>335</v>
      </c>
      <c r="E76" s="9" t="s">
        <v>460</v>
      </c>
      <c r="F76" s="9" t="s">
        <v>318</v>
      </c>
      <c r="H76" t="s">
        <v>111</v>
      </c>
      <c r="I76" t="s">
        <v>110</v>
      </c>
    </row>
    <row r="77" spans="1:9" x14ac:dyDescent="0.3">
      <c r="A77" s="9" t="s">
        <v>336</v>
      </c>
      <c r="B77" t="s">
        <v>337</v>
      </c>
      <c r="C77" s="9" t="s">
        <v>168</v>
      </c>
      <c r="D77" s="9" t="s">
        <v>338</v>
      </c>
      <c r="E77" s="9" t="s">
        <v>454</v>
      </c>
      <c r="F77" s="9" t="s">
        <v>337</v>
      </c>
      <c r="H77" t="s">
        <v>111</v>
      </c>
      <c r="I77" t="s">
        <v>110</v>
      </c>
    </row>
    <row r="78" spans="1:9" x14ac:dyDescent="0.3">
      <c r="A78" s="9" t="s">
        <v>336</v>
      </c>
      <c r="B78" t="s">
        <v>337</v>
      </c>
      <c r="C78" s="9" t="s">
        <v>168</v>
      </c>
      <c r="D78" s="9" t="s">
        <v>339</v>
      </c>
      <c r="E78" s="9" t="s">
        <v>420</v>
      </c>
      <c r="F78" s="9" t="s">
        <v>337</v>
      </c>
      <c r="H78" t="s">
        <v>111</v>
      </c>
      <c r="I78" t="s">
        <v>110</v>
      </c>
    </row>
    <row r="79" spans="1:9" x14ac:dyDescent="0.3">
      <c r="A79" s="9" t="s">
        <v>336</v>
      </c>
      <c r="B79" t="s">
        <v>337</v>
      </c>
      <c r="C79" s="9" t="s">
        <v>168</v>
      </c>
      <c r="D79" s="9" t="s">
        <v>340</v>
      </c>
      <c r="E79" s="9" t="s">
        <v>461</v>
      </c>
      <c r="F79" s="9" t="s">
        <v>337</v>
      </c>
      <c r="H79" t="s">
        <v>111</v>
      </c>
      <c r="I79" t="s">
        <v>110</v>
      </c>
    </row>
    <row r="80" spans="1:9" x14ac:dyDescent="0.3">
      <c r="A80" s="9" t="s">
        <v>401</v>
      </c>
      <c r="B80" t="s">
        <v>361</v>
      </c>
      <c r="C80" s="9" t="s">
        <v>33</v>
      </c>
      <c r="D80" s="9" t="s">
        <v>292</v>
      </c>
      <c r="E80" s="9" t="s">
        <v>406</v>
      </c>
      <c r="F80" s="9" t="s">
        <v>361</v>
      </c>
      <c r="H80" t="s">
        <v>210</v>
      </c>
      <c r="I80" t="s">
        <v>110</v>
      </c>
    </row>
    <row r="81" spans="1:9" x14ac:dyDescent="0.3">
      <c r="A81" s="9" t="s">
        <v>360</v>
      </c>
      <c r="B81" t="s">
        <v>362</v>
      </c>
      <c r="C81" s="9" t="s">
        <v>214</v>
      </c>
      <c r="D81" s="9" t="s">
        <v>293</v>
      </c>
      <c r="E81" s="9" t="s">
        <v>103</v>
      </c>
      <c r="F81" s="9" t="s">
        <v>362</v>
      </c>
      <c r="H81" t="s">
        <v>210</v>
      </c>
      <c r="I81" t="s">
        <v>110</v>
      </c>
    </row>
    <row r="82" spans="1:9" x14ac:dyDescent="0.3">
      <c r="A82" s="9" t="s">
        <v>367</v>
      </c>
      <c r="B82" t="s">
        <v>366</v>
      </c>
      <c r="C82" s="9" t="s">
        <v>269</v>
      </c>
      <c r="D82" s="9" t="s">
        <v>293</v>
      </c>
      <c r="E82" s="9" t="s">
        <v>102</v>
      </c>
      <c r="F82" s="9" t="s">
        <v>366</v>
      </c>
      <c r="H82" t="s">
        <v>210</v>
      </c>
      <c r="I82" t="s">
        <v>110</v>
      </c>
    </row>
    <row r="83" spans="1:9" x14ac:dyDescent="0.3">
      <c r="A83" s="9" t="s">
        <v>368</v>
      </c>
      <c r="B83" t="s">
        <v>363</v>
      </c>
      <c r="C83" s="9" t="s">
        <v>265</v>
      </c>
      <c r="D83" s="9" t="s">
        <v>376</v>
      </c>
      <c r="E83" s="9" t="s">
        <v>421</v>
      </c>
      <c r="F83" s="9" t="s">
        <v>363</v>
      </c>
      <c r="H83" t="s">
        <v>210</v>
      </c>
      <c r="I83" t="s">
        <v>110</v>
      </c>
    </row>
    <row r="84" spans="1:9" x14ac:dyDescent="0.3">
      <c r="A84" s="9" t="s">
        <v>368</v>
      </c>
      <c r="B84" t="s">
        <v>363</v>
      </c>
      <c r="C84" s="9" t="s">
        <v>265</v>
      </c>
      <c r="D84" s="9" t="s">
        <v>377</v>
      </c>
      <c r="E84" s="9" t="s">
        <v>422</v>
      </c>
      <c r="F84" s="9" t="s">
        <v>363</v>
      </c>
      <c r="H84" t="s">
        <v>210</v>
      </c>
      <c r="I84" t="s">
        <v>110</v>
      </c>
    </row>
    <row r="85" spans="1:9" x14ac:dyDescent="0.3">
      <c r="A85" s="9" t="s">
        <v>368</v>
      </c>
      <c r="B85" t="s">
        <v>363</v>
      </c>
      <c r="C85" s="9" t="s">
        <v>265</v>
      </c>
      <c r="D85" s="9" t="s">
        <v>378</v>
      </c>
      <c r="E85" s="9" t="s">
        <v>423</v>
      </c>
      <c r="F85" s="9" t="s">
        <v>363</v>
      </c>
      <c r="H85" t="s">
        <v>210</v>
      </c>
      <c r="I85" t="s">
        <v>110</v>
      </c>
    </row>
    <row r="86" spans="1:9" x14ac:dyDescent="0.3">
      <c r="A86" s="9" t="s">
        <v>368</v>
      </c>
      <c r="B86" t="s">
        <v>363</v>
      </c>
      <c r="C86" s="9" t="s">
        <v>265</v>
      </c>
      <c r="D86" s="9" t="s">
        <v>379</v>
      </c>
      <c r="E86" s="9" t="s">
        <v>424</v>
      </c>
      <c r="F86" s="9" t="s">
        <v>363</v>
      </c>
      <c r="H86" t="s">
        <v>210</v>
      </c>
      <c r="I86" t="s">
        <v>110</v>
      </c>
    </row>
    <row r="87" spans="1:9" x14ac:dyDescent="0.3">
      <c r="A87" s="9" t="s">
        <v>368</v>
      </c>
      <c r="B87" t="s">
        <v>363</v>
      </c>
      <c r="C87" s="9" t="s">
        <v>265</v>
      </c>
      <c r="D87" s="9" t="s">
        <v>380</v>
      </c>
      <c r="E87" s="9" t="s">
        <v>408</v>
      </c>
      <c r="F87" s="9" t="s">
        <v>363</v>
      </c>
      <c r="H87" t="s">
        <v>210</v>
      </c>
      <c r="I87" t="s">
        <v>110</v>
      </c>
    </row>
    <row r="88" spans="1:9" x14ac:dyDescent="0.3">
      <c r="A88" s="9" t="s">
        <v>369</v>
      </c>
      <c r="B88" t="s">
        <v>364</v>
      </c>
      <c r="C88" s="9" t="s">
        <v>266</v>
      </c>
      <c r="D88" s="9" t="s">
        <v>381</v>
      </c>
      <c r="E88" s="9" t="s">
        <v>413</v>
      </c>
      <c r="F88" s="9" t="s">
        <v>364</v>
      </c>
      <c r="H88" t="s">
        <v>210</v>
      </c>
      <c r="I88" t="s">
        <v>110</v>
      </c>
    </row>
    <row r="89" spans="1:9" x14ac:dyDescent="0.3">
      <c r="A89" s="9" t="s">
        <v>369</v>
      </c>
      <c r="B89" t="s">
        <v>364</v>
      </c>
      <c r="C89" s="9" t="s">
        <v>266</v>
      </c>
      <c r="D89" s="9" t="s">
        <v>382</v>
      </c>
      <c r="E89" s="9" t="s">
        <v>431</v>
      </c>
      <c r="F89" s="9" t="s">
        <v>364</v>
      </c>
      <c r="H89" t="s">
        <v>210</v>
      </c>
      <c r="I89" t="s">
        <v>110</v>
      </c>
    </row>
    <row r="90" spans="1:9" x14ac:dyDescent="0.3">
      <c r="A90" s="9" t="s">
        <v>369</v>
      </c>
      <c r="B90" t="s">
        <v>364</v>
      </c>
      <c r="C90" s="9" t="s">
        <v>266</v>
      </c>
      <c r="D90" s="9" t="s">
        <v>376</v>
      </c>
      <c r="E90" s="9" t="s">
        <v>414</v>
      </c>
      <c r="F90" s="9" t="s">
        <v>364</v>
      </c>
      <c r="H90" t="s">
        <v>210</v>
      </c>
      <c r="I90" t="s">
        <v>110</v>
      </c>
    </row>
    <row r="91" spans="1:9" x14ac:dyDescent="0.3">
      <c r="A91" s="9" t="s">
        <v>369</v>
      </c>
      <c r="B91" t="s">
        <v>364</v>
      </c>
      <c r="C91" s="9" t="s">
        <v>266</v>
      </c>
      <c r="D91" s="9" t="s">
        <v>383</v>
      </c>
      <c r="E91" s="9" t="s">
        <v>411</v>
      </c>
      <c r="F91" s="9" t="s">
        <v>364</v>
      </c>
      <c r="H91" t="s">
        <v>210</v>
      </c>
      <c r="I91" t="s">
        <v>110</v>
      </c>
    </row>
    <row r="92" spans="1:9" x14ac:dyDescent="0.3">
      <c r="A92" s="9" t="s">
        <v>369</v>
      </c>
      <c r="B92" t="s">
        <v>364</v>
      </c>
      <c r="C92" s="9" t="s">
        <v>266</v>
      </c>
      <c r="D92" s="9" t="s">
        <v>377</v>
      </c>
      <c r="E92" s="9" t="s">
        <v>447</v>
      </c>
      <c r="F92" s="9" t="s">
        <v>364</v>
      </c>
      <c r="H92" t="s">
        <v>210</v>
      </c>
      <c r="I92" t="s">
        <v>110</v>
      </c>
    </row>
    <row r="93" spans="1:9" x14ac:dyDescent="0.3">
      <c r="A93" s="9" t="s">
        <v>369</v>
      </c>
      <c r="B93" t="s">
        <v>364</v>
      </c>
      <c r="C93" s="9" t="s">
        <v>266</v>
      </c>
      <c r="D93" s="9" t="s">
        <v>384</v>
      </c>
      <c r="E93" s="9" t="s">
        <v>415</v>
      </c>
      <c r="F93" s="9" t="s">
        <v>364</v>
      </c>
      <c r="H93" t="s">
        <v>210</v>
      </c>
      <c r="I93" t="s">
        <v>110</v>
      </c>
    </row>
    <row r="94" spans="1:9" x14ac:dyDescent="0.3">
      <c r="A94" s="9" t="s">
        <v>369</v>
      </c>
      <c r="B94" t="s">
        <v>364</v>
      </c>
      <c r="C94" s="9" t="s">
        <v>266</v>
      </c>
      <c r="D94" s="9" t="s">
        <v>378</v>
      </c>
      <c r="E94" s="9" t="s">
        <v>412</v>
      </c>
      <c r="F94" s="9" t="s">
        <v>364</v>
      </c>
      <c r="H94" t="s">
        <v>210</v>
      </c>
      <c r="I94" t="s">
        <v>110</v>
      </c>
    </row>
    <row r="95" spans="1:9" x14ac:dyDescent="0.3">
      <c r="A95" s="9" t="s">
        <v>369</v>
      </c>
      <c r="B95" t="s">
        <v>364</v>
      </c>
      <c r="C95" s="9" t="s">
        <v>266</v>
      </c>
      <c r="D95" s="9" t="s">
        <v>380</v>
      </c>
      <c r="E95" s="9" t="s">
        <v>462</v>
      </c>
      <c r="F95" s="9" t="s">
        <v>364</v>
      </c>
      <c r="H95" t="s">
        <v>210</v>
      </c>
      <c r="I95" t="s">
        <v>110</v>
      </c>
    </row>
    <row r="96" spans="1:9" x14ac:dyDescent="0.3">
      <c r="A96" s="9" t="s">
        <v>369</v>
      </c>
      <c r="B96" t="s">
        <v>364</v>
      </c>
      <c r="C96" s="9" t="s">
        <v>266</v>
      </c>
      <c r="D96" s="9" t="s">
        <v>385</v>
      </c>
      <c r="E96" s="9" t="s">
        <v>463</v>
      </c>
      <c r="F96" s="9" t="s">
        <v>364</v>
      </c>
      <c r="H96" t="s">
        <v>210</v>
      </c>
      <c r="I96" t="s">
        <v>110</v>
      </c>
    </row>
    <row r="97" spans="1:9" x14ac:dyDescent="0.3">
      <c r="A97" s="9" t="s">
        <v>370</v>
      </c>
      <c r="B97" t="s">
        <v>365</v>
      </c>
      <c r="C97" s="9" t="s">
        <v>191</v>
      </c>
      <c r="D97" s="9" t="s">
        <v>386</v>
      </c>
      <c r="E97" s="9" t="s">
        <v>403</v>
      </c>
      <c r="F97" s="9" t="s">
        <v>365</v>
      </c>
      <c r="H97" t="s">
        <v>210</v>
      </c>
      <c r="I97" t="s">
        <v>110</v>
      </c>
    </row>
    <row r="98" spans="1:9" x14ac:dyDescent="0.3">
      <c r="A98" s="9" t="s">
        <v>370</v>
      </c>
      <c r="B98" t="s">
        <v>365</v>
      </c>
      <c r="C98" s="9" t="s">
        <v>191</v>
      </c>
      <c r="D98" s="9" t="s">
        <v>387</v>
      </c>
      <c r="E98" s="9" t="s">
        <v>408</v>
      </c>
      <c r="F98" s="9" t="s">
        <v>365</v>
      </c>
      <c r="H98" t="s">
        <v>210</v>
      </c>
      <c r="I98" t="s">
        <v>110</v>
      </c>
    </row>
    <row r="99" spans="1:9" x14ac:dyDescent="0.3">
      <c r="A99" s="9" t="s">
        <v>370</v>
      </c>
      <c r="B99" t="s">
        <v>365</v>
      </c>
      <c r="C99" s="9" t="s">
        <v>191</v>
      </c>
      <c r="D99" s="9" t="s">
        <v>388</v>
      </c>
      <c r="E99" s="9" t="s">
        <v>458</v>
      </c>
      <c r="F99" s="9" t="s">
        <v>365</v>
      </c>
      <c r="H99" t="s">
        <v>210</v>
      </c>
      <c r="I99" t="s">
        <v>110</v>
      </c>
    </row>
    <row r="100" spans="1:9" x14ac:dyDescent="0.3">
      <c r="A100" s="9" t="s">
        <v>370</v>
      </c>
      <c r="B100" t="s">
        <v>365</v>
      </c>
      <c r="C100" s="9" t="s">
        <v>191</v>
      </c>
      <c r="D100" s="9" t="s">
        <v>389</v>
      </c>
      <c r="E100" s="9" t="s">
        <v>460</v>
      </c>
      <c r="F100" s="9" t="s">
        <v>365</v>
      </c>
      <c r="H100" t="s">
        <v>210</v>
      </c>
      <c r="I100" t="s">
        <v>110</v>
      </c>
    </row>
    <row r="101" spans="1:9" x14ac:dyDescent="0.3">
      <c r="A101" s="9" t="s">
        <v>370</v>
      </c>
      <c r="B101" t="s">
        <v>365</v>
      </c>
      <c r="C101" s="9" t="s">
        <v>191</v>
      </c>
      <c r="D101" s="9" t="s">
        <v>390</v>
      </c>
      <c r="E101" s="9" t="s">
        <v>466</v>
      </c>
      <c r="F101" s="9" t="s">
        <v>365</v>
      </c>
      <c r="H101" t="s">
        <v>210</v>
      </c>
      <c r="I101" t="s">
        <v>110</v>
      </c>
    </row>
    <row r="102" spans="1:9" x14ac:dyDescent="0.3">
      <c r="A102" s="9" t="s">
        <v>370</v>
      </c>
      <c r="B102" t="s">
        <v>365</v>
      </c>
      <c r="C102" s="9" t="s">
        <v>191</v>
      </c>
      <c r="D102" s="9" t="s">
        <v>391</v>
      </c>
      <c r="E102" s="9" t="s">
        <v>467</v>
      </c>
      <c r="F102" s="9" t="s">
        <v>365</v>
      </c>
      <c r="H102" t="s">
        <v>210</v>
      </c>
      <c r="I102" t="s">
        <v>110</v>
      </c>
    </row>
    <row r="103" spans="1:9" x14ac:dyDescent="0.3">
      <c r="A103" s="9" t="s">
        <v>370</v>
      </c>
      <c r="B103" t="s">
        <v>365</v>
      </c>
      <c r="C103" s="9" t="s">
        <v>191</v>
      </c>
      <c r="D103" s="9" t="s">
        <v>392</v>
      </c>
      <c r="E103" s="9" t="s">
        <v>468</v>
      </c>
      <c r="F103" s="9" t="s">
        <v>365</v>
      </c>
      <c r="H103" t="s">
        <v>210</v>
      </c>
      <c r="I103" t="s">
        <v>110</v>
      </c>
    </row>
    <row r="104" spans="1:9" x14ac:dyDescent="0.3">
      <c r="A104" s="9" t="s">
        <v>370</v>
      </c>
      <c r="B104" t="s">
        <v>365</v>
      </c>
      <c r="C104" s="9" t="s">
        <v>191</v>
      </c>
      <c r="D104" s="9" t="s">
        <v>393</v>
      </c>
      <c r="E104" s="9" t="s">
        <v>469</v>
      </c>
      <c r="F104" s="9" t="s">
        <v>365</v>
      </c>
      <c r="H104" t="s">
        <v>210</v>
      </c>
      <c r="I104" t="s">
        <v>110</v>
      </c>
    </row>
    <row r="105" spans="1:9" x14ac:dyDescent="0.3">
      <c r="A105" s="9" t="s">
        <v>402</v>
      </c>
      <c r="B105" t="s">
        <v>400</v>
      </c>
      <c r="C105" s="9" t="s">
        <v>33</v>
      </c>
      <c r="D105" s="9" t="s">
        <v>292</v>
      </c>
      <c r="E105" s="9" t="s">
        <v>405</v>
      </c>
      <c r="F105" s="9" t="s">
        <v>400</v>
      </c>
      <c r="H105" t="s">
        <v>359</v>
      </c>
      <c r="I105" t="s">
        <v>110</v>
      </c>
    </row>
    <row r="106" spans="1:9" x14ac:dyDescent="0.3">
      <c r="A106" s="9" t="s">
        <v>371</v>
      </c>
      <c r="B106" t="s">
        <v>394</v>
      </c>
      <c r="C106" s="9" t="s">
        <v>215</v>
      </c>
      <c r="D106" s="9" t="s">
        <v>293</v>
      </c>
      <c r="E106" s="9" t="s">
        <v>100</v>
      </c>
      <c r="F106" s="9" t="s">
        <v>394</v>
      </c>
      <c r="H106" t="s">
        <v>359</v>
      </c>
      <c r="I106" t="s">
        <v>110</v>
      </c>
    </row>
    <row r="107" spans="1:9" x14ac:dyDescent="0.3">
      <c r="A107" s="9" t="s">
        <v>372</v>
      </c>
      <c r="B107" t="s">
        <v>398</v>
      </c>
      <c r="C107" s="9" t="s">
        <v>269</v>
      </c>
      <c r="D107" s="9" t="s">
        <v>293</v>
      </c>
      <c r="E107" s="9" t="s">
        <v>101</v>
      </c>
      <c r="F107" s="9" t="s">
        <v>398</v>
      </c>
      <c r="H107" t="s">
        <v>359</v>
      </c>
      <c r="I107" t="s">
        <v>110</v>
      </c>
    </row>
    <row r="108" spans="1:9" x14ac:dyDescent="0.3">
      <c r="A108" s="9" t="s">
        <v>373</v>
      </c>
      <c r="B108" t="s">
        <v>395</v>
      </c>
      <c r="C108" s="9" t="s">
        <v>265</v>
      </c>
      <c r="D108" s="9" t="s">
        <v>376</v>
      </c>
      <c r="E108" s="9" t="s">
        <v>407</v>
      </c>
      <c r="F108" s="9" t="s">
        <v>395</v>
      </c>
      <c r="H108" t="s">
        <v>359</v>
      </c>
      <c r="I108" t="s">
        <v>110</v>
      </c>
    </row>
    <row r="109" spans="1:9" x14ac:dyDescent="0.3">
      <c r="A109" s="9" t="s">
        <v>373</v>
      </c>
      <c r="B109" t="s">
        <v>395</v>
      </c>
      <c r="C109" s="9" t="s">
        <v>265</v>
      </c>
      <c r="D109" s="9" t="s">
        <v>377</v>
      </c>
      <c r="E109" s="9" t="s">
        <v>425</v>
      </c>
      <c r="F109" s="9" t="s">
        <v>395</v>
      </c>
      <c r="H109" t="s">
        <v>359</v>
      </c>
      <c r="I109" t="s">
        <v>110</v>
      </c>
    </row>
    <row r="110" spans="1:9" x14ac:dyDescent="0.3">
      <c r="A110" s="9" t="s">
        <v>373</v>
      </c>
      <c r="B110" t="s">
        <v>395</v>
      </c>
      <c r="C110" s="9" t="s">
        <v>265</v>
      </c>
      <c r="D110" s="9" t="s">
        <v>378</v>
      </c>
      <c r="E110" s="9" t="s">
        <v>426</v>
      </c>
      <c r="F110" s="9" t="s">
        <v>395</v>
      </c>
      <c r="H110" t="s">
        <v>359</v>
      </c>
      <c r="I110" t="s">
        <v>110</v>
      </c>
    </row>
    <row r="111" spans="1:9" x14ac:dyDescent="0.3">
      <c r="A111" s="9" t="s">
        <v>373</v>
      </c>
      <c r="B111" t="s">
        <v>395</v>
      </c>
      <c r="C111" s="9" t="s">
        <v>265</v>
      </c>
      <c r="D111" s="9" t="s">
        <v>379</v>
      </c>
      <c r="E111" s="9" t="s">
        <v>427</v>
      </c>
      <c r="F111" s="9" t="s">
        <v>395</v>
      </c>
      <c r="H111" t="s">
        <v>359</v>
      </c>
      <c r="I111" t="s">
        <v>110</v>
      </c>
    </row>
    <row r="112" spans="1:9" x14ac:dyDescent="0.3">
      <c r="A112" s="9" t="s">
        <v>373</v>
      </c>
      <c r="B112" t="s">
        <v>395</v>
      </c>
      <c r="C112" s="9" t="s">
        <v>265</v>
      </c>
      <c r="D112" s="9" t="s">
        <v>380</v>
      </c>
      <c r="E112" s="9" t="s">
        <v>428</v>
      </c>
      <c r="F112" s="9" t="s">
        <v>395</v>
      </c>
      <c r="H112" t="s">
        <v>359</v>
      </c>
      <c r="I112" t="s">
        <v>110</v>
      </c>
    </row>
    <row r="113" spans="1:9" x14ac:dyDescent="0.3">
      <c r="A113" s="9" t="s">
        <v>374</v>
      </c>
      <c r="B113" t="s">
        <v>396</v>
      </c>
      <c r="C113" s="9" t="s">
        <v>266</v>
      </c>
      <c r="D113" s="9" t="s">
        <v>381</v>
      </c>
      <c r="E113" s="9" t="s">
        <v>407</v>
      </c>
      <c r="F113" s="9" t="s">
        <v>396</v>
      </c>
      <c r="H113" t="s">
        <v>359</v>
      </c>
      <c r="I113" t="s">
        <v>110</v>
      </c>
    </row>
    <row r="114" spans="1:9" x14ac:dyDescent="0.3">
      <c r="A114" s="9" t="s">
        <v>374</v>
      </c>
      <c r="B114" t="s">
        <v>396</v>
      </c>
      <c r="C114" s="9" t="s">
        <v>266</v>
      </c>
      <c r="D114" s="9" t="s">
        <v>382</v>
      </c>
      <c r="E114" s="9" t="s">
        <v>464</v>
      </c>
      <c r="F114" s="9" t="s">
        <v>396</v>
      </c>
      <c r="H114" t="s">
        <v>359</v>
      </c>
      <c r="I114" t="s">
        <v>110</v>
      </c>
    </row>
    <row r="115" spans="1:9" x14ac:dyDescent="0.3">
      <c r="A115" s="9" t="s">
        <v>374</v>
      </c>
      <c r="B115" t="s">
        <v>396</v>
      </c>
      <c r="C115" s="9" t="s">
        <v>266</v>
      </c>
      <c r="D115" s="9" t="s">
        <v>376</v>
      </c>
      <c r="E115" s="9" t="s">
        <v>420</v>
      </c>
      <c r="F115" s="9" t="s">
        <v>396</v>
      </c>
      <c r="H115" t="s">
        <v>359</v>
      </c>
      <c r="I115" t="s">
        <v>110</v>
      </c>
    </row>
    <row r="116" spans="1:9" x14ac:dyDescent="0.3">
      <c r="A116" s="9" t="s">
        <v>374</v>
      </c>
      <c r="B116" t="s">
        <v>396</v>
      </c>
      <c r="C116" s="9" t="s">
        <v>266</v>
      </c>
      <c r="D116" s="9" t="s">
        <v>383</v>
      </c>
      <c r="E116" s="9" t="s">
        <v>465</v>
      </c>
      <c r="F116" s="9" t="s">
        <v>396</v>
      </c>
      <c r="H116" t="s">
        <v>359</v>
      </c>
      <c r="I116" t="s">
        <v>110</v>
      </c>
    </row>
    <row r="117" spans="1:9" x14ac:dyDescent="0.3">
      <c r="A117" s="9" t="s">
        <v>374</v>
      </c>
      <c r="B117" t="s">
        <v>396</v>
      </c>
      <c r="C117" s="9" t="s">
        <v>266</v>
      </c>
      <c r="D117" s="9" t="s">
        <v>377</v>
      </c>
      <c r="E117" s="9" t="s">
        <v>419</v>
      </c>
      <c r="F117" s="9" t="s">
        <v>396</v>
      </c>
      <c r="H117" t="s">
        <v>359</v>
      </c>
      <c r="I117" t="s">
        <v>110</v>
      </c>
    </row>
    <row r="118" spans="1:9" x14ac:dyDescent="0.3">
      <c r="A118" s="9" t="s">
        <v>374</v>
      </c>
      <c r="B118" t="s">
        <v>396</v>
      </c>
      <c r="C118" s="9" t="s">
        <v>266</v>
      </c>
      <c r="D118" s="9" t="s">
        <v>384</v>
      </c>
      <c r="E118" s="9" t="s">
        <v>418</v>
      </c>
      <c r="F118" s="9" t="s">
        <v>396</v>
      </c>
      <c r="H118" t="s">
        <v>359</v>
      </c>
      <c r="I118" t="s">
        <v>110</v>
      </c>
    </row>
    <row r="119" spans="1:9" x14ac:dyDescent="0.3">
      <c r="A119" s="9" t="s">
        <v>374</v>
      </c>
      <c r="B119" t="s">
        <v>396</v>
      </c>
      <c r="C119" s="9" t="s">
        <v>266</v>
      </c>
      <c r="D119" s="9" t="s">
        <v>378</v>
      </c>
      <c r="E119" s="9" t="s">
        <v>417</v>
      </c>
      <c r="F119" s="9" t="s">
        <v>396</v>
      </c>
      <c r="H119" t="s">
        <v>359</v>
      </c>
      <c r="I119" t="s">
        <v>110</v>
      </c>
    </row>
    <row r="120" spans="1:9" x14ac:dyDescent="0.3">
      <c r="A120" s="9" t="s">
        <v>374</v>
      </c>
      <c r="B120" t="s">
        <v>396</v>
      </c>
      <c r="C120" s="9" t="s">
        <v>266</v>
      </c>
      <c r="D120" s="9" t="s">
        <v>380</v>
      </c>
      <c r="E120" s="9" t="s">
        <v>403</v>
      </c>
      <c r="F120" s="9" t="s">
        <v>396</v>
      </c>
      <c r="H120" t="s">
        <v>359</v>
      </c>
      <c r="I120" t="s">
        <v>110</v>
      </c>
    </row>
    <row r="121" spans="1:9" x14ac:dyDescent="0.3">
      <c r="A121" s="9" t="s">
        <v>374</v>
      </c>
      <c r="B121" t="s">
        <v>396</v>
      </c>
      <c r="C121" s="9" t="s">
        <v>266</v>
      </c>
      <c r="D121" s="9" t="s">
        <v>385</v>
      </c>
      <c r="E121" s="9" t="s">
        <v>430</v>
      </c>
      <c r="F121" s="9" t="s">
        <v>396</v>
      </c>
      <c r="H121" t="s">
        <v>359</v>
      </c>
      <c r="I121" t="s">
        <v>110</v>
      </c>
    </row>
    <row r="122" spans="1:9" x14ac:dyDescent="0.3">
      <c r="A122" s="9" t="s">
        <v>375</v>
      </c>
      <c r="B122" t="s">
        <v>397</v>
      </c>
      <c r="C122" s="9" t="s">
        <v>191</v>
      </c>
      <c r="D122" s="9" t="s">
        <v>386</v>
      </c>
      <c r="E122" s="9" t="s">
        <v>470</v>
      </c>
      <c r="F122" s="9" t="s">
        <v>397</v>
      </c>
      <c r="H122" t="s">
        <v>359</v>
      </c>
      <c r="I122" t="s">
        <v>110</v>
      </c>
    </row>
    <row r="123" spans="1:9" x14ac:dyDescent="0.3">
      <c r="A123" s="9" t="s">
        <v>375</v>
      </c>
      <c r="B123" t="s">
        <v>397</v>
      </c>
      <c r="C123" s="9" t="s">
        <v>191</v>
      </c>
      <c r="D123" s="9" t="s">
        <v>387</v>
      </c>
      <c r="E123" s="9" t="s">
        <v>457</v>
      </c>
      <c r="F123" s="9" t="s">
        <v>397</v>
      </c>
      <c r="H123" t="s">
        <v>359</v>
      </c>
      <c r="I123" t="s">
        <v>110</v>
      </c>
    </row>
    <row r="124" spans="1:9" x14ac:dyDescent="0.3">
      <c r="A124" s="9" t="s">
        <v>375</v>
      </c>
      <c r="B124" t="s">
        <v>397</v>
      </c>
      <c r="C124" s="9" t="s">
        <v>191</v>
      </c>
      <c r="D124" s="9" t="s">
        <v>388</v>
      </c>
      <c r="E124" s="9" t="s">
        <v>412</v>
      </c>
      <c r="F124" s="9" t="s">
        <v>397</v>
      </c>
      <c r="H124" t="s">
        <v>359</v>
      </c>
      <c r="I124" t="s">
        <v>110</v>
      </c>
    </row>
    <row r="125" spans="1:9" x14ac:dyDescent="0.3">
      <c r="A125" s="9" t="s">
        <v>375</v>
      </c>
      <c r="B125" t="s">
        <v>397</v>
      </c>
      <c r="C125" s="9" t="s">
        <v>191</v>
      </c>
      <c r="D125" s="9" t="s">
        <v>389</v>
      </c>
      <c r="E125" s="9" t="s">
        <v>471</v>
      </c>
      <c r="F125" s="9" t="s">
        <v>397</v>
      </c>
      <c r="H125" t="s">
        <v>359</v>
      </c>
      <c r="I125" t="s">
        <v>110</v>
      </c>
    </row>
    <row r="126" spans="1:9" x14ac:dyDescent="0.3">
      <c r="A126" s="9" t="s">
        <v>375</v>
      </c>
      <c r="B126" t="s">
        <v>397</v>
      </c>
      <c r="C126" s="9" t="s">
        <v>191</v>
      </c>
      <c r="D126" s="9" t="s">
        <v>390</v>
      </c>
      <c r="E126" s="9" t="s">
        <v>415</v>
      </c>
      <c r="F126" s="9" t="s">
        <v>397</v>
      </c>
      <c r="H126" t="s">
        <v>359</v>
      </c>
      <c r="I126" t="s">
        <v>110</v>
      </c>
    </row>
    <row r="127" spans="1:9" x14ac:dyDescent="0.3">
      <c r="A127" s="9" t="s">
        <v>375</v>
      </c>
      <c r="B127" t="s">
        <v>397</v>
      </c>
      <c r="C127" s="9" t="s">
        <v>191</v>
      </c>
      <c r="D127" s="9" t="s">
        <v>391</v>
      </c>
      <c r="E127" s="9" t="s">
        <v>427</v>
      </c>
      <c r="F127" s="9" t="s">
        <v>397</v>
      </c>
      <c r="H127" t="s">
        <v>359</v>
      </c>
      <c r="I127" t="s">
        <v>110</v>
      </c>
    </row>
    <row r="128" spans="1:9" x14ac:dyDescent="0.3">
      <c r="A128" s="9" t="s">
        <v>375</v>
      </c>
      <c r="B128" t="s">
        <v>397</v>
      </c>
      <c r="C128" s="9" t="s">
        <v>191</v>
      </c>
      <c r="D128" s="9" t="s">
        <v>392</v>
      </c>
      <c r="E128" s="9" t="s">
        <v>472</v>
      </c>
      <c r="F128" s="9" t="s">
        <v>397</v>
      </c>
      <c r="H128" t="s">
        <v>359</v>
      </c>
      <c r="I128" t="s">
        <v>110</v>
      </c>
    </row>
    <row r="129" spans="1:9" x14ac:dyDescent="0.3">
      <c r="A129" s="9" t="s">
        <v>375</v>
      </c>
      <c r="B129" t="s">
        <v>397</v>
      </c>
      <c r="C129" s="9" t="s">
        <v>191</v>
      </c>
      <c r="D129" s="9" t="s">
        <v>393</v>
      </c>
      <c r="E129" s="9" t="s">
        <v>451</v>
      </c>
      <c r="F129" s="9" t="s">
        <v>397</v>
      </c>
      <c r="H129" t="s">
        <v>359</v>
      </c>
      <c r="I129" t="s">
        <v>110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g 5 w m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g 5 w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c J l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g 5 w m V Z f J w b K k A A A A 9 g A A A B I A A A A A A A A A A A A A A A A A A A A A A E N v b m Z p Z y 9 Q Y W N r Y W d l L n h t b F B L A Q I t A B Q A A g A I A I O c J l U P y u m r p A A A A O k A A A A T A A A A A A A A A A A A A A A A A P A A A A B b Q 2 9 u d G V u d F 9 U e X B l c 1 0 u e G 1 s U E s B A i 0 A F A A C A A g A g 5 w m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A 2 V D I y O j M 2 O j A 1 L j U 4 M z g x N T B a I i A v P j x F b n R y e S B U e X B l P S J G a W x s Q 2 9 s d W 1 u V H l w Z X M i I F Z h b H V l P S J z Q X d Z R 0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I t M D k t M D Z U M j I 6 M z Y 6 M D U u N T Y 0 O D c y O F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R m l s b E N v d W 5 0 I i B W Y W x 1 Z T 0 i b D Q w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w N l Q y M j o z N j o w N y 4 2 M T k 3 N z k z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G a W x s Q 2 9 1 b n Q i I F Z h b H V l P S J s M T I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M Y X N 0 V X B k Y X R l Z C I g V m F s d W U 9 I m Q y M D I y L T A 5 L T A 2 V D I y O j M 2 O j A 1 L j U z O D g y M T l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A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D V j p s D M w w + c N k v i F e P d 3 w e J p e n r 3 L 0 S x w l g R 0 T W t v A i w A A A A A O g A A A A A I A A C A A A A A E m O 3 b 1 N B y B P 7 p a v E s 2 v N Z A X D E I D f a V H Y t 2 0 T W y P k Z P l A A A A B X 5 9 H 8 o w O 8 k x I U q a x 7 M J o p a J d o B A W H E i P h B Y M a U O w Y D o i P 5 9 v 8 + 0 Y 6 N n / r 5 H 7 V I S Y 6 E D y O W 9 2 y M u M C e z X v A Y 7 O a y 9 7 k 6 b m g O m M X W V D u D s r 1 E A A A A B W H O S 4 7 d u c T s n S k h r u c a X 2 G K L I q d k u p / M V R I x Q 4 g g c w d l H Y r z y P 7 y I H K Q A 7 G y L g Z P a L Z b V U Q E p x n g L K u e Y N h t G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2022-09-06T22:36:17Z</dcterms:modified>
</cp:coreProperties>
</file>