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48686859-442B-4978-BBEC-6011891C2D04}" xr6:coauthVersionLast="47" xr6:coauthVersionMax="47" xr10:uidLastSave="{00000000-0000-0000-0000-000000000000}"/>
  <bookViews>
    <workbookView xWindow="-108" yWindow="-108" windowWidth="23256" windowHeight="12576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BD_Capas!$A$1:$J$73</definedName>
    <definedName name="DatosExternos_1" localSheetId="8" hidden="1">BD_Detalles!$A$1:$I$39</definedName>
    <definedName name="DatosExternos_1" localSheetId="6" hidden="1">'Capas (2)'!$A$1:$E$4</definedName>
    <definedName name="DatosExternos_2" localSheetId="3" hidden="1">'BASE Global'!$A$1:$Q$55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2" i="3"/>
  <c r="E3" i="3"/>
  <c r="C79" i="1"/>
  <c r="C80" i="1"/>
  <c r="C81" i="1" s="1"/>
  <c r="B81" i="1"/>
  <c r="B80" i="1"/>
  <c r="B79" i="1"/>
  <c r="C36" i="2"/>
  <c r="C37" i="2"/>
  <c r="C39" i="2"/>
  <c r="C40" i="2"/>
  <c r="C41" i="2"/>
  <c r="C42" i="2"/>
  <c r="C43" i="2"/>
  <c r="C44" i="2"/>
  <c r="C45" i="2"/>
  <c r="C46" i="2"/>
  <c r="C4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H40" i="2"/>
  <c r="H41" i="2"/>
  <c r="H42" i="2"/>
  <c r="H43" i="2"/>
  <c r="I43" i="2" s="1"/>
  <c r="H44" i="2"/>
  <c r="H45" i="2"/>
  <c r="H46" i="2"/>
  <c r="H47" i="2"/>
  <c r="I39" i="2"/>
  <c r="I40" i="2"/>
  <c r="I41" i="2"/>
  <c r="I42" i="2"/>
  <c r="I44" i="2"/>
  <c r="I45" i="2"/>
  <c r="I46" i="2"/>
  <c r="I47" i="2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<sst xmlns="http://schemas.openxmlformats.org/spreadsheetml/2006/main" count="1780" uniqueCount="267">
  <si>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</si>
  <si>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</si>
  <si>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</si>
  <si>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</si>
  <si>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</si>
  <si>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</si>
  <si>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</si>
  <si>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</si>
  <si>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</si>
  <si>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</si>
  <si>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</si>
  <si>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</si>
  <si>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</si>
  <si>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</si>
  <si>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</si>
  <si>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</si>
  <si>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</si>
  <si>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</si>
  <si>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</si>
  <si>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</si>
  <si>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</si>
  <si>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</si>
  <si>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</si>
  <si>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</si>
  <si>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</si>
  <si>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</si>
  <si>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</si>
  <si>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</si>
  <si>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</si>
  <si>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</si>
  <si>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</si>
  <si>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</si>
  <si>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</si>
  <si>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</si>
  <si>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</si>
  <si>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</si>
  <si>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</si>
  <si>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</si>
  <si>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</si>
  <si>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</si>
  <si>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</si>
  <si>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</si>
  <si>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</si>
  <si>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</si>
  <si>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</si>
  <si>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</si>
  <si>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</si>
  <si>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</si>
  <si>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</si>
  <si>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</si>
  <si>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</si>
  <si>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</si>
  <si>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</si>
  <si>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</si>
  <si>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</si>
  <si>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</si>
  <si>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</si>
  <si>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</si>
  <si>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</si>
  <si>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</si>
  <si>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</si>
  <si>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</si>
  <si>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</si>
  <si>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</si>
  <si>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</si>
  <si>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</si>
  <si>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</si>
  <si>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</si>
  <si>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</si>
  <si>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</si>
  <si>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</si>
  <si>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</si>
  <si>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</si>
  <si>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</si>
  <si>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</si>
  <si>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</si>
  <si>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</si>
  <si>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</si>
  <si>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</si>
  <si>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</si>
  <si>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</si>
  <si>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</si>
  <si>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</si>
  <si>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</si>
  <si>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</si>
  <si>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</si>
  <si>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</si>
  <si>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</si>
  <si>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</si>
  <si>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</si>
  <si>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</si>
  <si>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</si>
  <si>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</si>
  <si>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</si>
  <si>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</si>
  <si>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</si>
  <si>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</si>
  <si>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</si>
  <si>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</si>
  <si>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</si>
  <si>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</si>
  <si>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</si>
  <si>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</si>
  <si>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</si>
  <si>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</si>
  <si>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</si>
  <si>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</si>
  <si>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</si>
  <si>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</si>
  <si>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</si>
  <si>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</si>
  <si>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</si>
  <si>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</si>
  <si>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</si>
  <si>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</si>
  <si>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</si>
  <si>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</si>
  <si>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</si>
  <si>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</si>
  <si>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</si>
  <si>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</si>
  <si>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</si>
  <si>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</si>
  <si>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</si>
  <si>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</si>
  <si>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</si>
  <si>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</si>
  <si>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</si>
  <si>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</si>
  <si>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</si>
  <si>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</si>
  <si>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</si>
  <si>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</si>
  <si>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</si>
  <si>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</si>
  <si>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</si>
  <si>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</si>
  <si>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</si>
  <si>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</si>
  <si>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</si>
  <si>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</si>
  <si>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</si>
  <si>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</si>
  <si>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</si>
  <si>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</si>
  <si>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</si>
  <si>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</si>
  <si>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</si>
  <si>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</si>
  <si>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</si>
  <si>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</si>
  <si>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</si>
  <si>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</si>
  <si>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</si>
  <si>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</si>
  <si>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</si>
  <si>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</si>
  <si>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</si>
  <si>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</si>
  <si>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</si>
  <si>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</si>
  <si>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</si>
  <si>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</si>
  <si>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</si>
  <si>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</si>
  <si>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</si>
  <si>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</si>
  <si>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</si>
  <si>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</si>
  <si>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</si>
  <si>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</si>
  <si>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</si>
  <si>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</si>
  <si>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</si>
  <si>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</si>
  <si>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</si>
  <si>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</si>
  <si>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</si>
  <si>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</si>
  <si>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</si>
  <si>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</si>
  <si>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</si>
  <si>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</si>
  <si>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</si>
  <si>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</si>
  <si>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</si>
  <si>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</si>
  <si>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</si>
  <si>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</si>
  <si>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</si>
  <si>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</si>
  <si>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</si>
  <si>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</si>
  <si>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</si>
  <si>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</si>
  <si>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</si>
  <si>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</si>
  <si>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</si>
  <si>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</si>
  <si>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</si>
  <si>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</si>
  <si>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</si>
  <si>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</si>
  <si>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</si>
  <si>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</si>
  <si>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</si>
  <si>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</si>
  <si>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</si>
  <si>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</si>
  <si>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</si>
  <si>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</si>
  <si>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</si>
  <si>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</si>
  <si>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</si>
  <si>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</si>
  <si>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</si>
  <si>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</si>
  <si>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</si>
  <si>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</si>
  <si>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</si>
  <si>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</si>
  <si>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</si>
  <si>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</si>
  <si>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</si>
  <si>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</si>
  <si>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</si>
  <si>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</si>
  <si>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</si>
  <si>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</si>
  <si>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</si>
  <si>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</si>
  <si>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</si>
  <si>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</si>
  <si>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</si>
  <si>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</si>
  <si>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</si>
  <si>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</si>
  <si>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</si>
  <si>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</si>
  <si>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</si>
  <si>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</si>
  <si>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</si>
  <si>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</si>
  <si>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</si>
  <si>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</si>
  <si>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</si>
  <si>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</si>
  <si>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</si>
  <si>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</si>
  <si>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</si>
  <si>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</si>
  <si>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</si>
  <si>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paleta5</t>
  </si>
  <si>
    <t>paleta6</t>
  </si>
  <si>
    <t>paleta7</t>
  </si>
  <si>
    <t>paleta8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</si>
  <si>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</si>
  <si>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</si>
  <si>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</si>
  <si>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</si>
  <si>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</si>
  <si>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</si>
  <si>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</si>
  <si>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</si>
  <si>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</si>
  <si>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cambio_uso</t>
  </si>
  <si>
    <t>https://github.com/Sud-Austral/mapa_insumos/tree/main/uso_suelo/cambio_uso/?Codcom=00000.json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</si>
</sst>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16" fontId="8" fillId="0" borderId="0" xfId="0" quotePrefix="1" applyNumberFormat="1" applyFont="1" applyAlignment="1">
      <alignment horizontal="center" vertical="top"/>
    </xf>
    <xf numFmtId="16" fontId="8" fillId="0" borderId="0" xfId="0" applyNumberFormat="1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60"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7.800030555554" createdVersion="8" refreshedVersion="8" minRefreshableVersion="3" recordCount="72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699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1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Glaciares Inventario 2014" u="1"/>
        <s v="Programas SENAME: Institución" u="1"/>
        <s v="EIA: Estado" u="1"/>
        <s v="Museos: Nombre" u="1"/>
        <s v="Humedales: Subcuenca" u="1"/>
        <s v="Glaciares Inventario 2022" u="1"/>
        <s v="Niveles Pozos: Estado" u="1"/>
        <s v="Piso Vegetacional" u="1"/>
        <s v="Estación Fluviométrica" u="1"/>
        <s v="Bienes Nacionales Protegidos" u="1"/>
        <s v="Lagos: Nombre" u="1"/>
        <s v="Cuerpo de Bomberos" u="1"/>
        <s v="Precipitación Máxima Diaria" u="1"/>
        <s v="Humedales: Clase" u="1"/>
        <s v="Derechos de Agu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Catastro: Uso de la Tierra" u="1"/>
        <s v="Glaciares" u="1"/>
        <s v="APR: Subsubcuenca" u="1"/>
        <s v="BNP: Año Creación" u="1"/>
        <s v="Fuentes Fijas Contaminantes" u="1"/>
        <s v="Lagos - Embalses" u="1"/>
        <s v="Calidad del Agua: ICA 2014" u="1"/>
        <s v="Programas SENAME: Programa" u="1"/>
        <s v="Calidad del Agua: ICA 2015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stablecimientos Párvulos: Rural" u="1"/>
        <s v="Red Hídrica [Polígonos]" u="1"/>
        <s v="Áreas Protegidas: Designación" u="1"/>
        <s v="Geología" u="1"/>
        <s v="Precipitación Máxima Diaria: (mm)" u="1"/>
        <s v="BH Evaporación Real" u="1"/>
        <s v="Comparativo 2022" u="1"/>
        <s v="Plan Cuadrante: Código" u="1"/>
        <s v="EIA: Titular" u="1"/>
        <s v="Centro de Salud: Rango de Distancia" u="1"/>
        <s v="Contratos MOP: Estado" u="1"/>
        <s v="BH Evaporación Real (mm)" u="1"/>
        <s v="Niveles Pozos: Acuífero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Carabineros: Tipo Unidad" u="1"/>
        <s v="Atractivos Turísticos: Estado" u="1"/>
        <s v="Zonas Homogéneas" u="1"/>
        <s v="Niveles Pozos: Tipo Limitación" u="1"/>
        <s v="Junta Vigilancia: Año Inscripción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Contratos MOP: Contratista" u="1"/>
        <s v="Museos" u="1"/>
        <s v="Calidad de Agua: Estación" u="1"/>
        <s v="Cuerpos de Agua" u="1"/>
        <s v="Red Hídrica: Tipo Drenaje" u="1"/>
        <s v="Zona Homogénea: Nombre" u="1"/>
        <s v="Comparativo 2014: Nombre Glaciar" u="1"/>
        <s v="Comparativo 2022: Nombre Glaciar" u="1"/>
        <s v="APR: Localidad" u="1"/>
        <s v="BH Evaporación Tanque (mm)" u="1"/>
        <s v="Calidad Agua: Estado" u="1"/>
        <s v="Calidad del Agua: Acuífero" u="1"/>
        <s v="Perfil Hidrogeológico: Estrato AT" u="1"/>
        <s v="Glaciares: Orientación" u="1"/>
        <s v="Parques Urbanos" u="1"/>
        <s v="Juntas de Vigilancia" u="1"/>
        <s v="Pozos: Tipo Productividad" u="1"/>
        <s v="Declaración Agotamiento: Tipo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BH Evaporación Real Zona Riego (mm)" u="1"/>
        <s v="Derechos Agua: Naturaleza" u="1"/>
        <s v="Contratos MOP: Proyecto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Industria Forestal: Nombre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stablecimiento Escolar: Sostenedor" u="1"/>
        <s v="Cuartel de Carabineros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BNP: Nombre" u="1"/>
        <s v="Comparativo 2014: Código Glaciar" u="1"/>
        <s v="Comparativo 2022: Código Glaciar" u="1"/>
        <s v="Estaciones Sedimentométricas" u="1"/>
        <s v="Embalses: Uso" u="1"/>
        <s v="Ruta de Nieve: Nombre" u="1"/>
        <s v="Embalses" u="1"/>
        <s v="Declaraciones Agotamiento" u="1"/>
        <s v="Parques Urbanos: Uso" u="1"/>
        <s v="Niveles Pozos: Provisionamiento" u="1"/>
        <s v="Establecimientos Párvulos: Estado" u="1"/>
        <s v="Acuífero Protegido" u="1"/>
        <s v="Humedales: Nombre" u="1"/>
        <s v="Calidad del Agua: Categoría" u="1"/>
        <s v="Red Vial: Concesión" u="1"/>
        <s v="Información de Pozos" u="1"/>
        <s v="Contratos MOP: Servicio" u="1"/>
        <s v="Estaciones Meteorológicas" u="1"/>
        <s v="Límite Urbano" u="1"/>
        <s v="Red Hídrica [Línea]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Contratos MOP: Clasificación" u="1"/>
        <s v="BH Evaporación de Tanque" u="1"/>
        <s v="Estación Meteorológica (AUT)" u="1"/>
        <s v="Acuíferos Protegidos" u="1"/>
        <s v="Glaciares 2014: Fuente Digital" u="1"/>
        <s v="Glaciares 2022: Fuente Digital" u="1"/>
        <s v="AR-ZP: Acuífero" u="1"/>
        <s v="Microdatos Censo: Distrito" u="1"/>
        <s v="Parques Urbanos: 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Industria Forestal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Establecimientos Párvulos: Origen" u="1"/>
        <s v="Fuentes Fijas: Nombre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Áreas Protegidas" u="1"/>
        <s v="Embalses: Tipo" u="1"/>
        <s v="Rango de distancia a centro de salud" u="1"/>
        <s v="Proyectos en EIA" u="1"/>
        <s v="Comparativo 2014" u="1"/>
        <s v="Junta Vigilancia: Río - Estero" u="1"/>
        <s v="Niveles de Pozos" u="1"/>
        <s v="Áreas Restringidas - Zonas Protegidas" u="1"/>
        <s v="Atractivos Turísticos: Jerarquía" u="1"/>
        <s v="Establecimientos Salud: Prestador" u="1"/>
        <s v="Glaciares 2014 : Nombre" u="1"/>
        <s v="Glaciares 2022 : Nombre" u="1"/>
        <s v="AR-ZP: Tipo de Estudio" u="1"/>
        <s v="SEIA: Tipo Proyecto" u="1"/>
        <s v="Hidrogeografía [datos]" u="1"/>
        <s v="Red Vial: Carpeta" u="1"/>
        <s v="Glaciares 2014: Orientación" u="1"/>
        <s v="Glaciares 2022: Orientación" u="1"/>
        <s v="Glaciares: Frente" u="1"/>
        <s v="Niveles Pozos: APR" u="1"/>
        <s v="Pozos: Productividad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BH Evaporación Real Zona Riego" u="1"/>
        <s v="Acuíferos" u="1"/>
        <s v="Glaciares: Fecha Fuente" u="1"/>
        <s v="BH Isoyetas (mm)" u="1"/>
        <s v="Distancia máxima (m) a centro de salud" u="1"/>
        <s v="Distancia mínima (m) a centro de salud" u="1"/>
        <s v="Humedales" u="1"/>
        <s v="Atractivos Turísticos: Tipo" u="1"/>
        <s v="Hidrogeología: Tipo Información" u="1"/>
        <s v="Plan Cuadrante: Estado" u="1"/>
        <s v="Microdatos Censo: Categoría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Antenas: Compañía" u="1"/>
        <s v="Derechos Agua: Subsubcuenca" u="1"/>
        <s v="Declaración Agotamiento" u="1"/>
        <s v="Antenas Telecomunicaciones" u="1"/>
        <s v="Lago-Embalse: Nombre" u="1"/>
        <s v="Calidad de Aguas" u="1"/>
        <s v="Establecimientos Salud: Urgencia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Perfil Hidrogeológico: Caracterización" u="1"/>
        <s v="Antenas: Tecnología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1"/>
        <s v="03-2"/>
        <s v="03-3"/>
        <s v="03-4"/>
        <s v="03-5"/>
        <s v="03-6"/>
        <s v="03-7"/>
        <s v="03-8"/>
        <s v="03-9"/>
        <s v="03-10"/>
        <s v="03-11"/>
        <s v="03-12"/>
        <s v="03-13"/>
        <s v="03-14"/>
        <s v="03-15"/>
        <s v="03-16"/>
        <s v="03-17"/>
        <s v="03-18"/>
        <s v="03-19"/>
        <s v="31-5" u="1"/>
        <s v="07-0" u="1"/>
        <s v="27-3" u="1"/>
        <s v="33-1" u="1"/>
        <s v="5-1" u="1"/>
        <s v="12-3" u="1"/>
        <s v="26-8" u="1"/>
        <s v="08-1" u="1"/>
        <s v="1-1" u="1"/>
        <s v="34-2" u="1"/>
        <s v="1-2" u="1"/>
        <s v="1-3" u="1"/>
        <s v="15-0" u="1"/>
        <s v="08-7" u="1"/>
        <s v="35-3" u="1"/>
        <s v="20-3" u="1"/>
        <s v="05-" u="1"/>
        <s v="16-1" u="1"/>
        <s v="21-4" u="1"/>
        <s v="03-08" u="1"/>
        <s v="17-2" u="1"/>
        <s v="23-0" u="1"/>
        <s v="02-2" u="1"/>
        <s v="03-06" u="1"/>
        <s v="13-" u="1"/>
        <s v="18-3" u="1"/>
        <s v="24-1" u="1"/>
        <s v="03-04" u="1"/>
        <s v="19-4" u="1"/>
        <s v="25-2" u="1"/>
        <s v="03-02" u="1"/>
        <s v="04-4" u="1"/>
        <s v="31-0" u="1"/>
        <s v="10-2" u="1"/>
        <s v="06-0" u="1"/>
        <s v="26-3" u="1"/>
        <s v="32-1" u="1"/>
        <s v="11-3" u="1"/>
        <s v="07-1" u="1"/>
        <s v="27-4" u="1"/>
        <s v="29-0" u="1"/>
        <s v="08-2" u="1"/>
        <s v="14-0" u="1"/>
        <s v="34-3" u="1"/>
        <s v="04-" u="1"/>
        <s v="15-1" u="1"/>
        <s v="37-0" u="1"/>
        <s v="16-2" u="1"/>
        <s v="22-0" u="1"/>
        <s v="8-1" u="1"/>
        <s v="8-2" u="1"/>
        <s v="12-" u="1"/>
        <s v="8-3" u="1"/>
        <s v="17-3" u="1"/>
        <s v="8-4" u="1"/>
        <s v="23-1" u="1"/>
        <s v="4-1" u="1"/>
        <s v="02-3" u="1"/>
        <s v="8-5" u="1"/>
        <s v="4-2" u="1"/>
        <s v="18-4" u="1"/>
        <s v="24-2" u="1"/>
        <s v="30-0" u="1"/>
        <s v="35-" u="1"/>
        <s v="05-0" u="1"/>
        <s v="19-5" u="1"/>
        <s v="04-5" u="1"/>
        <s v="31-1" u="1"/>
        <s v="06-1" u="1"/>
        <s v="26-4" u="1"/>
        <s v="32-2" u="1"/>
        <s v="28-0" u="1"/>
        <s v="07-2" u="1"/>
        <s v="13-0" u="1"/>
        <s v="29-1" u="1"/>
        <s v="08-3" u="1"/>
        <s v="14-1" u="1"/>
        <s v="36-0" u="1"/>
        <s v="15-2" u="1"/>
        <s v="21-0" u="1"/>
        <s v="11-" u="1"/>
        <s v="37-1" u="1"/>
        <s v="16-3" u="1"/>
        <s v="22-1" u="1"/>
        <s v="17-4" u="1"/>
        <s v="23-2" u="1"/>
        <s v="02-4" u="1"/>
        <s v="19-0" u="1"/>
        <s v="34-" u="1"/>
        <s v="04-0" u="1"/>
        <s v="18-5" u="1"/>
        <s v="30-1" u="1"/>
        <s v="09-" u="1"/>
        <s v="05-1" u="1"/>
        <s v="19-6" u="1"/>
        <s v="04-6" u="1"/>
        <s v="31-2" u="1"/>
        <s v="27-0" u="1"/>
        <s v="12-0" u="1"/>
        <s v="26-5" u="1"/>
        <s v="7-1" u="1"/>
        <s v="32-3" u="1"/>
        <s v="7-2" u="1"/>
        <s v="28-1" u="1"/>
        <s v="13-1" u="1"/>
        <s v="3-1" u="1"/>
        <s v="3-2" u="1"/>
        <s v="3-3" u="1"/>
        <s v="29-2" u="1"/>
        <s v="08-4" u="1"/>
        <s v="35-0" u="1"/>
        <s v="20-0" u="1"/>
        <s v="10-" u="1"/>
        <s v="36-1" u="1"/>
        <s v="15-3" u="1"/>
        <s v="21-1" u="1"/>
        <s v="03-09" u="1"/>
        <s v="37-2" u="1"/>
        <s v="16-4" u="1"/>
        <s v="22-2" u="1"/>
        <s v="03-07" u="1"/>
        <s v="18-0" u="1"/>
        <s v="03-0" u="1"/>
        <s v="17-5" u="1"/>
        <s v="23-3" u="1"/>
        <s v="03-05" u="1"/>
        <s v="02-5" u="1"/>
        <s v="08-" u="1"/>
        <s v="19-1" u="1"/>
        <s v="04-1" u="1"/>
        <s v="03-03" u="1"/>
        <s v="30-2" u="1"/>
        <s v="26-0" u="1"/>
        <s v="05-2" u="1"/>
        <s v="03-01" u="1"/>
        <s v="11-0" u="1"/>
        <s v="31-3" u="1"/>
        <s v="16-" u="1"/>
        <s v="27-1" u="1"/>
        <s v="12-1" u="1"/>
        <s v="26-6" u="1"/>
        <s v="32-4" u="1"/>
        <s v="28-2" u="1"/>
        <s v="34-0" u="1"/>
        <s v="13-2" u="1"/>
        <s v="09-0" u="1"/>
        <s v="29-3" u="1"/>
        <s v="08-5" u="1"/>
        <s v="35-1" u="1"/>
        <s v="20-1" u="1"/>
        <s v="21-2" u="1"/>
        <s v="17-0" u="1"/>
        <s v="02-0" u="1"/>
        <s v="16-5" u="1"/>
        <s v="6-1" u="1"/>
        <s v="22-3" u="1"/>
        <s v="07-" u="1"/>
        <s v="18-1" u="1"/>
        <s v="2-1" u="1"/>
        <s v="17-6" u="1"/>
        <s v="19-2" u="1"/>
        <s v="25-0" u="1"/>
        <s v="04-2" u="1"/>
        <s v="10-0" u="1"/>
        <s v="15-" u="1"/>
        <s v="26-1" u="1"/>
        <s v="11-1" u="1"/>
        <s v="31-4" u="1"/>
        <s v="27-2" u="1"/>
        <s v="33-0" u="1"/>
        <s v="12-2" u="1"/>
        <s v="26-7" u="1"/>
        <s v="08-0" u="1"/>
        <s v="28-3" u="1"/>
        <s v="34-1" u="1"/>
        <s v="09-1" u="1"/>
        <s v="08-6" u="1"/>
        <s v="35-2" u="1"/>
        <s v="20-2" u="1"/>
        <s v="16-0" u="1"/>
        <s v="01-0" u="1"/>
        <s v="21-3" u="1"/>
        <s v="17-1" u="1"/>
        <s v="22-4" u="1"/>
        <s v="18-2" u="1"/>
        <s v="24-0" u="1"/>
        <s v="19-3" u="1"/>
        <s v="25-1" u="1"/>
        <s v="04-3" u="1"/>
        <s v="10-1" u="1"/>
        <s v="26-2" u="1"/>
        <s v="32-0" u="1"/>
        <s v="11-2" u="1"/>
        <s v="9-1" u="1"/>
      </sharedItems>
    </cacheField>
    <cacheField name="posición_capa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cambio_uso"/>
    <n v="1"/>
    <x v="33"/>
    <n v="1"/>
    <s v="Uso 2001"/>
    <n v="5"/>
    <x v="11"/>
    <x v="11"/>
    <n v="1"/>
  </r>
  <r>
    <s v="03"/>
    <s v="cambio_uso"/>
    <n v="2"/>
    <x v="34"/>
    <n v="1"/>
    <s v="Uso 2013"/>
    <n v="6"/>
    <x v="12"/>
    <x v="12"/>
    <n v="2"/>
  </r>
  <r>
    <s v="03"/>
    <s v="cambio_uso"/>
    <n v="3"/>
    <x v="35"/>
    <n v="1"/>
    <s v="Uso 2016"/>
    <n v="7"/>
    <x v="13"/>
    <x v="13"/>
    <n v="3"/>
  </r>
  <r>
    <s v="03"/>
    <s v="cambio_uso"/>
    <n v="4"/>
    <x v="36"/>
    <n v="1"/>
    <s v="Uso 2017"/>
    <n v="8"/>
    <x v="14"/>
    <x v="14"/>
    <n v="4"/>
  </r>
  <r>
    <s v="03"/>
    <s v="cambio_uso"/>
    <n v="5"/>
    <x v="37"/>
    <n v="1"/>
    <s v="Uso 2019"/>
    <n v="9"/>
    <x v="15"/>
    <x v="15"/>
    <n v="5"/>
  </r>
  <r>
    <s v="03"/>
    <s v="cambio_uso"/>
    <n v="6"/>
    <x v="38"/>
    <n v="1"/>
    <s v="Uso IPCC 2001"/>
    <n v="10"/>
    <x v="16"/>
    <x v="16"/>
    <n v="6"/>
  </r>
  <r>
    <s v="03"/>
    <s v="cambio_uso"/>
    <n v="7"/>
    <x v="39"/>
    <n v="1"/>
    <s v="Subuso IPCC 2001"/>
    <n v="11"/>
    <x v="17"/>
    <x v="17"/>
    <n v="7"/>
  </r>
  <r>
    <s v="03"/>
    <s v="cambio_uso"/>
    <n v="8"/>
    <x v="40"/>
    <n v="1"/>
    <s v="Uso IPCC 2013"/>
    <n v="12"/>
    <x v="18"/>
    <x v="18"/>
    <n v="8"/>
  </r>
  <r>
    <s v="03"/>
    <s v="cambio_uso"/>
    <n v="9"/>
    <x v="41"/>
    <n v="1"/>
    <s v="Subuso IPCC 2013"/>
    <n v="13"/>
    <x v="19"/>
    <x v="19"/>
    <n v="9"/>
  </r>
  <r>
    <s v="03"/>
    <s v="cambio_uso"/>
    <n v="10"/>
    <x v="42"/>
    <n v="1"/>
    <s v="Uso IPCC 2016"/>
    <n v="14"/>
    <x v="20"/>
    <x v="20"/>
    <n v="10"/>
  </r>
  <r>
    <s v="03"/>
    <s v="cambio_uso"/>
    <n v="11"/>
    <x v="43"/>
    <n v="1"/>
    <s v="Subuso IPCC 2016"/>
    <n v="15"/>
    <x v="21"/>
    <x v="21"/>
    <n v="11"/>
  </r>
  <r>
    <s v="03"/>
    <s v="cambio_uso"/>
    <n v="12"/>
    <x v="44"/>
    <n v="1"/>
    <s v="Uso IPCC 2017"/>
    <n v="16"/>
    <x v="22"/>
    <x v="22"/>
    <n v="12"/>
  </r>
  <r>
    <s v="03"/>
    <s v="cambio_uso"/>
    <n v="13"/>
    <x v="45"/>
    <n v="1"/>
    <s v="Subuso IPCC 2017"/>
    <n v="17"/>
    <x v="23"/>
    <x v="23"/>
    <n v="13"/>
  </r>
  <r>
    <s v="03"/>
    <s v="cambio_uso"/>
    <n v="14"/>
    <x v="46"/>
    <n v="1"/>
    <s v="Uso IPCC 2019"/>
    <n v="18"/>
    <x v="24"/>
    <x v="24"/>
    <n v="14"/>
  </r>
  <r>
    <s v="03"/>
    <s v="cambio_uso"/>
    <n v="15"/>
    <x v="47"/>
    <n v="1"/>
    <s v="Subuso IPCC 2019"/>
    <n v="19"/>
    <x v="25"/>
    <x v="25"/>
    <n v="15"/>
  </r>
  <r>
    <s v="03"/>
    <s v="cambio_uso"/>
    <n v="16"/>
    <x v="48"/>
    <n v="1"/>
    <s v="Tipo Cambio 2001-2013"/>
    <n v="20"/>
    <x v="26"/>
    <x v="26"/>
    <n v="16"/>
  </r>
  <r>
    <s v="03"/>
    <s v="cambio_uso"/>
    <n v="17"/>
    <x v="49"/>
    <n v="1"/>
    <s v="Tipo Cambio 2013-2016"/>
    <n v="21"/>
    <x v="27"/>
    <x v="27"/>
    <n v="17"/>
  </r>
  <r>
    <s v="03"/>
    <s v="cambio_uso"/>
    <n v="18"/>
    <x v="50"/>
    <n v="1"/>
    <s v="Tipo Cambio 2016-2017"/>
    <n v="22"/>
    <x v="28"/>
    <x v="28"/>
    <n v="18"/>
  </r>
  <r>
    <s v="03"/>
    <s v="cambio_uso"/>
    <n v="19"/>
    <x v="51"/>
    <n v="1"/>
    <s v="Tipo Cambio 2017-2019"/>
    <n v="23"/>
    <x v="29"/>
    <x v="29"/>
    <n v="19"/>
  </r>
  <r>
    <s v="03"/>
    <s v="cambio_uso"/>
    <n v="20"/>
    <x v="52"/>
    <n v="1"/>
    <s v="Región"/>
    <n v="1"/>
    <x v="7"/>
    <x v="7"/>
    <m/>
  </r>
  <r>
    <s v="03"/>
    <s v="cambio_uso"/>
    <n v="21"/>
    <x v="53"/>
    <n v="1"/>
    <s v="Provincia"/>
    <n v="2"/>
    <x v="7"/>
    <x v="7"/>
    <m/>
  </r>
  <r>
    <s v="03"/>
    <s v="cambio_uso"/>
    <n v="22"/>
    <x v="54"/>
    <n v="1"/>
    <s v="Comuna"/>
    <n v="3"/>
    <x v="7"/>
    <x v="7"/>
    <m/>
  </r>
  <r>
    <s v="03"/>
    <s v="cambio_uso"/>
    <n v="23"/>
    <x v="55"/>
    <n v="1"/>
    <s v="Superficie (ha)"/>
    <n v="4"/>
    <x v="7"/>
    <x v="7"/>
    <m/>
  </r>
  <r>
    <s v="03"/>
    <s v="cambio_uso"/>
    <n v="24"/>
    <x v="30"/>
    <m/>
    <m/>
    <m/>
    <x v="7"/>
    <x v="7"/>
    <m/>
  </r>
  <r>
    <s v="03"/>
    <s v="cambio_uso"/>
    <n v="25"/>
    <x v="31"/>
    <m/>
    <m/>
    <m/>
    <x v="7"/>
    <x v="7"/>
    <m/>
  </r>
  <r>
    <s v="03"/>
    <s v="cambio_uso"/>
    <n v="26"/>
    <x v="32"/>
    <m/>
    <m/>
    <m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659"/>
        <item m="1" x="478"/>
        <item m="1" x="541"/>
        <item m="1" x="622"/>
        <item m="1" x="602"/>
        <item m="1" x="472"/>
        <item m="1" x="81"/>
        <item m="1" x="179"/>
        <item m="1" x="328"/>
        <item m="1" x="154"/>
        <item m="1" x="201"/>
        <item m="1" x="283"/>
        <item m="1" x="257"/>
        <item m="1" x="147"/>
        <item m="1" x="401"/>
        <item m="1" x="528"/>
        <item m="1" x="669"/>
        <item m="1" x="491"/>
        <item m="1" x="549"/>
        <item m="1" x="632"/>
        <item m="1" x="610"/>
        <item m="1" x="485"/>
        <item m="1" x="98"/>
        <item m="1" x="188"/>
        <item m="1" x="333"/>
        <item m="1" x="161"/>
        <item m="1" x="212"/>
        <item m="1" x="291"/>
        <item m="1" x="267"/>
        <item m="1" x="158"/>
        <item m="1" x="414"/>
        <item m="1" x="538"/>
        <item m="1" x="677"/>
        <item m="1" x="556"/>
        <item m="1" x="638"/>
        <item m="1" x="619"/>
        <item m="1" x="497"/>
        <item m="1" x="105"/>
        <item m="1" x="195"/>
        <item m="1" x="344"/>
        <item m="1" x="173"/>
        <item m="1" x="224"/>
        <item m="1" x="303"/>
        <item m="1" x="280"/>
        <item m="1" x="165"/>
        <item m="1" x="424"/>
        <item m="1" x="544"/>
        <item m="1" x="688"/>
        <item m="1" x="518"/>
        <item m="1" x="565"/>
        <item m="1" x="648"/>
        <item m="1" x="631"/>
        <item m="1" x="514"/>
        <item m="1" x="116"/>
        <item m="1" x="205"/>
        <item m="1" x="357"/>
        <item m="1" x="180"/>
        <item m="1" x="230"/>
        <item m="1" x="316"/>
        <item m="1" x="289"/>
        <item m="1" x="175"/>
        <item m="1" x="438"/>
        <item m="1" x="553"/>
        <item m="1" x="246"/>
        <item m="1" x="162"/>
        <item m="1" x="93"/>
        <item m="1" x="143"/>
        <item m="1" x="124"/>
        <item m="1" x="130"/>
        <item m="1" x="78"/>
        <item m="1" x="671"/>
        <item m="1" x="247"/>
        <item m="1" x="335"/>
        <item m="1" x="456"/>
        <item m="1" x="555"/>
        <item m="1" x="115"/>
        <item m="1" x="242"/>
        <item m="1" x="317"/>
        <item m="1" x="324"/>
        <item m="1" x="621"/>
        <item m="1" x="437"/>
        <item m="1" x="348"/>
        <item m="1" x="611"/>
        <item m="1" x="331"/>
        <item m="1" x="183"/>
        <item m="1" x="141"/>
        <item m="1" x="225"/>
        <item m="1" x="691"/>
        <item m="1" x="421"/>
        <item m="1" x="259"/>
        <item m="1" x="567"/>
        <item m="1" x="628"/>
        <item m="1" x="371"/>
        <item m="1" x="149"/>
        <item m="1" x="365"/>
        <item m="1" x="145"/>
        <item m="1" x="137"/>
        <item m="1" x="68"/>
        <item m="1" x="360"/>
        <item m="1" x="502"/>
        <item m="1" x="606"/>
        <item m="1" x="483"/>
        <item m="1" x="337"/>
        <item m="1" x="213"/>
        <item m="1" x="596"/>
        <item m="1" x="589"/>
        <item m="1" x="306"/>
        <item m="1" x="532"/>
        <item m="1" x="377"/>
        <item m="1" x="627"/>
        <item m="1" x="605"/>
        <item m="1" x="80"/>
        <item x="32"/>
        <item m="1" x="270"/>
        <item m="1" x="266"/>
        <item x="19"/>
        <item m="1" x="637"/>
        <item m="1" x="644"/>
        <item m="1" x="682"/>
        <item m="1" x="474"/>
        <item m="1" x="83"/>
        <item x="31"/>
        <item x="30"/>
        <item m="1" x="487"/>
        <item x="21"/>
        <item x="23"/>
        <item x="20"/>
        <item m="1" x="91"/>
        <item m="1" x="114"/>
        <item m="1" x="433"/>
        <item m="1" x="184"/>
        <item m="1" x="562"/>
        <item m="1" x="159"/>
        <item m="1" x="698"/>
        <item m="1" x="305"/>
        <item m="1" x="133"/>
        <item x="18"/>
        <item m="1" x="513"/>
        <item m="1" x="410"/>
        <item m="1" x="73"/>
        <item m="1" x="647"/>
        <item m="1" x="484"/>
        <item m="1" x="295"/>
        <item m="1" x="660"/>
        <item m="1" x="107"/>
        <item m="1" x="441"/>
        <item m="1" x="235"/>
        <item m="1" x="167"/>
        <item m="1" x="382"/>
        <item m="1" x="404"/>
        <item m="1" x="536"/>
        <item m="1" x="681"/>
        <item m="1" x="641"/>
        <item m="1" x="199"/>
        <item m="1" x="276"/>
        <item m="1" x="334"/>
        <item m="1" x="574"/>
        <item m="1" x="492"/>
        <item m="1" x="496"/>
        <item m="1" x="59"/>
        <item m="1" x="117"/>
        <item x="15"/>
        <item m="1" x="274"/>
        <item x="14"/>
        <item x="13"/>
        <item m="1" x="430"/>
        <item m="1" x="301"/>
        <item m="1" x="243"/>
        <item m="1" x="110"/>
        <item m="1" x="675"/>
        <item m="1" x="592"/>
        <item m="1" x="302"/>
        <item m="1" x="273"/>
        <item m="1" x="192"/>
        <item m="1" x="345"/>
        <item m="1" x="504"/>
        <item m="1" x="104"/>
        <item m="1" x="452"/>
        <item m="1" x="661"/>
        <item m="1" x="70"/>
        <item m="1" x="129"/>
        <item m="1" x="232"/>
        <item m="1" x="181"/>
        <item m="1" x="435"/>
        <item m="1" x="579"/>
        <item m="1" x="533"/>
        <item m="1" x="657"/>
        <item m="1" x="268"/>
        <item m="1" x="447"/>
        <item m="1" x="118"/>
        <item m="1" x="100"/>
        <item m="1" x="465"/>
        <item m="1" x="288"/>
        <item m="1" x="279"/>
        <item m="1" x="354"/>
        <item m="1" x="572"/>
        <item m="1" x="670"/>
        <item m="1" x="197"/>
        <item m="1" x="470"/>
        <item m="1" x="603"/>
        <item m="1" x="510"/>
        <item m="1" x="617"/>
        <item m="1" x="689"/>
        <item m="1" x="600"/>
        <item m="1" x="476"/>
        <item m="1" x="526"/>
        <item m="1" x="290"/>
        <item m="1" x="358"/>
        <item m="1" x="241"/>
        <item m="1" x="411"/>
        <item m="1" x="258"/>
        <item m="1" x="57"/>
        <item m="1" x="539"/>
        <item m="1" x="593"/>
        <item m="1" x="233"/>
        <item m="1" x="685"/>
        <item m="1" x="673"/>
        <item m="1" x="654"/>
        <item m="1" x="609"/>
        <item x="12"/>
        <item m="1" x="109"/>
        <item m="1" x="380"/>
        <item m="1" x="498"/>
        <item m="1" x="363"/>
        <item m="1" x="203"/>
        <item m="1" x="120"/>
        <item m="1" x="687"/>
        <item m="1" x="684"/>
        <item m="1" x="255"/>
        <item m="1" x="409"/>
        <item m="1" x="139"/>
        <item m="1" x="156"/>
        <item m="1" x="396"/>
        <item m="1" x="508"/>
        <item m="1" x="292"/>
        <item m="1" x="76"/>
        <item m="1" x="582"/>
        <item m="1" x="455"/>
        <item m="1" x="450"/>
        <item m="1" x="434"/>
        <item m="1" x="128"/>
        <item m="1" x="643"/>
        <item m="1" x="146"/>
        <item m="1" x="177"/>
        <item m="1" x="656"/>
        <item m="1" x="56"/>
        <item m="1" x="248"/>
        <item m="1" x="422"/>
        <item m="1" x="221"/>
        <item m="1" x="420"/>
        <item m="1" x="369"/>
        <item m="1" x="448"/>
        <item m="1" x="388"/>
        <item m="1" x="202"/>
        <item m="1" x="548"/>
        <item m="1" x="557"/>
        <item m="1" x="111"/>
        <item m="1" x="187"/>
        <item m="1" x="254"/>
        <item m="1" x="512"/>
        <item m="1" x="453"/>
        <item m="1" x="597"/>
        <item m="1" x="250"/>
        <item m="1" x="550"/>
        <item m="1" x="209"/>
        <item m="1" x="466"/>
        <item m="1" x="346"/>
        <item m="1" x="126"/>
        <item m="1" x="695"/>
        <item m="1" x="194"/>
        <item m="1" x="239"/>
        <item m="1" x="355"/>
        <item m="1" x="531"/>
        <item m="1" x="625"/>
        <item m="1" x="618"/>
        <item m="1" x="490"/>
        <item m="1" x="595"/>
        <item m="1" x="584"/>
        <item m="1" x="113"/>
        <item m="1" x="580"/>
        <item m="1" x="477"/>
        <item m="1" x="525"/>
        <item m="1" x="662"/>
        <item m="1" x="282"/>
        <item m="1" x="252"/>
        <item m="1" x="262"/>
        <item m="1" x="222"/>
        <item m="1" x="215"/>
        <item m="1" x="142"/>
        <item m="1" x="457"/>
        <item m="1" x="563"/>
        <item m="1" x="223"/>
        <item m="1" x="598"/>
        <item m="1" x="676"/>
        <item m="1" x="613"/>
        <item m="1" x="325"/>
        <item m="1" x="696"/>
        <item m="1" x="196"/>
        <item m="1" x="646"/>
        <item m="1" x="534"/>
        <item m="1" x="486"/>
        <item x="54"/>
        <item m="1" x="668"/>
        <item m="1" x="667"/>
        <item m="1" x="89"/>
        <item m="1" x="353"/>
        <item m="1" x="249"/>
        <item m="1" x="376"/>
        <item m="1" x="683"/>
        <item x="22"/>
        <item m="1" x="132"/>
        <item m="1" x="469"/>
        <item m="1" x="298"/>
        <item m="1" x="160"/>
        <item m="1" x="431"/>
        <item m="1" x="71"/>
        <item m="1" x="566"/>
        <item m="1" x="573"/>
        <item m="1" x="200"/>
        <item m="1" x="636"/>
        <item m="1" x="615"/>
        <item m="1" x="169"/>
        <item m="1" x="495"/>
        <item m="1" x="79"/>
        <item m="1" x="319"/>
        <item m="1" x="370"/>
        <item m="1" x="321"/>
        <item m="1" x="372"/>
        <item m="1" x="308"/>
        <item m="1" x="312"/>
        <item m="1" x="361"/>
        <item m="1" x="630"/>
        <item m="1" x="207"/>
        <item m="1" x="633"/>
        <item m="1" x="294"/>
        <item m="1" x="287"/>
        <item m="1" x="72"/>
        <item m="1" x="101"/>
        <item m="1" x="467"/>
        <item m="1" x="616"/>
        <item m="1" x="136"/>
        <item m="1" x="307"/>
        <item m="1" x="293"/>
        <item m="1" x="244"/>
        <item m="1" x="106"/>
        <item m="1" x="658"/>
        <item m="1" x="153"/>
        <item m="1" x="568"/>
        <item m="1" x="569"/>
        <item m="1" x="67"/>
        <item m="1" x="127"/>
        <item m="1" x="309"/>
        <item m="1" x="65"/>
        <item m="1" x="587"/>
        <item m="1" x="210"/>
        <item m="1" x="461"/>
        <item m="1" x="332"/>
        <item x="17"/>
        <item m="1" x="482"/>
        <item m="1" x="623"/>
        <item m="1" x="157"/>
        <item m="1" x="500"/>
        <item m="1" x="446"/>
        <item m="1" x="655"/>
        <item m="1" x="475"/>
        <item m="1" x="193"/>
        <item x="16"/>
        <item m="1" x="620"/>
        <item m="1" x="226"/>
        <item m="1" x="680"/>
        <item m="1" x="140"/>
        <item m="1" x="356"/>
        <item m="1" x="313"/>
        <item m="1" x="362"/>
        <item m="1" x="217"/>
        <item m="1" x="425"/>
        <item m="1" x="640"/>
        <item m="1" x="511"/>
        <item m="1" x="58"/>
        <item m="1" x="253"/>
        <item m="1" x="481"/>
        <item m="1" x="634"/>
        <item m="1" x="343"/>
        <item m="1" x="523"/>
        <item m="1" x="462"/>
        <item m="1" x="391"/>
        <item m="1" x="256"/>
        <item m="1" x="300"/>
        <item m="1" x="649"/>
        <item m="1" x="612"/>
        <item m="1" x="299"/>
        <item m="1" x="220"/>
        <item m="1" x="237"/>
        <item m="1" x="561"/>
        <item m="1" x="444"/>
        <item m="1" x="686"/>
        <item m="1" x="152"/>
        <item m="1" x="171"/>
        <item m="1" x="558"/>
        <item m="1" x="473"/>
        <item m="1" x="443"/>
        <item m="1" x="524"/>
        <item m="1" x="488"/>
        <item m="1" x="148"/>
        <item m="1" x="505"/>
        <item m="1" x="413"/>
        <item m="1" x="263"/>
        <item m="1" x="432"/>
        <item m="1" x="186"/>
        <item m="1" x="506"/>
        <item m="1" x="588"/>
        <item m="1" x="650"/>
        <item m="1" x="652"/>
        <item m="1" x="423"/>
        <item m="1" x="415"/>
        <item m="1" x="585"/>
        <item m="1" x="594"/>
        <item m="1" x="84"/>
        <item m="1" x="63"/>
        <item m="1" x="277"/>
        <item m="1" x="122"/>
        <item m="1" x="327"/>
        <item m="1" x="678"/>
        <item m="1" x="66"/>
        <item m="1" x="368"/>
        <item m="1" x="60"/>
        <item m="1" x="560"/>
        <item m="1" x="168"/>
        <item m="1" x="651"/>
        <item m="1" x="227"/>
        <item m="1" x="608"/>
        <item m="1" x="275"/>
        <item m="1" x="663"/>
        <item m="1" x="350"/>
        <item m="1" x="296"/>
        <item m="1" x="503"/>
        <item m="1" x="547"/>
        <item m="1" x="97"/>
        <item m="1" x="552"/>
        <item m="1" x="400"/>
        <item m="1" x="373"/>
        <item m="1" x="392"/>
        <item m="1" x="381"/>
        <item m="1" x="543"/>
        <item m="1" x="426"/>
        <item m="1" x="429"/>
        <item m="1" x="417"/>
        <item m="1" x="405"/>
        <item m="1" x="386"/>
        <item m="1" x="375"/>
        <item m="1" x="693"/>
        <item m="1" x="624"/>
        <item m="1" x="614"/>
        <item m="1" x="471"/>
        <item m="1" x="451"/>
        <item m="1" x="428"/>
        <item m="1" x="559"/>
        <item m="1" x="551"/>
        <item m="1" x="540"/>
        <item m="1" x="529"/>
        <item m="1" x="519"/>
        <item m="1" x="509"/>
        <item m="1" x="383"/>
        <item m="1" x="176"/>
        <item m="1" x="645"/>
        <item m="1" x="635"/>
        <item m="1" x="545"/>
        <item m="1" x="527"/>
        <item m="1" x="517"/>
        <item m="1" x="464"/>
        <item m="1" x="178"/>
        <item m="1" x="374"/>
        <item m="1" x="499"/>
        <item m="1" x="170"/>
        <item m="1" x="218"/>
        <item m="1" x="206"/>
        <item m="1" x="493"/>
        <item m="1" x="297"/>
        <item m="1" x="359"/>
        <item m="1" x="418"/>
        <item m="1" x="479"/>
        <item m="1" x="494"/>
        <item m="1" x="234"/>
        <item m="1" x="62"/>
        <item m="1" x="131"/>
        <item m="1" x="90"/>
        <item m="1" x="507"/>
        <item m="1" x="537"/>
        <item m="1" x="208"/>
        <item m="1" x="385"/>
        <item m="1" x="692"/>
        <item m="1" x="228"/>
        <item m="1" x="75"/>
        <item m="1" x="384"/>
        <item m="1" x="77"/>
        <item m="1" x="387"/>
        <item m="1" x="82"/>
        <item m="1" x="390"/>
        <item m="1" x="86"/>
        <item m="1" x="394"/>
        <item m="1" x="88"/>
        <item m="1" x="397"/>
        <item m="1" x="95"/>
        <item m="1" x="403"/>
        <item m="1" x="99"/>
        <item m="1" x="406"/>
        <item m="1" x="103"/>
        <item m="1" x="408"/>
        <item m="1" x="412"/>
        <item m="1" x="427"/>
        <item m="1" x="174"/>
        <item m="1" x="185"/>
        <item m="1" x="198"/>
        <item m="1" x="323"/>
        <item m="1" x="607"/>
        <item m="1" x="87"/>
        <item m="1" x="211"/>
        <item m="1" x="330"/>
        <item m="1" x="304"/>
        <item m="1" x="571"/>
        <item m="1" x="138"/>
        <item m="1" x="265"/>
        <item m="1" x="342"/>
        <item m="1" x="96"/>
        <item m="1" x="530"/>
        <item m="1" x="604"/>
        <item m="1" x="581"/>
        <item m="1" x="626"/>
        <item m="1" x="515"/>
        <item m="1" x="679"/>
        <item m="1" x="416"/>
        <item m="1" x="520"/>
        <item m="1" x="697"/>
        <item m="1" x="454"/>
        <item m="1" x="155"/>
        <item m="1" x="284"/>
        <item m="1" x="151"/>
        <item m="1" x="639"/>
        <item m="1" x="261"/>
        <item m="1" x="163"/>
        <item m="1" x="61"/>
        <item m="1" x="575"/>
        <item m="1" x="74"/>
        <item m="1" x="664"/>
        <item m="1" x="108"/>
        <item m="1" x="436"/>
        <item m="1" x="459"/>
        <item m="1" x="329"/>
        <item m="1" x="264"/>
        <item m="1" x="586"/>
        <item m="1" x="591"/>
        <item m="1" x="379"/>
        <item m="1" x="399"/>
        <item m="1" x="445"/>
        <item m="1" x="419"/>
        <item m="1" x="164"/>
        <item m="1" x="320"/>
        <item m="1" x="322"/>
        <item m="1" x="570"/>
        <item m="1" x="119"/>
        <item m="1" x="352"/>
        <item m="1" x="260"/>
        <item m="1" x="278"/>
        <item m="1" x="311"/>
        <item m="1" x="318"/>
        <item m="1" x="442"/>
        <item m="1" x="310"/>
        <item m="1" x="666"/>
        <item m="1" x="364"/>
        <item m="1" x="653"/>
        <item m="1" x="629"/>
        <item m="1" x="121"/>
        <item m="1" x="85"/>
        <item m="1" x="166"/>
        <item m="1" x="240"/>
        <item m="1" x="340"/>
        <item m="1" x="351"/>
        <item m="1" x="367"/>
        <item m="1" x="564"/>
        <item m="1" x="236"/>
        <item m="1" x="94"/>
        <item m="1" x="440"/>
        <item m="1" x="521"/>
        <item m="1" x="182"/>
        <item m="1" x="191"/>
        <item m="1" x="468"/>
        <item m="1" x="135"/>
        <item m="1" x="238"/>
        <item m="1" x="378"/>
        <item m="1" x="395"/>
        <item m="1" x="489"/>
        <item m="1" x="231"/>
        <item m="1" x="583"/>
        <item m="1" x="458"/>
        <item m="1" x="64"/>
        <item m="1" x="144"/>
        <item m="1" x="599"/>
        <item m="1" x="672"/>
        <item m="1" x="216"/>
        <item m="1" x="542"/>
        <item m="1" x="315"/>
        <item m="1" x="690"/>
        <item m="1" x="460"/>
        <item m="1" x="554"/>
        <item m="1" x="271"/>
        <item m="1" x="281"/>
        <item m="1" x="214"/>
        <item m="1" x="204"/>
        <item m="1" x="601"/>
        <item m="1" x="125"/>
        <item m="1" x="69"/>
        <item m="1" x="134"/>
        <item m="1" x="463"/>
        <item m="1" x="439"/>
        <item m="1" x="190"/>
        <item m="1" x="150"/>
        <item m="1" x="590"/>
        <item m="1" x="285"/>
        <item m="1" x="286"/>
        <item m="1" x="402"/>
        <item m="1" x="347"/>
        <item m="1" x="219"/>
        <item m="1" x="546"/>
        <item m="1" x="189"/>
        <item m="1" x="665"/>
        <item m="1" x="339"/>
        <item m="1" x="349"/>
        <item m="1" x="366"/>
        <item m="1" x="480"/>
        <item m="1" x="112"/>
        <item m="1" x="92"/>
        <item m="1" x="501"/>
        <item m="1" x="172"/>
        <item m="1" x="123"/>
        <item m="1" x="336"/>
        <item m="1" x="341"/>
        <item m="1" x="269"/>
        <item m="1" x="326"/>
        <item m="1" x="393"/>
        <item m="1" x="272"/>
        <item m="1" x="576"/>
        <item m="1" x="338"/>
        <item m="1" x="389"/>
        <item m="1" x="694"/>
        <item m="1" x="535"/>
        <item m="1" x="577"/>
        <item m="1" x="522"/>
        <item m="1" x="516"/>
        <item m="1" x="449"/>
        <item m="1" x="102"/>
        <item m="1" x="314"/>
        <item m="1" x="229"/>
        <item m="1" x="578"/>
        <item m="1" x="245"/>
        <item m="1" x="398"/>
        <item m="1" x="674"/>
        <item m="1" x="642"/>
        <item m="1" x="251"/>
        <item m="1" x="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1">
        <item m="1" x="166"/>
        <item m="1" x="254"/>
        <item m="1" x="64"/>
        <item m="1" x="200"/>
        <item m="1" x="308"/>
        <item m="1" x="193"/>
        <item m="1" x="83"/>
        <item m="1" x="130"/>
        <item m="1" x="78"/>
        <item m="1" x="127"/>
        <item m="1" x="107"/>
        <item m="1" x="252"/>
        <item m="1" x="256"/>
        <item m="1" x="108"/>
        <item m="1" x="100"/>
        <item m="1" x="109"/>
        <item m="1" x="168"/>
        <item m="1" x="58"/>
        <item m="1" x="60"/>
        <item m="1" x="61"/>
        <item m="1" x="63"/>
        <item m="1" x="285"/>
        <item m="1" x="115"/>
        <item m="1" x="92"/>
        <item m="1" x="128"/>
        <item m="1" x="117"/>
        <item m="1" x="284"/>
        <item m="1" x="292"/>
        <item m="1" x="208"/>
        <item m="1" x="122"/>
        <item m="1" x="210"/>
        <item m="1" x="147"/>
        <item m="1" x="209"/>
        <item m="1" x="123"/>
        <item m="1" x="219"/>
        <item m="1" x="94"/>
        <item m="1" x="246"/>
        <item m="1" x="203"/>
        <item m="1" x="50"/>
        <item m="1" x="255"/>
        <item m="1" x="240"/>
        <item m="1" x="111"/>
        <item m="1" x="202"/>
        <item m="1" x="261"/>
        <item m="1" x="91"/>
        <item m="1" x="227"/>
        <item m="1" x="294"/>
        <item m="1" x="198"/>
        <item m="1" x="79"/>
        <item m="1" x="205"/>
        <item m="1" x="241"/>
        <item m="1" x="36"/>
        <item m="1" x="164"/>
        <item m="1" x="303"/>
        <item m="1" x="296"/>
        <item m="1" x="90"/>
        <item m="1" x="298"/>
        <item m="1" x="302"/>
        <item m="1" x="110"/>
        <item m="1" x="242"/>
        <item m="1" x="114"/>
        <item m="1" x="42"/>
        <item m="1" x="175"/>
        <item m="1" x="220"/>
        <item m="1" x="154"/>
        <item m="1" x="102"/>
        <item m="1" x="140"/>
        <item m="1" x="305"/>
        <item m="1" x="96"/>
        <item x="7"/>
        <item m="1" x="217"/>
        <item m="1" x="120"/>
        <item m="1" x="269"/>
        <item m="1" x="153"/>
        <item m="1" x="184"/>
        <item m="1" x="229"/>
        <item m="1" x="93"/>
        <item m="1" x="187"/>
        <item m="1" x="272"/>
        <item m="1" x="234"/>
        <item m="1" x="288"/>
        <item m="1" x="170"/>
        <item m="1" x="236"/>
        <item m="1" x="162"/>
        <item m="1" x="44"/>
        <item m="1" x="273"/>
        <item m="1" x="211"/>
        <item m="1" x="125"/>
        <item m="1" x="182"/>
        <item m="1" x="72"/>
        <item m="1" x="253"/>
        <item m="1" x="70"/>
        <item m="1" x="53"/>
        <item m="1" x="281"/>
        <item m="1" x="141"/>
        <item m="1" x="97"/>
        <item m="1" x="47"/>
        <item m="1" x="113"/>
        <item m="1" x="57"/>
        <item m="1" x="287"/>
        <item m="1" x="172"/>
        <item m="1" x="228"/>
        <item m="1" x="118"/>
        <item m="1" x="71"/>
        <item m="1" x="151"/>
        <item m="1" x="121"/>
        <item m="1" x="309"/>
        <item m="1" x="160"/>
        <item m="1" x="174"/>
        <item m="1" x="68"/>
        <item m="1" x="158"/>
        <item m="1" x="89"/>
        <item m="1" x="103"/>
        <item m="1" x="218"/>
        <item m="1" x="142"/>
        <item m="1" x="101"/>
        <item m="1" x="216"/>
        <item m="1" x="201"/>
        <item m="1" x="132"/>
        <item m="1" x="54"/>
        <item m="1" x="106"/>
        <item m="1" x="286"/>
        <item m="1" x="283"/>
        <item m="1" x="196"/>
        <item m="1" x="299"/>
        <item m="1" x="222"/>
        <item m="1" x="69"/>
        <item m="1" x="307"/>
        <item m="1" x="230"/>
        <item m="1" x="195"/>
        <item m="1" x="260"/>
        <item m="1" x="143"/>
        <item m="1" x="243"/>
        <item m="1" x="88"/>
        <item m="1" x="39"/>
        <item m="1" x="155"/>
        <item m="1" x="55"/>
        <item m="1" x="277"/>
        <item m="1" x="56"/>
        <item m="1" x="215"/>
        <item m="1" x="137"/>
        <item m="1" x="86"/>
        <item m="1" x="171"/>
        <item m="1" x="129"/>
        <item m="1" x="181"/>
        <item m="1" x="176"/>
        <item m="1" x="77"/>
        <item m="1" x="98"/>
        <item m="1" x="51"/>
        <item m="1" x="146"/>
        <item m="1" x="87"/>
        <item m="1" x="41"/>
        <item m="1" x="306"/>
        <item m="1" x="225"/>
        <item m="1" x="32"/>
        <item m="1" x="297"/>
        <item m="1" x="75"/>
        <item m="1" x="161"/>
        <item m="1" x="194"/>
        <item m="1" x="159"/>
        <item m="1" x="223"/>
        <item m="1" x="84"/>
        <item m="1" x="275"/>
        <item m="1" x="183"/>
        <item m="1" x="133"/>
        <item m="1" x="126"/>
        <item m="1" x="204"/>
        <item m="1" x="145"/>
        <item m="1" x="291"/>
        <item m="1" x="214"/>
        <item m="1" x="62"/>
        <item m="1" x="282"/>
        <item m="1" x="67"/>
        <item m="1" x="165"/>
        <item m="1" x="180"/>
        <item m="1" x="148"/>
        <item m="1" x="289"/>
        <item m="1" x="124"/>
        <item m="1" x="231"/>
        <item m="1" x="212"/>
        <item m="1" x="139"/>
        <item m="1" x="38"/>
        <item m="1" x="280"/>
        <item m="1" x="177"/>
        <item m="1" x="276"/>
        <item m="1" x="45"/>
        <item m="1" x="300"/>
        <item m="1" x="259"/>
        <item m="1" x="34"/>
        <item m="1" x="167"/>
        <item m="1" x="43"/>
        <item m="1" x="138"/>
        <item m="1" x="197"/>
        <item m="1" x="136"/>
        <item m="1" x="247"/>
        <item m="1" x="221"/>
        <item m="1" x="290"/>
        <item m="1" x="295"/>
        <item m="1" x="144"/>
        <item m="1" x="40"/>
        <item m="1" x="199"/>
        <item m="1" x="173"/>
        <item m="1" x="82"/>
        <item m="1" x="131"/>
        <item m="1" x="119"/>
        <item m="1" x="206"/>
        <item m="1" x="274"/>
        <item m="1" x="271"/>
        <item m="1" x="66"/>
        <item m="1" x="178"/>
        <item m="1" x="188"/>
        <item m="1" x="251"/>
        <item m="1" x="278"/>
        <item m="1" x="263"/>
        <item m="1" x="99"/>
        <item m="1" x="33"/>
        <item m="1" x="116"/>
        <item m="1" x="190"/>
        <item m="1" x="112"/>
        <item m="1" x="189"/>
        <item m="1" x="152"/>
        <item m="1" x="248"/>
        <item m="1" x="163"/>
        <item m="1" x="37"/>
        <item m="1" x="179"/>
        <item m="1" x="134"/>
        <item m="1" x="74"/>
        <item m="1" x="135"/>
        <item m="1" x="304"/>
        <item m="1" x="262"/>
        <item m="1" x="264"/>
        <item m="1" x="65"/>
        <item m="1" x="279"/>
        <item m="1" x="301"/>
        <item m="1" x="31"/>
        <item m="1" x="59"/>
        <item m="1" x="149"/>
        <item m="1" x="267"/>
        <item m="1" x="268"/>
        <item m="1" x="270"/>
        <item m="1" x="237"/>
        <item m="1" x="169"/>
        <item m="1" x="293"/>
        <item m="1" x="46"/>
        <item m="1" x="235"/>
        <item m="1" x="150"/>
        <item m="1" x="258"/>
        <item m="1" x="257"/>
        <item m="1" x="224"/>
        <item m="1" x="95"/>
        <item m="1" x="310"/>
        <item m="1" x="85"/>
        <item m="1" x="76"/>
        <item m="1" x="207"/>
        <item m="1" x="30"/>
        <item m="1" x="232"/>
        <item m="1" x="244"/>
        <item m="1" x="191"/>
        <item m="1" x="238"/>
        <item m="1" x="35"/>
        <item m="1" x="233"/>
        <item m="1" x="245"/>
        <item m="1" x="192"/>
        <item m="1" x="239"/>
        <item m="1" x="185"/>
        <item m="1" x="48"/>
        <item m="1" x="213"/>
        <item m="1" x="186"/>
        <item m="1" x="49"/>
        <item m="1" x="156"/>
        <item m="1" x="80"/>
        <item m="1" x="265"/>
        <item m="1" x="249"/>
        <item m="1" x="104"/>
        <item m="1" x="157"/>
        <item m="1" x="81"/>
        <item m="1" x="266"/>
        <item m="1" x="250"/>
        <item m="1" x="105"/>
        <item m="1" x="226"/>
        <item m="1" x="73"/>
        <item m="1" x="52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210"/>
        <item x="8"/>
        <item x="0"/>
        <item x="1"/>
        <item x="2"/>
        <item x="3"/>
        <item x="4"/>
        <item x="5"/>
        <item x="6"/>
        <item x="9"/>
        <item m="1" x="182"/>
        <item x="10"/>
        <item m="1" x="52"/>
        <item m="1" x="87"/>
        <item m="1" x="116"/>
        <item m="1" x="156"/>
        <item m="1" x="152"/>
        <item m="1" x="164"/>
        <item m="1" x="60"/>
        <item m="1" x="160"/>
        <item m="1" x="57"/>
        <item m="1" x="155"/>
        <item m="1" x="53"/>
        <item m="1" x="150"/>
        <item m="1" x="49"/>
        <item m="1" x="146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m="1" x="74"/>
        <item m="1" x="119"/>
        <item m="1" x="159"/>
        <item m="1" x="192"/>
        <item m="1" x="218"/>
        <item m="1" x="61"/>
        <item m="1" x="96"/>
        <item m="1" x="125"/>
        <item m="1" x="46"/>
        <item m="1" x="94"/>
        <item m="1" x="123"/>
        <item m="1" x="163"/>
        <item m="1" x="64"/>
        <item m="1" x="98"/>
        <item m="1" x="186"/>
        <item m="1" x="31"/>
        <item m="1" x="68"/>
        <item m="1" x="102"/>
        <item m="1" x="157"/>
        <item m="1" x="202"/>
        <item m="1" x="37"/>
        <item m="1" x="71"/>
        <item m="1" x="105"/>
        <item m="1" x="139"/>
        <item m="1" x="177"/>
        <item m="1" x="206"/>
        <item m="1" x="43"/>
        <item m="1" x="122"/>
        <item m="1" x="175"/>
        <item m="1" x="205"/>
        <item m="1" x="142"/>
        <item m="1" x="193"/>
        <item m="1" x="219"/>
        <item m="1" x="63"/>
        <item m="1" x="110"/>
        <item m="1" x="38"/>
        <item m="1" x="165"/>
        <item m="1" x="196"/>
        <item m="1" x="222"/>
        <item m="1" x="67"/>
        <item m="1" x="81"/>
        <item m="1" x="40"/>
        <item m="1" x="128"/>
        <item m="1" x="169"/>
        <item m="1" x="200"/>
        <item m="1" x="35"/>
        <item m="1" x="54"/>
        <item m="1" x="41"/>
        <item m="1" x="103"/>
        <item m="1" x="134"/>
        <item m="1" x="174"/>
        <item m="1" x="72"/>
        <item m="1" x="106"/>
        <item m="1" x="194"/>
        <item m="1" x="42"/>
        <item m="1" x="75"/>
        <item m="1" x="108"/>
        <item m="1" x="144"/>
        <item m="1" x="167"/>
        <item m="1" x="209"/>
        <item m="1" x="47"/>
        <item m="1" x="77"/>
        <item m="1" x="112"/>
        <item m="1" x="148"/>
        <item m="1" x="183"/>
        <item m="1" x="181"/>
        <item m="1" x="212"/>
        <item m="1" x="50"/>
        <item m="1" x="83"/>
        <item m="1" x="114"/>
        <item m="1" x="153"/>
        <item m="1" x="189"/>
        <item m="1" x="151"/>
        <item m="1" x="187"/>
        <item m="1" x="214"/>
        <item m="1" x="55"/>
        <item m="1" x="90"/>
        <item m="1" x="120"/>
        <item m="1" x="117"/>
        <item m="1" x="158"/>
        <item m="1" x="190"/>
        <item m="1" x="216"/>
        <item m="1" x="58"/>
        <item m="1" x="95"/>
        <item m="1" x="124"/>
        <item m="1" x="141"/>
        <item m="1" x="179"/>
        <item m="1" x="208"/>
        <item m="1" x="45"/>
        <item m="1" x="188"/>
        <item m="1" x="109"/>
        <item m="1" x="145"/>
        <item m="1" x="180"/>
        <item m="1" x="211"/>
        <item m="1" x="48"/>
        <item m="1" x="78"/>
        <item m="1" x="113"/>
        <item m="1" x="149"/>
        <item m="1" x="185"/>
        <item m="1" x="213"/>
        <item m="1" x="51"/>
        <item m="1" x="85"/>
        <item m="1" x="115"/>
        <item m="1" x="154"/>
        <item m="1" x="215"/>
        <item m="1" x="56"/>
        <item m="1" x="91"/>
        <item m="1" x="191"/>
        <item m="1" x="217"/>
        <item m="1" x="59"/>
        <item m="1" x="162"/>
        <item m="1" x="195"/>
        <item m="1" x="220"/>
        <item m="1" x="65"/>
        <item m="1" x="99"/>
        <item m="1" x="129"/>
        <item m="1" x="170"/>
        <item m="1" x="201"/>
        <item m="1" x="36"/>
        <item m="1" x="127"/>
        <item m="1" x="168"/>
        <item m="1" x="198"/>
        <item m="1" x="32"/>
        <item m="1" x="69"/>
        <item m="1" x="101"/>
        <item m="1" x="133"/>
        <item m="1" x="172"/>
        <item m="1" x="203"/>
        <item m="1" x="70"/>
        <item m="1" x="104"/>
        <item m="1" x="138"/>
        <item m="1" x="176"/>
        <item m="1" x="92"/>
        <item m="1" x="121"/>
        <item m="1" x="161"/>
        <item m="1" x="135"/>
        <item m="1" x="62"/>
        <item m="1" x="97"/>
        <item m="1" x="126"/>
        <item m="1" x="166"/>
        <item m="1" x="197"/>
        <item m="1" x="30"/>
        <item m="1" x="136"/>
        <item m="1" x="221"/>
        <item m="1" x="66"/>
        <item m="1" x="100"/>
        <item m="1" x="131"/>
        <item m="1" x="171"/>
        <item m="1" x="137"/>
        <item m="1" x="199"/>
        <item m="1" x="33"/>
        <item m="1" x="118"/>
        <item m="1" x="173"/>
        <item m="1" x="204"/>
        <item m="1" x="39"/>
        <item m="1" x="73"/>
        <item m="1" x="93"/>
        <item m="1" x="140"/>
        <item m="1" x="178"/>
        <item m="1" x="207"/>
        <item m="1" x="44"/>
        <item m="1" x="107"/>
        <item m="1" x="143"/>
        <item m="1" x="76"/>
        <item m="1" x="111"/>
        <item m="1" x="147"/>
        <item m="1" x="86"/>
        <item m="1" x="89"/>
        <item m="1" x="34"/>
        <item m="1" x="184"/>
        <item m="1" x="130"/>
        <item m="1" x="132"/>
        <item m="1" x="79"/>
        <item m="1" x="80"/>
        <item m="1" x="82"/>
        <item m="1" x="84"/>
        <item m="1" x="88"/>
        <item m="1" x="22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9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26"/>
      <x v="292"/>
      <x v="677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  <i>
      <x v="37"/>
      <x v="293"/>
      <x v="678"/>
    </i>
    <i>
      <x v="38"/>
      <x v="294"/>
      <x v="679"/>
    </i>
    <i>
      <x v="39"/>
      <x v="295"/>
      <x v="680"/>
    </i>
    <i>
      <x v="40"/>
      <x v="296"/>
      <x v="681"/>
    </i>
    <i>
      <x v="41"/>
      <x v="297"/>
      <x v="682"/>
    </i>
    <i>
      <x v="42"/>
      <x v="298"/>
      <x v="683"/>
    </i>
    <i>
      <x v="43"/>
      <x v="299"/>
      <x v="684"/>
    </i>
    <i>
      <x v="44"/>
      <x v="300"/>
      <x v="685"/>
    </i>
  </rowItems>
  <colItems count="1">
    <i/>
  </colItems>
  <formats count="9">
    <format dxfId="22">
      <pivotArea dataOnly="0" labelOnly="1" outline="0" fieldPosition="0">
        <references count="1">
          <reference field="8" count="0"/>
        </references>
      </pivotArea>
    </format>
    <format dxfId="21">
      <pivotArea dataOnly="0" labelOnly="1" outline="0" fieldPosition="0">
        <references count="1">
          <reference field="8" count="0"/>
        </references>
      </pivotArea>
    </format>
    <format dxfId="20">
      <pivotArea dataOnly="0" labelOnly="1" outline="0" fieldPosition="0">
        <references count="1">
          <reference field="3" count="0"/>
        </references>
      </pivotArea>
    </format>
    <format dxfId="19">
      <pivotArea dataOnly="0" labelOnly="1" outline="0" fieldPosition="0">
        <references count="1">
          <reference field="3" count="0"/>
        </references>
      </pivotArea>
    </format>
    <format dxfId="18">
      <pivotArea dataOnly="0" labelOnly="1" outline="0" fieldPosition="0">
        <references count="1">
          <reference field="7" count="0"/>
        </references>
      </pivotArea>
    </format>
    <format dxfId="17">
      <pivotArea dataOnly="0" labelOnly="1" outline="0" fieldPosition="0">
        <references count="1">
          <reference field="7" count="0"/>
        </references>
      </pivotArea>
    </format>
    <format dxfId="16">
      <pivotArea field="8" type="button" dataOnly="0" labelOnly="1" outline="0" axis="axisRow" fieldPosition="0"/>
    </format>
    <format dxfId="15">
      <pivotArea field="7" type="button" dataOnly="0" labelOnly="1" outline="0" axis="axisRow" fieldPosition="1"/>
    </format>
    <format dxfId="14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" totalsRowShown="0">
  <autoFilter ref="A1:E4" xr:uid="{E3CB9C7B-30C6-4250-9C5D-467A4357B151}"/>
  <tableColumns count="5">
    <tableColumn id="1" xr3:uid="{3DCCD367-4176-4B1B-9DB1-7E15C5AB3C2E}" name="idcapa" dataDxfId="59"/>
    <tableColumn id="2" xr3:uid="{84365576-6006-4249-8C10-3C939914AB46}" name="Capa" dataDxfId="58"/>
    <tableColumn id="3" xr3:uid="{23CB737A-7056-44F6-A537-CEB5ED7BC8A4}" name="Tipo" dataDxfId="57"/>
    <tableColumn id="4" xr3:uid="{77A06ECF-D67C-454F-B0CE-327D202410E8}" name="url_ícono"/>
    <tableColumn id="5" xr3:uid="{041AD1F6-23D8-4ACA-92DC-196A5ACE0392}" name="url" dataDxfId="0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" totalsRowShown="0" headerRowDxfId="55">
  <autoFilter ref="A9:J81" xr:uid="{B860159C-4E5B-4F1C-AD34-ACA1A658D8AB}"/>
  <tableColumns count="10">
    <tableColumn id="1" xr3:uid="{75A8A884-1D65-4E5E-B8C8-77E85AB66F2B}" name="idcapa" dataDxfId="54"/>
    <tableColumn id="2" xr3:uid="{2A8A9E62-F4FC-4E3B-B1C9-6BF40AA34453}" name="Capa" dataDxfId="53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52"/>
    <tableColumn id="5" xr3:uid="{035EE145-9D77-4858-89B3-36E33AB1DD42}" name="popup_0_1" dataDxfId="51"/>
    <tableColumn id="6" xr3:uid="{A9A0E11B-B8EA-4D4C-9546-EA4565E015BB}" name="descripcion_pop-up" dataDxfId="50"/>
    <tableColumn id="7" xr3:uid="{5F6D8D2E-E38C-46CC-8F2C-5ED1D580678F}" name="posicion_popup" dataDxfId="49"/>
    <tableColumn id="8" xr3:uid="{8B5DC378-B7F9-4E3D-AC39-A4AF81250C0B}" name="descripcion_capa" dataDxfId="48"/>
    <tableColumn id="9" xr3:uid="{5C03E193-7980-49E1-894D-9DEECE0C9DBE}" name="clase" dataDxfId="47"/>
    <tableColumn id="10" xr3:uid="{92421CFC-4A75-4D76-9B47-B3E7C2151B6C}" name="posición_capa" dataDxfId="4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7" totalsRowShown="0" dataDxfId="44">
  <autoFilter ref="A9:I47" xr:uid="{96BBB32F-0C5C-4CD7-BF04-9E1F2EB9C00E}"/>
  <tableColumns count="9">
    <tableColumn id="1" xr3:uid="{9D7FBDA9-0788-4563-AA35-00082D95202E}" name="Clase" dataDxfId="43">
      <calculatedColumnFormula>+A9</calculatedColumnFormula>
    </tableColumn>
    <tableColumn id="7" xr3:uid="{83BA5E88-8850-4C0E-B07A-7893981D4057}" name="Descripción Capa" dataDxfId="4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0"/>
    <tableColumn id="4" xr3:uid="{5414C827-224B-4470-A9E1-6A29EF6EA250}" name="Color" dataDxfId="39"/>
    <tableColumn id="5" xr3:uid="{FA622BA5-65BA-42EE-91CA-9F9E3510C671}" name="titulo_leyenda" dataDxfId="3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7"/>
    <tableColumn id="8" xr3:uid="{02FCDEF8-A182-4154-ACFD-C31BD15BAC9D}" name="idcapa" dataDxfId="36">
      <calculatedColumnFormula>+LEFT(BD_Detalles[[#This Row],[Clase]],2)</calculatedColumnFormula>
    </tableColumn>
    <tableColumn id="9" xr3:uid="{0DAE07AA-CA28-46ED-BED9-EDE4E800CFF8}" name="Tipo" dataDxfId="3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5" tableType="queryTable" totalsRowShown="0">
  <autoFilter ref="A1:Q55" xr:uid="{7AC383FC-01BE-4EF3-804E-B1D165C63818}"/>
  <sortState xmlns:xlrd2="http://schemas.microsoft.com/office/spreadsheetml/2017/richdata2" ref="A2:Q55">
    <sortCondition ref="A1:A55"/>
  </sortState>
  <tableColumns count="17">
    <tableColumn id="1" xr3:uid="{8DAF46F0-0587-4791-BD3B-29C4950AC864}" uniqueName="1" name="idcapa" queryTableFieldId="1" dataDxfId="34"/>
    <tableColumn id="2" xr3:uid="{A5538333-8E57-48D9-8222-03DAA80989CB}" uniqueName="2" name="Capa" queryTableFieldId="2" dataDxfId="33"/>
    <tableColumn id="3" xr3:uid="{42797560-E23E-4585-909F-D47B8BA464C8}" uniqueName="3" name="idpropiedad" queryTableFieldId="3"/>
    <tableColumn id="4" xr3:uid="{39BB973A-AB48-4770-AA48-2EB263D61EC2}" uniqueName="4" name="Propiedad" queryTableFieldId="4" dataDxfId="32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31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30"/>
    <tableColumn id="9" xr3:uid="{32B2ED96-0DD6-4ADE-87AF-B7ED7A0534FB}" uniqueName="9" name="clase" queryTableFieldId="9" dataDxfId="29"/>
    <tableColumn id="10" xr3:uid="{B2FB5E95-FA88-487B-9206-B6E7F079B714}" uniqueName="10" name="posición_capa" queryTableFieldId="10"/>
    <tableColumn id="11" xr3:uid="{FAC68029-648A-4EAF-8C51-25A7C5E3FE1B}" uniqueName="11" name="Tipo" queryTableFieldId="11" dataDxfId="28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27"/>
    <tableColumn id="14" xr3:uid="{9A72167E-DB9E-46B1-86CA-052167332E56}" uniqueName="14" name="Variable" queryTableFieldId="14" dataDxfId="26"/>
    <tableColumn id="15" xr3:uid="{13A7D352-24E4-4AFB-BF87-998BE16B0301}" uniqueName="15" name="Color" queryTableFieldId="15" dataDxfId="25"/>
    <tableColumn id="16" xr3:uid="{6D4578CA-37C4-4E3D-943B-65A36077567C}" uniqueName="16" name="titulo_leyenda" queryTableFieldId="16" dataDxfId="24"/>
    <tableColumn id="17" xr3:uid="{D5652FBA-BB6D-44CF-B852-53BA455D7DC1}" uniqueName="17" name="url_icono" queryTableFieldId="17" dataDxfId="23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" tableType="queryTable" totalsRowShown="0">
  <autoFilter ref="A1:E4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3"/>
    <tableColumn id="3" xr3:uid="{4014DA1F-B84E-4528-B682-D095C29B7876}" uniqueName="3" name="Tipo" queryTableFieldId="3" dataDxfId="12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73" tableType="queryTable" totalsRowShown="0">
  <autoFilter ref="A1:J73" xr:uid="{99D7C979-6A29-45E0-B2F4-1A31B43B8910}"/>
  <tableColumns count="10">
    <tableColumn id="1" xr3:uid="{1F37DEF1-03A3-4D04-9855-C67E8C6932F3}" uniqueName="1" name="idcapa" queryTableFieldId="1" dataDxfId="11"/>
    <tableColumn id="2" xr3:uid="{2362DFA9-0E03-4A0F-8E81-717F71C9CD00}" uniqueName="2" name="Capa" queryTableFieldId="2" dataDxfId="10"/>
    <tableColumn id="3" xr3:uid="{D62C477A-0E4D-4083-A695-7461E87D7261}" uniqueName="3" name="idpropiedad" queryTableFieldId="3"/>
    <tableColumn id="4" xr3:uid="{E99AA84F-1597-4CB3-8729-38D3FC0099BD}" uniqueName="4" name="Propiedad" queryTableFieldId="4" dataDxfId="9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8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7"/>
    <tableColumn id="9" xr3:uid="{BDD32029-B2DF-4385-96D0-BAA3350373FC}" uniqueName="9" name="clase" queryTableFieldId="9" dataDxfId="6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" tableType="queryTable" totalsRowShown="0">
  <autoFilter ref="A1:I39" xr:uid="{86493A20-3CB7-4245-AC88-A38A8BE062D1}"/>
  <tableColumns count="9">
    <tableColumn id="1" xr3:uid="{48713DC3-192C-4883-810C-05F72AD98830}" uniqueName="1" name="Clase" queryTableFieldId="1" dataDxfId="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4"/>
    <tableColumn id="3" xr3:uid="{E68331ED-D6D2-4864-8879-A62B10583CDA}" uniqueName="3" name="Variable" queryTableFieldId="3" dataDxfId="3"/>
    <tableColumn id="4" xr3:uid="{B418A81A-9C02-481F-9D4A-40DC6737F3BE}" uniqueName="4" name="Color" queryTableFieldId="4" dataDxfId="2"/>
    <tableColumn id="5" xr3:uid="{042A550C-2F82-4479-9F9F-25053CB84666}" uniqueName="5" name="titulo_leyenda" queryTableFieldId="5" dataDxfId="1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"/>
  <sheetViews>
    <sheetView showGridLines="0" tabSelected="1" workbookViewId="0">
      <pane ySplit="1" topLeftCell="A2" activePane="bottomLeft" state="frozen"/>
      <selection pane="bottomLeft" activeCell="E4" sqref="E4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195</v>
      </c>
      <c r="B4" s="24" t="s">
        <v>265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https://github.com/Sud-Austral/mapa_insumos/tree/main/uso_suelo/cambio_uso/?Codcom=00000.json</v>
      </c>
      <c r="G4" t="str">
        <f>+A4</f>
        <v>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"/>
  <sheetViews>
    <sheetView showGridLines="0" workbookViewId="0">
      <pane ySplit="9" topLeftCell="A60" activePane="bottomLeft" state="frozen"/>
      <selection pane="bottomLeft" activeCell="E77" sqref="E77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  <row r="56" spans="1:10" x14ac:dyDescent="0.3">
      <c r="A56" s="53" t="s">
        <v>195</v>
      </c>
      <c r="B56" s="54" t="str">
        <f>+VLOOKUP(BD_Capas[[#This Row],[idcapa]],Capas[],2,0)</f>
        <v>cambio_uso</v>
      </c>
      <c r="C56" s="52">
        <v>1</v>
      </c>
      <c r="D56" s="54" t="s">
        <v>196</v>
      </c>
      <c r="E56" s="53">
        <v>1</v>
      </c>
      <c r="F56" s="55" t="s">
        <v>219</v>
      </c>
      <c r="G56" s="56">
        <v>5</v>
      </c>
      <c r="H56" s="54" t="s">
        <v>219</v>
      </c>
      <c r="I56" s="57" t="str">
        <f>BD_Capas[[#This Row],[idcapa]]&amp;"-"&amp;BD_Capas[[#This Row],[posición_capa]]</f>
        <v>03-1</v>
      </c>
      <c r="J56" s="58">
        <v>1</v>
      </c>
    </row>
    <row r="57" spans="1:10" x14ac:dyDescent="0.3">
      <c r="A57" s="1" t="s">
        <v>195</v>
      </c>
      <c r="B57" s="24" t="str">
        <f>+VLOOKUP(BD_Capas[[#This Row],[idcapa]],Capas[],2,0)</f>
        <v>cambio_uso</v>
      </c>
      <c r="C57" s="3">
        <f t="shared" ref="C57:C81" si="2">+C56+1</f>
        <v>2</v>
      </c>
      <c r="D57" s="24" t="s">
        <v>197</v>
      </c>
      <c r="E57" s="13">
        <v>1</v>
      </c>
      <c r="F57" s="14" t="s">
        <v>220</v>
      </c>
      <c r="G57" s="4">
        <v>6</v>
      </c>
      <c r="H57" s="24" t="s">
        <v>220</v>
      </c>
      <c r="I57" s="5" t="str">
        <f>BD_Capas[[#This Row],[idcapa]]&amp;"-"&amp;BD_Capas[[#This Row],[posición_capa]]</f>
        <v>03-2</v>
      </c>
      <c r="J57" s="6">
        <v>2</v>
      </c>
    </row>
    <row r="58" spans="1:10" x14ac:dyDescent="0.3">
      <c r="A58" s="1" t="s">
        <v>195</v>
      </c>
      <c r="B58" s="24" t="str">
        <f>+VLOOKUP(BD_Capas[[#This Row],[idcapa]],Capas[],2,0)</f>
        <v>cambio_uso</v>
      </c>
      <c r="C58" s="3">
        <f t="shared" si="2"/>
        <v>3</v>
      </c>
      <c r="D58" s="24" t="s">
        <v>198</v>
      </c>
      <c r="E58" s="13">
        <v>1</v>
      </c>
      <c r="F58" s="14" t="s">
        <v>221</v>
      </c>
      <c r="G58" s="4">
        <v>7</v>
      </c>
      <c r="H58" s="24" t="s">
        <v>221</v>
      </c>
      <c r="I58" s="5" t="str">
        <f>BD_Capas[[#This Row],[idcapa]]&amp;"-"&amp;BD_Capas[[#This Row],[posición_capa]]</f>
        <v>03-3</v>
      </c>
      <c r="J58" s="6">
        <v>3</v>
      </c>
    </row>
    <row r="59" spans="1:10" x14ac:dyDescent="0.3">
      <c r="A59" s="1" t="s">
        <v>195</v>
      </c>
      <c r="B59" s="24" t="str">
        <f>+VLOOKUP(BD_Capas[[#This Row],[idcapa]],Capas[],2,0)</f>
        <v>cambio_uso</v>
      </c>
      <c r="C59" s="3">
        <f t="shared" si="2"/>
        <v>4</v>
      </c>
      <c r="D59" s="24" t="s">
        <v>199</v>
      </c>
      <c r="E59" s="13">
        <v>1</v>
      </c>
      <c r="F59" s="14" t="s">
        <v>222</v>
      </c>
      <c r="G59" s="4">
        <v>8</v>
      </c>
      <c r="H59" s="24" t="s">
        <v>222</v>
      </c>
      <c r="I59" s="5" t="str">
        <f>BD_Capas[[#This Row],[idcapa]]&amp;"-"&amp;BD_Capas[[#This Row],[posición_capa]]</f>
        <v>03-4</v>
      </c>
      <c r="J59" s="6">
        <v>4</v>
      </c>
    </row>
    <row r="60" spans="1:10" x14ac:dyDescent="0.3">
      <c r="A60" s="1" t="s">
        <v>195</v>
      </c>
      <c r="B60" s="24" t="str">
        <f>+VLOOKUP(BD_Capas[[#This Row],[idcapa]],Capas[],2,0)</f>
        <v>cambio_uso</v>
      </c>
      <c r="C60" s="3">
        <f t="shared" si="2"/>
        <v>5</v>
      </c>
      <c r="D60" s="24" t="s">
        <v>200</v>
      </c>
      <c r="E60" s="13">
        <v>1</v>
      </c>
      <c r="F60" s="14" t="s">
        <v>223</v>
      </c>
      <c r="G60" s="4">
        <v>9</v>
      </c>
      <c r="H60" s="24" t="s">
        <v>223</v>
      </c>
      <c r="I60" s="5" t="str">
        <f>BD_Capas[[#This Row],[idcapa]]&amp;"-"&amp;BD_Capas[[#This Row],[posición_capa]]</f>
        <v>03-5</v>
      </c>
      <c r="J60" s="6">
        <v>5</v>
      </c>
    </row>
    <row r="61" spans="1:10" x14ac:dyDescent="0.3">
      <c r="A61" s="1" t="s">
        <v>195</v>
      </c>
      <c r="B61" s="24" t="str">
        <f>+VLOOKUP(BD_Capas[[#This Row],[idcapa]],Capas[],2,0)</f>
        <v>cambio_uso</v>
      </c>
      <c r="C61" s="3">
        <f t="shared" si="2"/>
        <v>6</v>
      </c>
      <c r="D61" s="24" t="s">
        <v>201</v>
      </c>
      <c r="E61" s="13">
        <v>1</v>
      </c>
      <c r="F61" s="14" t="s">
        <v>224</v>
      </c>
      <c r="G61" s="4">
        <v>10</v>
      </c>
      <c r="H61" s="24" t="s">
        <v>224</v>
      </c>
      <c r="I61" s="5" t="str">
        <f>BD_Capas[[#This Row],[idcapa]]&amp;"-"&amp;BD_Capas[[#This Row],[posición_capa]]</f>
        <v>03-6</v>
      </c>
      <c r="J61" s="6">
        <v>6</v>
      </c>
    </row>
    <row r="62" spans="1:10" x14ac:dyDescent="0.3">
      <c r="A62" s="1" t="s">
        <v>195</v>
      </c>
      <c r="B62" s="24" t="str">
        <f>+VLOOKUP(BD_Capas[[#This Row],[idcapa]],Capas[],2,0)</f>
        <v>cambio_uso</v>
      </c>
      <c r="C62" s="3">
        <f t="shared" si="2"/>
        <v>7</v>
      </c>
      <c r="D62" s="24" t="s">
        <v>202</v>
      </c>
      <c r="E62" s="13">
        <v>1</v>
      </c>
      <c r="F62" s="14" t="s">
        <v>225</v>
      </c>
      <c r="G62" s="4">
        <v>11</v>
      </c>
      <c r="H62" s="24" t="s">
        <v>225</v>
      </c>
      <c r="I62" s="5" t="str">
        <f>BD_Capas[[#This Row],[idcapa]]&amp;"-"&amp;BD_Capas[[#This Row],[posición_capa]]</f>
        <v>03-7</v>
      </c>
      <c r="J62" s="6">
        <v>7</v>
      </c>
    </row>
    <row r="63" spans="1:10" x14ac:dyDescent="0.3">
      <c r="A63" s="1" t="s">
        <v>195</v>
      </c>
      <c r="B63" s="24" t="str">
        <f>+VLOOKUP(BD_Capas[[#This Row],[idcapa]],Capas[],2,0)</f>
        <v>cambio_uso</v>
      </c>
      <c r="C63" s="3">
        <f t="shared" si="2"/>
        <v>8</v>
      </c>
      <c r="D63" s="24" t="s">
        <v>203</v>
      </c>
      <c r="E63" s="13">
        <v>1</v>
      </c>
      <c r="F63" s="14" t="s">
        <v>226</v>
      </c>
      <c r="G63" s="4">
        <v>12</v>
      </c>
      <c r="H63" s="24" t="s">
        <v>226</v>
      </c>
      <c r="I63" s="5" t="str">
        <f>BD_Capas[[#This Row],[idcapa]]&amp;"-"&amp;BD_Capas[[#This Row],[posición_capa]]</f>
        <v>03-8</v>
      </c>
      <c r="J63" s="6">
        <v>8</v>
      </c>
    </row>
    <row r="64" spans="1:10" x14ac:dyDescent="0.3">
      <c r="A64" s="1" t="s">
        <v>195</v>
      </c>
      <c r="B64" s="24" t="str">
        <f>+VLOOKUP(BD_Capas[[#This Row],[idcapa]],Capas[],2,0)</f>
        <v>cambio_uso</v>
      </c>
      <c r="C64" s="3">
        <f t="shared" si="2"/>
        <v>9</v>
      </c>
      <c r="D64" s="24" t="s">
        <v>204</v>
      </c>
      <c r="E64" s="13">
        <v>1</v>
      </c>
      <c r="F64" s="14" t="s">
        <v>227</v>
      </c>
      <c r="G64" s="4">
        <v>13</v>
      </c>
      <c r="H64" s="24" t="s">
        <v>227</v>
      </c>
      <c r="I64" s="5" t="str">
        <f>BD_Capas[[#This Row],[idcapa]]&amp;"-"&amp;BD_Capas[[#This Row],[posición_capa]]</f>
        <v>03-9</v>
      </c>
      <c r="J64" s="6">
        <v>9</v>
      </c>
    </row>
    <row r="65" spans="1:10" x14ac:dyDescent="0.3">
      <c r="A65" s="1" t="s">
        <v>195</v>
      </c>
      <c r="B65" s="24" t="str">
        <f>+VLOOKUP(BD_Capas[[#This Row],[idcapa]],Capas[],2,0)</f>
        <v>cambio_uso</v>
      </c>
      <c r="C65" s="3">
        <f t="shared" si="2"/>
        <v>10</v>
      </c>
      <c r="D65" s="24" t="s">
        <v>205</v>
      </c>
      <c r="E65" s="13">
        <v>1</v>
      </c>
      <c r="F65" s="14" t="s">
        <v>228</v>
      </c>
      <c r="G65" s="4">
        <v>14</v>
      </c>
      <c r="H65" s="24" t="s">
        <v>228</v>
      </c>
      <c r="I65" s="5" t="str">
        <f>BD_Capas[[#This Row],[idcapa]]&amp;"-"&amp;BD_Capas[[#This Row],[posición_capa]]</f>
        <v>03-10</v>
      </c>
      <c r="J65" s="6">
        <v>10</v>
      </c>
    </row>
    <row r="66" spans="1:10" x14ac:dyDescent="0.3">
      <c r="A66" s="1" t="s">
        <v>195</v>
      </c>
      <c r="B66" s="24" t="str">
        <f>+VLOOKUP(BD_Capas[[#This Row],[idcapa]],Capas[],2,0)</f>
        <v>cambio_uso</v>
      </c>
      <c r="C66" s="3">
        <f t="shared" si="2"/>
        <v>11</v>
      </c>
      <c r="D66" s="24" t="s">
        <v>206</v>
      </c>
      <c r="E66" s="13">
        <v>1</v>
      </c>
      <c r="F66" s="14" t="s">
        <v>229</v>
      </c>
      <c r="G66" s="4">
        <v>15</v>
      </c>
      <c r="H66" s="24" t="s">
        <v>229</v>
      </c>
      <c r="I66" s="5" t="str">
        <f>BD_Capas[[#This Row],[idcapa]]&amp;"-"&amp;BD_Capas[[#This Row],[posición_capa]]</f>
        <v>03-11</v>
      </c>
      <c r="J66" s="6">
        <v>11</v>
      </c>
    </row>
    <row r="67" spans="1:10" x14ac:dyDescent="0.3">
      <c r="A67" s="1" t="s">
        <v>195</v>
      </c>
      <c r="B67" s="24" t="str">
        <f>+VLOOKUP(BD_Capas[[#This Row],[idcapa]],Capas[],2,0)</f>
        <v>cambio_uso</v>
      </c>
      <c r="C67" s="3">
        <f t="shared" si="2"/>
        <v>12</v>
      </c>
      <c r="D67" s="24" t="s">
        <v>207</v>
      </c>
      <c r="E67" s="13">
        <v>1</v>
      </c>
      <c r="F67" s="14" t="s">
        <v>230</v>
      </c>
      <c r="G67" s="4">
        <v>16</v>
      </c>
      <c r="H67" s="24" t="s">
        <v>230</v>
      </c>
      <c r="I67" s="5" t="str">
        <f>BD_Capas[[#This Row],[idcapa]]&amp;"-"&amp;BD_Capas[[#This Row],[posición_capa]]</f>
        <v>03-12</v>
      </c>
      <c r="J67" s="6">
        <v>12</v>
      </c>
    </row>
    <row r="68" spans="1:10" x14ac:dyDescent="0.3">
      <c r="A68" s="1" t="s">
        <v>195</v>
      </c>
      <c r="B68" s="24" t="str">
        <f>+VLOOKUP(BD_Capas[[#This Row],[idcapa]],Capas[],2,0)</f>
        <v>cambio_uso</v>
      </c>
      <c r="C68" s="3">
        <f t="shared" si="2"/>
        <v>13</v>
      </c>
      <c r="D68" s="24" t="s">
        <v>208</v>
      </c>
      <c r="E68" s="13">
        <v>1</v>
      </c>
      <c r="F68" s="14" t="s">
        <v>231</v>
      </c>
      <c r="G68" s="4">
        <v>17</v>
      </c>
      <c r="H68" s="24" t="s">
        <v>231</v>
      </c>
      <c r="I68" s="5" t="str">
        <f>BD_Capas[[#This Row],[idcapa]]&amp;"-"&amp;BD_Capas[[#This Row],[posición_capa]]</f>
        <v>03-13</v>
      </c>
      <c r="J68" s="6">
        <v>13</v>
      </c>
    </row>
    <row r="69" spans="1:10" x14ac:dyDescent="0.3">
      <c r="A69" s="1" t="s">
        <v>195</v>
      </c>
      <c r="B69" s="24" t="str">
        <f>+VLOOKUP(BD_Capas[[#This Row],[idcapa]],Capas[],2,0)</f>
        <v>cambio_uso</v>
      </c>
      <c r="C69" s="3">
        <f t="shared" si="2"/>
        <v>14</v>
      </c>
      <c r="D69" s="24" t="s">
        <v>209</v>
      </c>
      <c r="E69" s="13">
        <v>1</v>
      </c>
      <c r="F69" s="14" t="s">
        <v>232</v>
      </c>
      <c r="G69" s="4">
        <v>18</v>
      </c>
      <c r="H69" s="24" t="s">
        <v>232</v>
      </c>
      <c r="I69" s="5" t="str">
        <f>BD_Capas[[#This Row],[idcapa]]&amp;"-"&amp;BD_Capas[[#This Row],[posición_capa]]</f>
        <v>03-14</v>
      </c>
      <c r="J69" s="6">
        <v>14</v>
      </c>
    </row>
    <row r="70" spans="1:10" x14ac:dyDescent="0.3">
      <c r="A70" s="1" t="s">
        <v>195</v>
      </c>
      <c r="B70" s="24" t="str">
        <f>+VLOOKUP(BD_Capas[[#This Row],[idcapa]],Capas[],2,0)</f>
        <v>cambio_uso</v>
      </c>
      <c r="C70" s="3">
        <f t="shared" si="2"/>
        <v>15</v>
      </c>
      <c r="D70" s="24" t="s">
        <v>210</v>
      </c>
      <c r="E70" s="13">
        <v>1</v>
      </c>
      <c r="F70" s="14" t="s">
        <v>233</v>
      </c>
      <c r="G70" s="4">
        <v>19</v>
      </c>
      <c r="H70" s="24" t="s">
        <v>233</v>
      </c>
      <c r="I70" s="5" t="str">
        <f>BD_Capas[[#This Row],[idcapa]]&amp;"-"&amp;BD_Capas[[#This Row],[posición_capa]]</f>
        <v>03-15</v>
      </c>
      <c r="J70" s="6">
        <v>15</v>
      </c>
    </row>
    <row r="71" spans="1:10" x14ac:dyDescent="0.3">
      <c r="A71" s="1" t="s">
        <v>195</v>
      </c>
      <c r="B71" s="24" t="str">
        <f>+VLOOKUP(BD_Capas[[#This Row],[idcapa]],Capas[],2,0)</f>
        <v>cambio_uso</v>
      </c>
      <c r="C71" s="3">
        <f t="shared" si="2"/>
        <v>16</v>
      </c>
      <c r="D71" s="24" t="s">
        <v>211</v>
      </c>
      <c r="E71" s="13">
        <v>1</v>
      </c>
      <c r="F71" s="14" t="s">
        <v>234</v>
      </c>
      <c r="G71" s="4">
        <v>20</v>
      </c>
      <c r="H71" s="24" t="s">
        <v>238</v>
      </c>
      <c r="I71" s="5" t="str">
        <f>BD_Capas[[#This Row],[idcapa]]&amp;"-"&amp;BD_Capas[[#This Row],[posición_capa]]</f>
        <v>03-16</v>
      </c>
      <c r="J71" s="6">
        <v>16</v>
      </c>
    </row>
    <row r="72" spans="1:10" x14ac:dyDescent="0.3">
      <c r="A72" s="1" t="s">
        <v>195</v>
      </c>
      <c r="B72" s="24" t="str">
        <f>+VLOOKUP(BD_Capas[[#This Row],[idcapa]],Capas[],2,0)</f>
        <v>cambio_uso</v>
      </c>
      <c r="C72" s="3">
        <f t="shared" si="2"/>
        <v>17</v>
      </c>
      <c r="D72" s="24" t="s">
        <v>212</v>
      </c>
      <c r="E72" s="13">
        <v>1</v>
      </c>
      <c r="F72" s="14" t="s">
        <v>235</v>
      </c>
      <c r="G72" s="4">
        <v>21</v>
      </c>
      <c r="H72" s="24" t="s">
        <v>239</v>
      </c>
      <c r="I72" s="5" t="str">
        <f>BD_Capas[[#This Row],[idcapa]]&amp;"-"&amp;BD_Capas[[#This Row],[posición_capa]]</f>
        <v>03-17</v>
      </c>
      <c r="J72" s="6">
        <v>17</v>
      </c>
    </row>
    <row r="73" spans="1:10" x14ac:dyDescent="0.3">
      <c r="A73" s="1" t="s">
        <v>195</v>
      </c>
      <c r="B73" s="24" t="str">
        <f>+VLOOKUP(BD_Capas[[#This Row],[idcapa]],Capas[],2,0)</f>
        <v>cambio_uso</v>
      </c>
      <c r="C73" s="3">
        <f t="shared" si="2"/>
        <v>18</v>
      </c>
      <c r="D73" s="24" t="s">
        <v>213</v>
      </c>
      <c r="E73" s="13">
        <v>1</v>
      </c>
      <c r="F73" s="14" t="s">
        <v>236</v>
      </c>
      <c r="G73" s="4">
        <v>22</v>
      </c>
      <c r="H73" s="24" t="s">
        <v>240</v>
      </c>
      <c r="I73" s="5" t="str">
        <f>BD_Capas[[#This Row],[idcapa]]&amp;"-"&amp;BD_Capas[[#This Row],[posición_capa]]</f>
        <v>03-18</v>
      </c>
      <c r="J73" s="6">
        <v>18</v>
      </c>
    </row>
    <row r="74" spans="1:10" x14ac:dyDescent="0.3">
      <c r="A74" s="1" t="s">
        <v>195</v>
      </c>
      <c r="B74" s="24" t="str">
        <f>+VLOOKUP(BD_Capas[[#This Row],[idcapa]],Capas[],2,0)</f>
        <v>cambio_uso</v>
      </c>
      <c r="C74" s="3">
        <f t="shared" si="2"/>
        <v>19</v>
      </c>
      <c r="D74" s="24" t="s">
        <v>214</v>
      </c>
      <c r="E74" s="13">
        <v>1</v>
      </c>
      <c r="F74" s="14" t="s">
        <v>237</v>
      </c>
      <c r="G74" s="4">
        <v>23</v>
      </c>
      <c r="H74" s="24" t="s">
        <v>241</v>
      </c>
      <c r="I74" s="5" t="str">
        <f>BD_Capas[[#This Row],[idcapa]]&amp;"-"&amp;BD_Capas[[#This Row],[posición_capa]]</f>
        <v>03-19</v>
      </c>
      <c r="J74" s="6">
        <v>19</v>
      </c>
    </row>
    <row r="75" spans="1:10" x14ac:dyDescent="0.3">
      <c r="A75" s="1" t="s">
        <v>195</v>
      </c>
      <c r="B75" s="24" t="str">
        <f>+VLOOKUP(BD_Capas[[#This Row],[idcapa]],Capas[],2,0)</f>
        <v>cambio_uso</v>
      </c>
      <c r="C75" s="3">
        <f t="shared" si="2"/>
        <v>20</v>
      </c>
      <c r="D75" s="24" t="s">
        <v>215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195</v>
      </c>
      <c r="B76" s="24" t="str">
        <f>+VLOOKUP(BD_Capas[[#This Row],[idcapa]],Capas[],2,0)</f>
        <v>cambio_uso</v>
      </c>
      <c r="C76" s="3">
        <f t="shared" si="2"/>
        <v>21</v>
      </c>
      <c r="D76" s="24" t="s">
        <v>216</v>
      </c>
      <c r="E76" s="13">
        <v>1</v>
      </c>
      <c r="F76" s="14" t="s">
        <v>152</v>
      </c>
      <c r="G76" s="4">
        <v>2</v>
      </c>
      <c r="H76" s="24"/>
      <c r="I76" s="36"/>
      <c r="J76" s="37"/>
    </row>
    <row r="77" spans="1:10" x14ac:dyDescent="0.3">
      <c r="A77" s="1" t="s">
        <v>195</v>
      </c>
      <c r="B77" s="24" t="str">
        <f>+VLOOKUP(BD_Capas[[#This Row],[idcapa]],Capas[],2,0)</f>
        <v>cambio_uso</v>
      </c>
      <c r="C77" s="3">
        <f t="shared" si="2"/>
        <v>22</v>
      </c>
      <c r="D77" s="24" t="s">
        <v>217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195</v>
      </c>
      <c r="B78" s="24" t="str">
        <f>+VLOOKUP(BD_Capas[[#This Row],[idcapa]],Capas[],2,0)</f>
        <v>cambio_uso</v>
      </c>
      <c r="C78" s="3">
        <f t="shared" si="2"/>
        <v>23</v>
      </c>
      <c r="D78" s="24" t="s">
        <v>218</v>
      </c>
      <c r="E78" s="13">
        <v>1</v>
      </c>
      <c r="F78" s="14" t="s">
        <v>154</v>
      </c>
      <c r="G78" s="4">
        <v>4</v>
      </c>
      <c r="H78" s="24"/>
      <c r="I78" s="36"/>
      <c r="J78" s="37"/>
    </row>
    <row r="79" spans="1:10" x14ac:dyDescent="0.3">
      <c r="A79" s="1" t="s">
        <v>195</v>
      </c>
      <c r="B79" s="24" t="str">
        <f>+VLOOKUP(BD_Capas[[#This Row],[idcapa]],Capas[],2,0)</f>
        <v>cambio_uso</v>
      </c>
      <c r="C79" s="3">
        <f t="shared" si="2"/>
        <v>24</v>
      </c>
      <c r="D79" s="24" t="s">
        <v>149</v>
      </c>
      <c r="E79" s="13"/>
      <c r="F79" s="14"/>
      <c r="G79" s="4"/>
      <c r="H79" s="24"/>
      <c r="I79" s="36"/>
      <c r="J79" s="37"/>
    </row>
    <row r="80" spans="1:10" x14ac:dyDescent="0.3">
      <c r="A80" s="1" t="s">
        <v>195</v>
      </c>
      <c r="B80" s="24" t="str">
        <f>+VLOOKUP(BD_Capas[[#This Row],[idcapa]],Capas[],2,0)</f>
        <v>cambio_uso</v>
      </c>
      <c r="C80" s="3">
        <f t="shared" si="2"/>
        <v>25</v>
      </c>
      <c r="D80" s="24" t="s">
        <v>150</v>
      </c>
      <c r="E80" s="13"/>
      <c r="F80" s="14"/>
      <c r="G80" s="4"/>
      <c r="H80" s="24"/>
      <c r="I80" s="36"/>
      <c r="J80" s="37"/>
    </row>
    <row r="81" spans="1:10" x14ac:dyDescent="0.3">
      <c r="A81" s="1" t="s">
        <v>195</v>
      </c>
      <c r="B81" s="24" t="str">
        <f>+VLOOKUP(BD_Capas[[#This Row],[idcapa]],Capas[],2,0)</f>
        <v>cambio_uso</v>
      </c>
      <c r="C81" s="3">
        <f t="shared" si="2"/>
        <v>26</v>
      </c>
      <c r="D81" s="24" t="s">
        <v>151</v>
      </c>
      <c r="E81" s="13"/>
      <c r="F81" s="14"/>
      <c r="G81" s="4"/>
      <c r="H81" s="24"/>
      <c r="I81" s="36"/>
      <c r="J81" s="37"/>
    </row>
  </sheetData>
  <phoneticPr fontId="4" type="noConversion"/>
  <conditionalFormatting sqref="E10:E81">
    <cfRule type="cellIs" dxfId="56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7"/>
  <sheetViews>
    <sheetView showGridLines="0" workbookViewId="0">
      <pane ySplit="9" topLeftCell="A25" activePane="bottomLeft" state="frozen"/>
      <selection pane="bottomLeft" activeCell="C53" sqref="C53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60" t="s">
        <v>256</v>
      </c>
      <c r="B29" s="30" t="str">
        <f>+IFERROR(VLOOKUP(BD_Detalles[[#This Row],[Clase]],'Resumen Capas'!$A$4:$C$1048576,2,0),"COMPLETAR")</f>
        <v>Uso 2001</v>
      </c>
      <c r="C29" s="30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252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257</v>
      </c>
      <c r="B30" s="30" t="str">
        <f>+IFERROR(VLOOKUP(BD_Detalles[[#This Row],[Clase]],'Resumen Capas'!$A$4:$C$1048576,2,0),"COMPLETAR")</f>
        <v>Uso 2013</v>
      </c>
      <c r="C30" s="30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252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258</v>
      </c>
      <c r="B31" s="30" t="str">
        <f>+IFERROR(VLOOKUP(BD_Detalles[[#This Row],[Clase]],'Resumen Capas'!$A$4:$C$1048576,2,0),"COMPLETAR")</f>
        <v>Uso 2016</v>
      </c>
      <c r="C31" s="30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252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259</v>
      </c>
      <c r="B32" s="30" t="str">
        <f>+IFERROR(VLOOKUP(BD_Detalles[[#This Row],[Clase]],'Resumen Capas'!$A$4:$C$1048576,2,0),"COMPLETAR")</f>
        <v>Uso 2017</v>
      </c>
      <c r="C32" s="30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252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260</v>
      </c>
      <c r="B33" s="30" t="str">
        <f>+IFERROR(VLOOKUP(BD_Detalles[[#This Row],[Clase]],'Resumen Capas'!$A$4:$C$1048576,2,0),"COMPLETAR")</f>
        <v>Uso 2019</v>
      </c>
      <c r="C33" s="30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252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261</v>
      </c>
      <c r="B34" s="30" t="str">
        <f>+IFERROR(VLOOKUP(BD_Detalles[[#This Row],[Clase]],'Resumen Capas'!$A$4:$C$1048576,2,0),"COMPLETAR")</f>
        <v>Uso IPCC 2001</v>
      </c>
      <c r="C34" s="30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253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262</v>
      </c>
      <c r="B35" s="30" t="str">
        <f>+IFERROR(VLOOKUP(BD_Detalles[[#This Row],[Clase]],'Resumen Capas'!$A$4:$C$1048576,2,0),"COMPLETAR")</f>
        <v>Subuso IPCC 2001</v>
      </c>
      <c r="C35" s="30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254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263</v>
      </c>
      <c r="B36" s="30" t="str">
        <f>+IFERROR(VLOOKUP(BD_Detalles[[#This Row],[Clase]],'Resumen Capas'!$A$4:$C$1048576,2,0),"COMPLETAR")</f>
        <v>Uso IPCC 2013</v>
      </c>
      <c r="C36" s="30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253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264</v>
      </c>
      <c r="B37" s="30" t="str">
        <f>+IFERROR(VLOOKUP(BD_Detalles[[#This Row],[Clase]],'Resumen Capas'!$A$4:$C$1048576,2,0),"COMPLETAR")</f>
        <v>Subuso IPCC 2013</v>
      </c>
      <c r="C37" s="30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254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59" t="s">
        <v>242</v>
      </c>
      <c r="B38" s="30" t="str">
        <f>+IFERROR(VLOOKUP(BD_Detalles[[#This Row],[Clase]],'Resumen Capas'!$A$4:$C$1048576,2,0),"COMPLETAR")</f>
        <v>Uso IPCC 2016</v>
      </c>
      <c r="C38" s="30" t="s">
        <v>205</v>
      </c>
      <c r="D38" s="41" t="s">
        <v>112</v>
      </c>
      <c r="E38" s="41" t="s">
        <v>253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243</v>
      </c>
      <c r="B39" s="30" t="str">
        <f>+IFERROR(VLOOKUP(BD_Detalles[[#This Row],[Clase]],'Resumen Capas'!$A$4:$C$1048576,2,0),"COMPLETAR")</f>
        <v>Subuso IPCC 2016</v>
      </c>
      <c r="C39" s="30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254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244</v>
      </c>
      <c r="B40" s="30" t="str">
        <f>+IFERROR(VLOOKUP(BD_Detalles[[#This Row],[Clase]],'Resumen Capas'!$A$4:$C$1048576,2,0),"COMPLETAR")</f>
        <v>Uso IPCC 2017</v>
      </c>
      <c r="C40" s="30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253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245</v>
      </c>
      <c r="B41" s="30" t="str">
        <f>+IFERROR(VLOOKUP(BD_Detalles[[#This Row],[Clase]],'Resumen Capas'!$A$4:$C$1048576,2,0),"COMPLETAR")</f>
        <v>Subuso IPCC 2017</v>
      </c>
      <c r="C41" s="30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254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246</v>
      </c>
      <c r="B42" s="30" t="str">
        <f>+IFERROR(VLOOKUP(BD_Detalles[[#This Row],[Clase]],'Resumen Capas'!$A$4:$C$1048576,2,0),"COMPLETAR")</f>
        <v>Uso IPCC 2019</v>
      </c>
      <c r="C42" s="30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253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247</v>
      </c>
      <c r="B43" s="30" t="str">
        <f>+IFERROR(VLOOKUP(BD_Detalles[[#This Row],[Clase]],'Resumen Capas'!$A$4:$C$1048576,2,0),"COMPLETAR")</f>
        <v>Subuso IPCC 2019</v>
      </c>
      <c r="C43" s="30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254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248</v>
      </c>
      <c r="B44" s="30" t="str">
        <f>+IFERROR(VLOOKUP(BD_Detalles[[#This Row],[Clase]],'Resumen Capas'!$A$4:$C$1048576,2,0),"COMPLETAR")</f>
        <v>Dinámica de Cambio 2001-2013</v>
      </c>
      <c r="C44" s="30" t="str">
        <f>+IFERROR(IF(RIGHT(BD_Detalles[[#This Row],[Clase]],1)="0","",VLOOKUP(BD_Detalles[[#This Row],[Clase]],'Resumen Capas'!$A$4:$C$1048576,3,0)),"COMPLETAR")</f>
        <v>D_TC_01_13</v>
      </c>
      <c r="D44" s="41" t="s">
        <v>112</v>
      </c>
      <c r="E44" s="41" t="s">
        <v>255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">
        <v>249</v>
      </c>
      <c r="B45" s="30" t="str">
        <f>+IFERROR(VLOOKUP(BD_Detalles[[#This Row],[Clase]],'Resumen Capas'!$A$4:$C$1048576,2,0),"COMPLETAR")</f>
        <v>Dinámica de Cambio 2013-2016</v>
      </c>
      <c r="C45" s="30" t="str">
        <f>+IFERROR(IF(RIGHT(BD_Detalles[[#This Row],[Clase]],1)="0","",VLOOKUP(BD_Detalles[[#This Row],[Clase]],'Resumen Capas'!$A$4:$C$1048576,3,0)),"COMPLETAR")</f>
        <v>D_TC_13_16</v>
      </c>
      <c r="D45" s="41" t="s">
        <v>112</v>
      </c>
      <c r="E45" s="41" t="s">
        <v>255</v>
      </c>
      <c r="F45" s="33" t="str">
        <f>+IFERROR(VLOOKUP(BD_Detalles[[#This Row],[Clase]],'Resumen Capas'!$A$4:$C$1048576,2,0),"COMPLETAR")</f>
        <v>Dinámica de Cambio 2013-2016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">
        <v>250</v>
      </c>
      <c r="B46" s="30" t="str">
        <f>+IFERROR(VLOOKUP(BD_Detalles[[#This Row],[Clase]],'Resumen Capas'!$A$4:$C$1048576,2,0),"COMPLETAR")</f>
        <v>Dinámica de Cambio 2016-2017</v>
      </c>
      <c r="C46" s="30" t="str">
        <f>+IFERROR(IF(RIGHT(BD_Detalles[[#This Row],[Clase]],1)="0","",VLOOKUP(BD_Detalles[[#This Row],[Clase]],'Resumen Capas'!$A$4:$C$1048576,3,0)),"COMPLETAR")</f>
        <v>D_TC_16_17</v>
      </c>
      <c r="D46" s="41" t="s">
        <v>112</v>
      </c>
      <c r="E46" s="41" t="s">
        <v>255</v>
      </c>
      <c r="F46" s="33" t="str">
        <f>+IFERROR(VLOOKUP(BD_Detalles[[#This Row],[Clase]],'Resumen Capas'!$A$4:$C$1048576,2,0),"COMPLETAR")</f>
        <v>Dinámica de Cambio 2016-2017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251</v>
      </c>
      <c r="B47" s="30" t="str">
        <f>+IFERROR(VLOOKUP(BD_Detalles[[#This Row],[Clase]],'Resumen Capas'!$A$4:$C$1048576,2,0),"COMPLETAR")</f>
        <v>Dinámica de Cambio 2017-2019</v>
      </c>
      <c r="C47" s="30" t="str">
        <f>+IFERROR(IF(RIGHT(BD_Detalles[[#This Row],[Clase]],1)="0","",VLOOKUP(BD_Detalles[[#This Row],[Clase]],'Resumen Capas'!$A$4:$C$1048576,3,0)),"COMPLETAR")</f>
        <v>D_TC_17_19</v>
      </c>
      <c r="D47" s="41" t="s">
        <v>112</v>
      </c>
      <c r="E47" s="41" t="s">
        <v>255</v>
      </c>
      <c r="F47" s="33" t="str">
        <f>+IFERROR(VLOOKUP(BD_Detalles[[#This Row],[Clase]],'Resumen Capas'!$A$4:$C$1048576,2,0),"COMPLETAR")</f>
        <v>Dinámica de Cambio 2017-2019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</sheetData>
  <phoneticPr fontId="4" type="noConversion"/>
  <conditionalFormatting sqref="B10:C47">
    <cfRule type="cellIs" dxfId="45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5"/>
  <sheetViews>
    <sheetView showGridLines="0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13</v>
      </c>
      <c r="D22" s="9" t="s">
        <v>134</v>
      </c>
      <c r="E22">
        <v>1</v>
      </c>
      <c r="F22" s="9" t="s">
        <v>154</v>
      </c>
      <c r="G22">
        <v>2</v>
      </c>
      <c r="H22" s="9"/>
      <c r="I22" s="9"/>
      <c r="K22" s="9"/>
      <c r="M22" s="9"/>
      <c r="N22" s="9"/>
      <c r="O22" s="9"/>
      <c r="P22" s="9"/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178</v>
      </c>
      <c r="O23" s="9" t="s">
        <v>115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179</v>
      </c>
      <c r="O24" s="9" t="s">
        <v>188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180</v>
      </c>
      <c r="O25" s="9" t="s">
        <v>119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181</v>
      </c>
      <c r="O26" s="9" t="s">
        <v>192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182</v>
      </c>
      <c r="O27" s="9" t="s">
        <v>189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183</v>
      </c>
      <c r="O28" s="9" t="s">
        <v>191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184</v>
      </c>
      <c r="O29" s="9" t="s">
        <v>190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185</v>
      </c>
      <c r="O30" s="9" t="s">
        <v>117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186</v>
      </c>
      <c r="O31" s="9" t="s">
        <v>116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148</v>
      </c>
      <c r="E32">
        <v>1</v>
      </c>
      <c r="F32" s="9" t="s">
        <v>148</v>
      </c>
      <c r="G32">
        <v>1</v>
      </c>
      <c r="H32" s="9" t="s">
        <v>165</v>
      </c>
      <c r="I32" s="9" t="s">
        <v>111</v>
      </c>
      <c r="J32">
        <v>1</v>
      </c>
      <c r="K32" s="9"/>
      <c r="M32" s="9" t="s">
        <v>133</v>
      </c>
      <c r="N32" s="9" t="s">
        <v>187</v>
      </c>
      <c r="O32" s="9" t="s">
        <v>118</v>
      </c>
      <c r="P32" s="9" t="s">
        <v>165</v>
      </c>
      <c r="Q32" s="12"/>
    </row>
    <row r="33" spans="1:17" x14ac:dyDescent="0.3">
      <c r="A33" s="22" t="s">
        <v>195</v>
      </c>
      <c r="B33" s="9" t="s">
        <v>265</v>
      </c>
      <c r="C33">
        <v>1</v>
      </c>
      <c r="D33" s="9" t="s">
        <v>196</v>
      </c>
      <c r="E33">
        <v>1</v>
      </c>
      <c r="F33" s="9" t="s">
        <v>219</v>
      </c>
      <c r="G33">
        <v>5</v>
      </c>
      <c r="H33" s="9" t="s">
        <v>219</v>
      </c>
      <c r="I33" s="9" t="s">
        <v>256</v>
      </c>
      <c r="J33">
        <v>1</v>
      </c>
      <c r="K33" s="9"/>
      <c r="M33" s="9" t="s">
        <v>196</v>
      </c>
      <c r="N33" s="9" t="s">
        <v>112</v>
      </c>
      <c r="O33" s="9" t="s">
        <v>252</v>
      </c>
      <c r="P33" s="9" t="s">
        <v>219</v>
      </c>
      <c r="Q33" s="12"/>
    </row>
    <row r="34" spans="1:17" x14ac:dyDescent="0.3">
      <c r="A34" s="22" t="s">
        <v>195</v>
      </c>
      <c r="B34" s="9" t="s">
        <v>265</v>
      </c>
      <c r="C34">
        <v>2</v>
      </c>
      <c r="D34" s="9" t="s">
        <v>197</v>
      </c>
      <c r="E34">
        <v>1</v>
      </c>
      <c r="F34" s="9" t="s">
        <v>220</v>
      </c>
      <c r="G34">
        <v>6</v>
      </c>
      <c r="H34" s="9" t="s">
        <v>220</v>
      </c>
      <c r="I34" s="9" t="s">
        <v>257</v>
      </c>
      <c r="J34">
        <v>2</v>
      </c>
      <c r="K34" s="9"/>
      <c r="M34" s="9" t="s">
        <v>197</v>
      </c>
      <c r="N34" s="9" t="s">
        <v>112</v>
      </c>
      <c r="O34" s="9" t="s">
        <v>252</v>
      </c>
      <c r="P34" s="9" t="s">
        <v>220</v>
      </c>
      <c r="Q34" s="12"/>
    </row>
    <row r="35" spans="1:17" x14ac:dyDescent="0.3">
      <c r="A35" s="22" t="s">
        <v>195</v>
      </c>
      <c r="B35" s="9" t="s">
        <v>265</v>
      </c>
      <c r="C35">
        <v>3</v>
      </c>
      <c r="D35" s="9" t="s">
        <v>198</v>
      </c>
      <c r="E35">
        <v>1</v>
      </c>
      <c r="F35" s="9" t="s">
        <v>221</v>
      </c>
      <c r="G35">
        <v>7</v>
      </c>
      <c r="H35" s="9" t="s">
        <v>221</v>
      </c>
      <c r="I35" s="9" t="s">
        <v>258</v>
      </c>
      <c r="J35">
        <v>3</v>
      </c>
      <c r="K35" s="9"/>
      <c r="M35" s="9" t="s">
        <v>198</v>
      </c>
      <c r="N35" s="9" t="s">
        <v>112</v>
      </c>
      <c r="O35" s="9" t="s">
        <v>252</v>
      </c>
      <c r="P35" s="9" t="s">
        <v>221</v>
      </c>
      <c r="Q35" s="12"/>
    </row>
    <row r="36" spans="1:17" x14ac:dyDescent="0.3">
      <c r="A36" s="22" t="s">
        <v>195</v>
      </c>
      <c r="B36" s="9" t="s">
        <v>265</v>
      </c>
      <c r="C36">
        <v>4</v>
      </c>
      <c r="D36" s="9" t="s">
        <v>199</v>
      </c>
      <c r="E36">
        <v>1</v>
      </c>
      <c r="F36" s="9" t="s">
        <v>222</v>
      </c>
      <c r="G36">
        <v>8</v>
      </c>
      <c r="H36" s="9" t="s">
        <v>222</v>
      </c>
      <c r="I36" s="9" t="s">
        <v>259</v>
      </c>
      <c r="J36">
        <v>4</v>
      </c>
      <c r="K36" s="9"/>
      <c r="M36" s="9" t="s">
        <v>199</v>
      </c>
      <c r="N36" s="9" t="s">
        <v>112</v>
      </c>
      <c r="O36" s="9" t="s">
        <v>252</v>
      </c>
      <c r="P36" s="9" t="s">
        <v>222</v>
      </c>
      <c r="Q36" s="12"/>
    </row>
    <row r="37" spans="1:17" x14ac:dyDescent="0.3">
      <c r="A37" s="22" t="s">
        <v>195</v>
      </c>
      <c r="B37" s="9" t="s">
        <v>265</v>
      </c>
      <c r="C37">
        <v>5</v>
      </c>
      <c r="D37" s="9" t="s">
        <v>200</v>
      </c>
      <c r="E37">
        <v>1</v>
      </c>
      <c r="F37" s="9" t="s">
        <v>223</v>
      </c>
      <c r="G37">
        <v>9</v>
      </c>
      <c r="H37" s="9" t="s">
        <v>223</v>
      </c>
      <c r="I37" s="9" t="s">
        <v>260</v>
      </c>
      <c r="J37">
        <v>5</v>
      </c>
      <c r="K37" s="9"/>
      <c r="M37" s="9" t="s">
        <v>200</v>
      </c>
      <c r="N37" s="9" t="s">
        <v>112</v>
      </c>
      <c r="O37" s="9" t="s">
        <v>252</v>
      </c>
      <c r="P37" s="9" t="s">
        <v>223</v>
      </c>
      <c r="Q37" s="12"/>
    </row>
    <row r="38" spans="1:17" x14ac:dyDescent="0.3">
      <c r="A38" s="22" t="s">
        <v>195</v>
      </c>
      <c r="B38" s="9" t="s">
        <v>265</v>
      </c>
      <c r="C38">
        <v>6</v>
      </c>
      <c r="D38" s="9" t="s">
        <v>201</v>
      </c>
      <c r="E38">
        <v>1</v>
      </c>
      <c r="F38" s="9" t="s">
        <v>224</v>
      </c>
      <c r="G38">
        <v>10</v>
      </c>
      <c r="H38" s="9" t="s">
        <v>224</v>
      </c>
      <c r="I38" s="9" t="s">
        <v>261</v>
      </c>
      <c r="J38">
        <v>6</v>
      </c>
      <c r="K38" s="9"/>
      <c r="M38" s="9" t="s">
        <v>201</v>
      </c>
      <c r="N38" s="9" t="s">
        <v>112</v>
      </c>
      <c r="O38" s="9" t="s">
        <v>253</v>
      </c>
      <c r="P38" s="9" t="s">
        <v>224</v>
      </c>
      <c r="Q38" s="12"/>
    </row>
    <row r="39" spans="1:17" x14ac:dyDescent="0.3">
      <c r="A39" s="22" t="s">
        <v>195</v>
      </c>
      <c r="B39" s="9" t="s">
        <v>265</v>
      </c>
      <c r="C39">
        <v>7</v>
      </c>
      <c r="D39" s="9" t="s">
        <v>202</v>
      </c>
      <c r="E39">
        <v>1</v>
      </c>
      <c r="F39" s="9" t="s">
        <v>225</v>
      </c>
      <c r="G39">
        <v>11</v>
      </c>
      <c r="H39" s="9" t="s">
        <v>225</v>
      </c>
      <c r="I39" s="9" t="s">
        <v>262</v>
      </c>
      <c r="J39">
        <v>7</v>
      </c>
      <c r="K39" s="9"/>
      <c r="M39" s="9" t="s">
        <v>202</v>
      </c>
      <c r="N39" s="9" t="s">
        <v>112</v>
      </c>
      <c r="O39" s="9" t="s">
        <v>254</v>
      </c>
      <c r="P39" s="9" t="s">
        <v>225</v>
      </c>
      <c r="Q39" s="12"/>
    </row>
    <row r="40" spans="1:17" x14ac:dyDescent="0.3">
      <c r="A40" s="22" t="s">
        <v>195</v>
      </c>
      <c r="B40" s="9" t="s">
        <v>265</v>
      </c>
      <c r="C40">
        <v>8</v>
      </c>
      <c r="D40" s="9" t="s">
        <v>203</v>
      </c>
      <c r="E40">
        <v>1</v>
      </c>
      <c r="F40" s="9" t="s">
        <v>226</v>
      </c>
      <c r="G40">
        <v>12</v>
      </c>
      <c r="H40" s="9" t="s">
        <v>226</v>
      </c>
      <c r="I40" s="9" t="s">
        <v>263</v>
      </c>
      <c r="J40">
        <v>8</v>
      </c>
      <c r="K40" s="9"/>
      <c r="M40" s="9" t="s">
        <v>203</v>
      </c>
      <c r="N40" s="9" t="s">
        <v>112</v>
      </c>
      <c r="O40" s="9" t="s">
        <v>253</v>
      </c>
      <c r="P40" s="9" t="s">
        <v>226</v>
      </c>
      <c r="Q40" s="12"/>
    </row>
    <row r="41" spans="1:17" x14ac:dyDescent="0.3">
      <c r="A41" s="22" t="s">
        <v>195</v>
      </c>
      <c r="B41" s="9" t="s">
        <v>265</v>
      </c>
      <c r="C41">
        <v>9</v>
      </c>
      <c r="D41" s="9" t="s">
        <v>204</v>
      </c>
      <c r="E41">
        <v>1</v>
      </c>
      <c r="F41" s="9" t="s">
        <v>227</v>
      </c>
      <c r="G41">
        <v>13</v>
      </c>
      <c r="H41" s="9" t="s">
        <v>227</v>
      </c>
      <c r="I41" s="9" t="s">
        <v>264</v>
      </c>
      <c r="J41">
        <v>9</v>
      </c>
      <c r="K41" s="9"/>
      <c r="M41" s="9" t="s">
        <v>204</v>
      </c>
      <c r="N41" s="9" t="s">
        <v>112</v>
      </c>
      <c r="O41" s="9" t="s">
        <v>254</v>
      </c>
      <c r="P41" s="9" t="s">
        <v>227</v>
      </c>
      <c r="Q41" s="12"/>
    </row>
    <row r="42" spans="1:17" x14ac:dyDescent="0.3">
      <c r="A42" s="22" t="s">
        <v>195</v>
      </c>
      <c r="B42" s="9" t="s">
        <v>265</v>
      </c>
      <c r="C42">
        <v>10</v>
      </c>
      <c r="D42" s="9" t="s">
        <v>205</v>
      </c>
      <c r="E42">
        <v>1</v>
      </c>
      <c r="F42" s="9" t="s">
        <v>228</v>
      </c>
      <c r="G42">
        <v>14</v>
      </c>
      <c r="H42" s="9" t="s">
        <v>228</v>
      </c>
      <c r="I42" s="9" t="s">
        <v>242</v>
      </c>
      <c r="J42">
        <v>10</v>
      </c>
      <c r="K42" s="9"/>
      <c r="M42" s="9" t="s">
        <v>205</v>
      </c>
      <c r="N42" s="9" t="s">
        <v>112</v>
      </c>
      <c r="O42" s="9" t="s">
        <v>253</v>
      </c>
      <c r="P42" s="9" t="s">
        <v>228</v>
      </c>
      <c r="Q42" s="12"/>
    </row>
    <row r="43" spans="1:17" x14ac:dyDescent="0.3">
      <c r="A43" s="22" t="s">
        <v>195</v>
      </c>
      <c r="B43" s="9" t="s">
        <v>265</v>
      </c>
      <c r="C43">
        <v>11</v>
      </c>
      <c r="D43" s="9" t="s">
        <v>206</v>
      </c>
      <c r="E43">
        <v>1</v>
      </c>
      <c r="F43" s="9" t="s">
        <v>229</v>
      </c>
      <c r="G43">
        <v>15</v>
      </c>
      <c r="H43" s="9" t="s">
        <v>229</v>
      </c>
      <c r="I43" s="9" t="s">
        <v>243</v>
      </c>
      <c r="J43">
        <v>11</v>
      </c>
      <c r="K43" s="9"/>
      <c r="M43" s="9" t="s">
        <v>206</v>
      </c>
      <c r="N43" s="9" t="s">
        <v>112</v>
      </c>
      <c r="O43" s="9" t="s">
        <v>254</v>
      </c>
      <c r="P43" s="9" t="s">
        <v>229</v>
      </c>
      <c r="Q43" s="12"/>
    </row>
    <row r="44" spans="1:17" x14ac:dyDescent="0.3">
      <c r="A44" s="22" t="s">
        <v>195</v>
      </c>
      <c r="B44" s="9" t="s">
        <v>265</v>
      </c>
      <c r="C44">
        <v>12</v>
      </c>
      <c r="D44" s="9" t="s">
        <v>207</v>
      </c>
      <c r="E44">
        <v>1</v>
      </c>
      <c r="F44" s="9" t="s">
        <v>230</v>
      </c>
      <c r="G44">
        <v>16</v>
      </c>
      <c r="H44" s="9" t="s">
        <v>230</v>
      </c>
      <c r="I44" s="9" t="s">
        <v>244</v>
      </c>
      <c r="J44">
        <v>12</v>
      </c>
      <c r="K44" s="9"/>
      <c r="M44" s="9" t="s">
        <v>207</v>
      </c>
      <c r="N44" s="9" t="s">
        <v>112</v>
      </c>
      <c r="O44" s="9" t="s">
        <v>253</v>
      </c>
      <c r="P44" s="9" t="s">
        <v>230</v>
      </c>
      <c r="Q44" s="12"/>
    </row>
    <row r="45" spans="1:17" x14ac:dyDescent="0.3">
      <c r="A45" s="22" t="s">
        <v>195</v>
      </c>
      <c r="B45" s="9" t="s">
        <v>265</v>
      </c>
      <c r="C45">
        <v>13</v>
      </c>
      <c r="D45" s="9" t="s">
        <v>208</v>
      </c>
      <c r="E45">
        <v>1</v>
      </c>
      <c r="F45" s="9" t="s">
        <v>231</v>
      </c>
      <c r="G45">
        <v>17</v>
      </c>
      <c r="H45" s="9" t="s">
        <v>231</v>
      </c>
      <c r="I45" s="9" t="s">
        <v>245</v>
      </c>
      <c r="J45">
        <v>13</v>
      </c>
      <c r="K45" s="9"/>
      <c r="M45" s="9" t="s">
        <v>208</v>
      </c>
      <c r="N45" s="9" t="s">
        <v>112</v>
      </c>
      <c r="O45" s="9" t="s">
        <v>254</v>
      </c>
      <c r="P45" s="9" t="s">
        <v>231</v>
      </c>
      <c r="Q45" s="12"/>
    </row>
    <row r="46" spans="1:17" x14ac:dyDescent="0.3">
      <c r="A46" s="22" t="s">
        <v>195</v>
      </c>
      <c r="B46" s="9" t="s">
        <v>265</v>
      </c>
      <c r="C46">
        <v>14</v>
      </c>
      <c r="D46" s="9" t="s">
        <v>209</v>
      </c>
      <c r="E46">
        <v>1</v>
      </c>
      <c r="F46" s="9" t="s">
        <v>232</v>
      </c>
      <c r="G46">
        <v>18</v>
      </c>
      <c r="H46" s="9" t="s">
        <v>232</v>
      </c>
      <c r="I46" s="9" t="s">
        <v>246</v>
      </c>
      <c r="J46">
        <v>14</v>
      </c>
      <c r="K46" s="9"/>
      <c r="M46" s="9" t="s">
        <v>209</v>
      </c>
      <c r="N46" s="9" t="s">
        <v>112</v>
      </c>
      <c r="O46" s="9" t="s">
        <v>253</v>
      </c>
      <c r="P46" s="9" t="s">
        <v>232</v>
      </c>
      <c r="Q46" s="12"/>
    </row>
    <row r="47" spans="1:17" x14ac:dyDescent="0.3">
      <c r="A47" s="22" t="s">
        <v>195</v>
      </c>
      <c r="B47" s="9" t="s">
        <v>265</v>
      </c>
      <c r="C47">
        <v>15</v>
      </c>
      <c r="D47" s="9" t="s">
        <v>210</v>
      </c>
      <c r="E47">
        <v>1</v>
      </c>
      <c r="F47" s="9" t="s">
        <v>233</v>
      </c>
      <c r="G47">
        <v>19</v>
      </c>
      <c r="H47" s="9" t="s">
        <v>233</v>
      </c>
      <c r="I47" s="9" t="s">
        <v>247</v>
      </c>
      <c r="J47">
        <v>15</v>
      </c>
      <c r="K47" s="9"/>
      <c r="M47" s="9" t="s">
        <v>210</v>
      </c>
      <c r="N47" s="9" t="s">
        <v>112</v>
      </c>
      <c r="O47" s="9" t="s">
        <v>254</v>
      </c>
      <c r="P47" s="9" t="s">
        <v>233</v>
      </c>
      <c r="Q47" s="12"/>
    </row>
    <row r="48" spans="1:17" x14ac:dyDescent="0.3">
      <c r="A48" s="22" t="s">
        <v>195</v>
      </c>
      <c r="B48" s="9" t="s">
        <v>265</v>
      </c>
      <c r="C48">
        <v>16</v>
      </c>
      <c r="D48" s="9" t="s">
        <v>211</v>
      </c>
      <c r="E48">
        <v>1</v>
      </c>
      <c r="F48" s="9" t="s">
        <v>234</v>
      </c>
      <c r="G48">
        <v>20</v>
      </c>
      <c r="H48" s="9" t="s">
        <v>238</v>
      </c>
      <c r="I48" s="9" t="s">
        <v>248</v>
      </c>
      <c r="J48">
        <v>16</v>
      </c>
      <c r="K48" s="9"/>
      <c r="M48" s="9" t="s">
        <v>211</v>
      </c>
      <c r="N48" s="9" t="s">
        <v>112</v>
      </c>
      <c r="O48" s="9" t="s">
        <v>255</v>
      </c>
      <c r="P48" s="9" t="s">
        <v>238</v>
      </c>
      <c r="Q48" s="12"/>
    </row>
    <row r="49" spans="1:17" x14ac:dyDescent="0.3">
      <c r="A49" s="22" t="s">
        <v>195</v>
      </c>
      <c r="B49" s="9" t="s">
        <v>265</v>
      </c>
      <c r="C49">
        <v>17</v>
      </c>
      <c r="D49" s="9" t="s">
        <v>212</v>
      </c>
      <c r="E49">
        <v>1</v>
      </c>
      <c r="F49" s="9" t="s">
        <v>235</v>
      </c>
      <c r="G49">
        <v>21</v>
      </c>
      <c r="H49" s="9" t="s">
        <v>239</v>
      </c>
      <c r="I49" s="9" t="s">
        <v>249</v>
      </c>
      <c r="J49">
        <v>17</v>
      </c>
      <c r="K49" s="9"/>
      <c r="M49" s="9" t="s">
        <v>212</v>
      </c>
      <c r="N49" s="9" t="s">
        <v>112</v>
      </c>
      <c r="O49" s="9" t="s">
        <v>255</v>
      </c>
      <c r="P49" s="9" t="s">
        <v>239</v>
      </c>
      <c r="Q49" s="12"/>
    </row>
    <row r="50" spans="1:17" x14ac:dyDescent="0.3">
      <c r="A50" s="22" t="s">
        <v>195</v>
      </c>
      <c r="B50" s="9" t="s">
        <v>265</v>
      </c>
      <c r="C50">
        <v>18</v>
      </c>
      <c r="D50" s="9" t="s">
        <v>213</v>
      </c>
      <c r="E50">
        <v>1</v>
      </c>
      <c r="F50" s="9" t="s">
        <v>236</v>
      </c>
      <c r="G50">
        <v>22</v>
      </c>
      <c r="H50" s="9" t="s">
        <v>240</v>
      </c>
      <c r="I50" s="9" t="s">
        <v>250</v>
      </c>
      <c r="J50">
        <v>18</v>
      </c>
      <c r="K50" s="9"/>
      <c r="M50" s="9" t="s">
        <v>213</v>
      </c>
      <c r="N50" s="9" t="s">
        <v>112</v>
      </c>
      <c r="O50" s="9" t="s">
        <v>255</v>
      </c>
      <c r="P50" s="9" t="s">
        <v>240</v>
      </c>
      <c r="Q50" s="12"/>
    </row>
    <row r="51" spans="1:17" x14ac:dyDescent="0.3">
      <c r="A51" s="22" t="s">
        <v>195</v>
      </c>
      <c r="B51" s="9" t="s">
        <v>265</v>
      </c>
      <c r="C51">
        <v>19</v>
      </c>
      <c r="D51" s="9" t="s">
        <v>214</v>
      </c>
      <c r="E51">
        <v>1</v>
      </c>
      <c r="F51" s="9" t="s">
        <v>237</v>
      </c>
      <c r="G51">
        <v>23</v>
      </c>
      <c r="H51" s="9" t="s">
        <v>241</v>
      </c>
      <c r="I51" s="9" t="s">
        <v>251</v>
      </c>
      <c r="J51">
        <v>19</v>
      </c>
      <c r="K51" s="9"/>
      <c r="M51" s="9" t="s">
        <v>214</v>
      </c>
      <c r="N51" s="9" t="s">
        <v>112</v>
      </c>
      <c r="O51" s="9" t="s">
        <v>255</v>
      </c>
      <c r="P51" s="9" t="s">
        <v>241</v>
      </c>
      <c r="Q51" s="12"/>
    </row>
    <row r="52" spans="1:17" x14ac:dyDescent="0.3">
      <c r="A52" s="22" t="s">
        <v>195</v>
      </c>
      <c r="B52" s="9" t="s">
        <v>265</v>
      </c>
      <c r="C52">
        <v>20</v>
      </c>
      <c r="D52" s="9" t="s">
        <v>215</v>
      </c>
      <c r="E52">
        <v>1</v>
      </c>
      <c r="F52" s="9" t="s">
        <v>10</v>
      </c>
      <c r="G52">
        <v>1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195</v>
      </c>
      <c r="B53" s="9" t="s">
        <v>265</v>
      </c>
      <c r="C53">
        <v>21</v>
      </c>
      <c r="D53" s="9" t="s">
        <v>216</v>
      </c>
      <c r="E53">
        <v>1</v>
      </c>
      <c r="F53" s="9" t="s">
        <v>152</v>
      </c>
      <c r="G53">
        <v>2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195</v>
      </c>
      <c r="B54" s="9" t="s">
        <v>265</v>
      </c>
      <c r="C54">
        <v>22</v>
      </c>
      <c r="D54" s="9" t="s">
        <v>217</v>
      </c>
      <c r="E54">
        <v>1</v>
      </c>
      <c r="F54" s="9" t="s">
        <v>11</v>
      </c>
      <c r="G54">
        <v>3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195</v>
      </c>
      <c r="B55" s="9" t="s">
        <v>265</v>
      </c>
      <c r="C55">
        <v>23</v>
      </c>
      <c r="D55" s="9" t="s">
        <v>218</v>
      </c>
      <c r="E55">
        <v>1</v>
      </c>
      <c r="F55" s="9" t="s">
        <v>154</v>
      </c>
      <c r="G55">
        <v>4</v>
      </c>
      <c r="H55" s="9"/>
      <c r="I55" s="9"/>
      <c r="K55" s="9"/>
      <c r="M55" s="9"/>
      <c r="N55" s="9"/>
      <c r="O55" s="9"/>
      <c r="P55" s="9"/>
      <c r="Q55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2"/>
  <sheetViews>
    <sheetView showGridLines="0" workbookViewId="0">
      <pane ySplit="3" topLeftCell="A10" activePane="bottomLeft" state="frozen"/>
      <selection pane="bottomLeft" activeCell="A14" sqref="A14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  <row r="14" spans="1:3" x14ac:dyDescent="0.3">
      <c r="A14" s="1" t="s">
        <v>256</v>
      </c>
      <c r="B14" s="23" t="s">
        <v>219</v>
      </c>
      <c r="C14" s="24" t="s">
        <v>196</v>
      </c>
    </row>
    <row r="15" spans="1:3" x14ac:dyDescent="0.3">
      <c r="A15" s="1" t="s">
        <v>242</v>
      </c>
      <c r="B15" s="23" t="s">
        <v>228</v>
      </c>
      <c r="C15" s="24" t="s">
        <v>205</v>
      </c>
    </row>
    <row r="16" spans="1:3" x14ac:dyDescent="0.3">
      <c r="A16" s="1" t="s">
        <v>243</v>
      </c>
      <c r="B16" s="23" t="s">
        <v>229</v>
      </c>
      <c r="C16" s="24" t="s">
        <v>206</v>
      </c>
    </row>
    <row r="17" spans="1:3" x14ac:dyDescent="0.3">
      <c r="A17" s="1" t="s">
        <v>244</v>
      </c>
      <c r="B17" s="23" t="s">
        <v>230</v>
      </c>
      <c r="C17" s="24" t="s">
        <v>207</v>
      </c>
    </row>
    <row r="18" spans="1:3" x14ac:dyDescent="0.3">
      <c r="A18" s="1" t="s">
        <v>245</v>
      </c>
      <c r="B18" s="23" t="s">
        <v>231</v>
      </c>
      <c r="C18" s="24" t="s">
        <v>208</v>
      </c>
    </row>
    <row r="19" spans="1:3" x14ac:dyDescent="0.3">
      <c r="A19" s="1" t="s">
        <v>246</v>
      </c>
      <c r="B19" s="23" t="s">
        <v>232</v>
      </c>
      <c r="C19" s="24" t="s">
        <v>209</v>
      </c>
    </row>
    <row r="20" spans="1:3" x14ac:dyDescent="0.3">
      <c r="A20" s="1" t="s">
        <v>247</v>
      </c>
      <c r="B20" s="23" t="s">
        <v>233</v>
      </c>
      <c r="C20" s="24" t="s">
        <v>210</v>
      </c>
    </row>
    <row r="21" spans="1:3" x14ac:dyDescent="0.3">
      <c r="A21" s="1" t="s">
        <v>248</v>
      </c>
      <c r="B21" s="23" t="s">
        <v>238</v>
      </c>
      <c r="C21" s="24" t="s">
        <v>211</v>
      </c>
    </row>
    <row r="22" spans="1:3" x14ac:dyDescent="0.3">
      <c r="A22" s="1" t="s">
        <v>249</v>
      </c>
      <c r="B22" s="23" t="s">
        <v>239</v>
      </c>
      <c r="C22" s="24" t="s">
        <v>212</v>
      </c>
    </row>
    <row r="23" spans="1:3" x14ac:dyDescent="0.3">
      <c r="A23" s="1" t="s">
        <v>250</v>
      </c>
      <c r="B23" s="23" t="s">
        <v>240</v>
      </c>
      <c r="C23" s="24" t="s">
        <v>213</v>
      </c>
    </row>
    <row r="24" spans="1:3" x14ac:dyDescent="0.3">
      <c r="A24" s="1" t="s">
        <v>251</v>
      </c>
      <c r="B24" s="23" t="s">
        <v>241</v>
      </c>
      <c r="C24" s="24" t="s">
        <v>214</v>
      </c>
    </row>
    <row r="25" spans="1:3" x14ac:dyDescent="0.3">
      <c r="A25" s="1" t="s">
        <v>257</v>
      </c>
      <c r="B25" s="23" t="s">
        <v>220</v>
      </c>
      <c r="C25" s="24" t="s">
        <v>197</v>
      </c>
    </row>
    <row r="26" spans="1:3" x14ac:dyDescent="0.3">
      <c r="A26" s="1" t="s">
        <v>258</v>
      </c>
      <c r="B26" s="23" t="s">
        <v>221</v>
      </c>
      <c r="C26" s="24" t="s">
        <v>198</v>
      </c>
    </row>
    <row r="27" spans="1:3" x14ac:dyDescent="0.3">
      <c r="A27" s="1" t="s">
        <v>259</v>
      </c>
      <c r="B27" s="23" t="s">
        <v>222</v>
      </c>
      <c r="C27" s="24" t="s">
        <v>199</v>
      </c>
    </row>
    <row r="28" spans="1:3" x14ac:dyDescent="0.3">
      <c r="A28" s="1" t="s">
        <v>260</v>
      </c>
      <c r="B28" s="23" t="s">
        <v>223</v>
      </c>
      <c r="C28" s="24" t="s">
        <v>200</v>
      </c>
    </row>
    <row r="29" spans="1:3" x14ac:dyDescent="0.3">
      <c r="A29" s="1" t="s">
        <v>261</v>
      </c>
      <c r="B29" s="23" t="s">
        <v>224</v>
      </c>
      <c r="C29" s="24" t="s">
        <v>201</v>
      </c>
    </row>
    <row r="30" spans="1:3" x14ac:dyDescent="0.3">
      <c r="A30" s="1" t="s">
        <v>262</v>
      </c>
      <c r="B30" s="23" t="s">
        <v>225</v>
      </c>
      <c r="C30" s="24" t="s">
        <v>202</v>
      </c>
    </row>
    <row r="31" spans="1:3" x14ac:dyDescent="0.3">
      <c r="A31" s="1" t="s">
        <v>263</v>
      </c>
      <c r="B31" s="23" t="s">
        <v>226</v>
      </c>
      <c r="C31" s="24" t="s">
        <v>203</v>
      </c>
    </row>
    <row r="32" spans="1:3" x14ac:dyDescent="0.3">
      <c r="A32" s="1" t="s">
        <v>264</v>
      </c>
      <c r="B32" s="23" t="s">
        <v>227</v>
      </c>
      <c r="C32" s="24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  <row r="4" spans="1:5" x14ac:dyDescent="0.3">
      <c r="A4">
        <v>3</v>
      </c>
      <c r="B4" s="9" t="s">
        <v>265</v>
      </c>
      <c r="C4" s="9" t="s">
        <v>107</v>
      </c>
      <c r="E4" t="s">
        <v>266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73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  <row r="48" spans="1:10" x14ac:dyDescent="0.3">
      <c r="A48" s="9" t="s">
        <v>195</v>
      </c>
      <c r="B48" s="9" t="s">
        <v>265</v>
      </c>
      <c r="C48">
        <v>1</v>
      </c>
      <c r="D48" s="9" t="s">
        <v>196</v>
      </c>
      <c r="E48">
        <v>1</v>
      </c>
      <c r="F48" s="9" t="s">
        <v>219</v>
      </c>
      <c r="G48">
        <v>5</v>
      </c>
      <c r="H48" s="9" t="s">
        <v>219</v>
      </c>
      <c r="I48" s="9" t="s">
        <v>256</v>
      </c>
      <c r="J48">
        <v>1</v>
      </c>
    </row>
    <row r="49" spans="1:10" x14ac:dyDescent="0.3">
      <c r="A49" s="9" t="s">
        <v>195</v>
      </c>
      <c r="B49" s="9" t="s">
        <v>265</v>
      </c>
      <c r="C49">
        <v>2</v>
      </c>
      <c r="D49" s="9" t="s">
        <v>197</v>
      </c>
      <c r="E49">
        <v>1</v>
      </c>
      <c r="F49" s="9" t="s">
        <v>220</v>
      </c>
      <c r="G49">
        <v>6</v>
      </c>
      <c r="H49" s="9" t="s">
        <v>220</v>
      </c>
      <c r="I49" s="9" t="s">
        <v>257</v>
      </c>
      <c r="J49">
        <v>2</v>
      </c>
    </row>
    <row r="50" spans="1:10" x14ac:dyDescent="0.3">
      <c r="A50" s="9" t="s">
        <v>195</v>
      </c>
      <c r="B50" s="9" t="s">
        <v>265</v>
      </c>
      <c r="C50">
        <v>3</v>
      </c>
      <c r="D50" s="9" t="s">
        <v>198</v>
      </c>
      <c r="E50">
        <v>1</v>
      </c>
      <c r="F50" s="9" t="s">
        <v>221</v>
      </c>
      <c r="G50">
        <v>7</v>
      </c>
      <c r="H50" s="9" t="s">
        <v>221</v>
      </c>
      <c r="I50" s="9" t="s">
        <v>258</v>
      </c>
      <c r="J50">
        <v>3</v>
      </c>
    </row>
    <row r="51" spans="1:10" x14ac:dyDescent="0.3">
      <c r="A51" s="9" t="s">
        <v>195</v>
      </c>
      <c r="B51" s="9" t="s">
        <v>265</v>
      </c>
      <c r="C51">
        <v>4</v>
      </c>
      <c r="D51" s="9" t="s">
        <v>199</v>
      </c>
      <c r="E51">
        <v>1</v>
      </c>
      <c r="F51" s="9" t="s">
        <v>222</v>
      </c>
      <c r="G51">
        <v>8</v>
      </c>
      <c r="H51" s="9" t="s">
        <v>222</v>
      </c>
      <c r="I51" s="9" t="s">
        <v>259</v>
      </c>
      <c r="J51">
        <v>4</v>
      </c>
    </row>
    <row r="52" spans="1:10" x14ac:dyDescent="0.3">
      <c r="A52" s="9" t="s">
        <v>195</v>
      </c>
      <c r="B52" s="9" t="s">
        <v>265</v>
      </c>
      <c r="C52">
        <v>5</v>
      </c>
      <c r="D52" s="9" t="s">
        <v>200</v>
      </c>
      <c r="E52">
        <v>1</v>
      </c>
      <c r="F52" s="9" t="s">
        <v>223</v>
      </c>
      <c r="G52">
        <v>9</v>
      </c>
      <c r="H52" s="9" t="s">
        <v>223</v>
      </c>
      <c r="I52" s="9" t="s">
        <v>260</v>
      </c>
      <c r="J52">
        <v>5</v>
      </c>
    </row>
    <row r="53" spans="1:10" x14ac:dyDescent="0.3">
      <c r="A53" s="9" t="s">
        <v>195</v>
      </c>
      <c r="B53" s="9" t="s">
        <v>265</v>
      </c>
      <c r="C53">
        <v>6</v>
      </c>
      <c r="D53" s="9" t="s">
        <v>201</v>
      </c>
      <c r="E53">
        <v>1</v>
      </c>
      <c r="F53" s="9" t="s">
        <v>224</v>
      </c>
      <c r="G53">
        <v>10</v>
      </c>
      <c r="H53" s="9" t="s">
        <v>224</v>
      </c>
      <c r="I53" s="9" t="s">
        <v>261</v>
      </c>
      <c r="J53">
        <v>6</v>
      </c>
    </row>
    <row r="54" spans="1:10" x14ac:dyDescent="0.3">
      <c r="A54" s="9" t="s">
        <v>195</v>
      </c>
      <c r="B54" s="9" t="s">
        <v>265</v>
      </c>
      <c r="C54">
        <v>7</v>
      </c>
      <c r="D54" s="9" t="s">
        <v>202</v>
      </c>
      <c r="E54">
        <v>1</v>
      </c>
      <c r="F54" s="9" t="s">
        <v>225</v>
      </c>
      <c r="G54">
        <v>11</v>
      </c>
      <c r="H54" s="9" t="s">
        <v>225</v>
      </c>
      <c r="I54" s="9" t="s">
        <v>262</v>
      </c>
      <c r="J54">
        <v>7</v>
      </c>
    </row>
    <row r="55" spans="1:10" x14ac:dyDescent="0.3">
      <c r="A55" s="9" t="s">
        <v>195</v>
      </c>
      <c r="B55" s="9" t="s">
        <v>265</v>
      </c>
      <c r="C55">
        <v>8</v>
      </c>
      <c r="D55" s="9" t="s">
        <v>203</v>
      </c>
      <c r="E55">
        <v>1</v>
      </c>
      <c r="F55" s="9" t="s">
        <v>226</v>
      </c>
      <c r="G55">
        <v>12</v>
      </c>
      <c r="H55" s="9" t="s">
        <v>226</v>
      </c>
      <c r="I55" s="9" t="s">
        <v>263</v>
      </c>
      <c r="J55">
        <v>8</v>
      </c>
    </row>
    <row r="56" spans="1:10" x14ac:dyDescent="0.3">
      <c r="A56" s="9" t="s">
        <v>195</v>
      </c>
      <c r="B56" s="9" t="s">
        <v>265</v>
      </c>
      <c r="C56">
        <v>9</v>
      </c>
      <c r="D56" s="9" t="s">
        <v>204</v>
      </c>
      <c r="E56">
        <v>1</v>
      </c>
      <c r="F56" s="9" t="s">
        <v>227</v>
      </c>
      <c r="G56">
        <v>13</v>
      </c>
      <c r="H56" s="9" t="s">
        <v>227</v>
      </c>
      <c r="I56" s="9" t="s">
        <v>264</v>
      </c>
      <c r="J56">
        <v>9</v>
      </c>
    </row>
    <row r="57" spans="1:10" x14ac:dyDescent="0.3">
      <c r="A57" s="9" t="s">
        <v>195</v>
      </c>
      <c r="B57" s="9" t="s">
        <v>265</v>
      </c>
      <c r="C57">
        <v>10</v>
      </c>
      <c r="D57" s="9" t="s">
        <v>205</v>
      </c>
      <c r="E57">
        <v>1</v>
      </c>
      <c r="F57" s="9" t="s">
        <v>228</v>
      </c>
      <c r="G57">
        <v>14</v>
      </c>
      <c r="H57" s="9" t="s">
        <v>228</v>
      </c>
      <c r="I57" s="9" t="s">
        <v>242</v>
      </c>
      <c r="J57">
        <v>10</v>
      </c>
    </row>
    <row r="58" spans="1:10" x14ac:dyDescent="0.3">
      <c r="A58" s="9" t="s">
        <v>195</v>
      </c>
      <c r="B58" s="9" t="s">
        <v>265</v>
      </c>
      <c r="C58">
        <v>11</v>
      </c>
      <c r="D58" s="9" t="s">
        <v>206</v>
      </c>
      <c r="E58">
        <v>1</v>
      </c>
      <c r="F58" s="9" t="s">
        <v>229</v>
      </c>
      <c r="G58">
        <v>15</v>
      </c>
      <c r="H58" s="9" t="s">
        <v>229</v>
      </c>
      <c r="I58" s="9" t="s">
        <v>243</v>
      </c>
      <c r="J58">
        <v>11</v>
      </c>
    </row>
    <row r="59" spans="1:10" x14ac:dyDescent="0.3">
      <c r="A59" s="9" t="s">
        <v>195</v>
      </c>
      <c r="B59" s="9" t="s">
        <v>265</v>
      </c>
      <c r="C59">
        <v>12</v>
      </c>
      <c r="D59" s="9" t="s">
        <v>207</v>
      </c>
      <c r="E59">
        <v>1</v>
      </c>
      <c r="F59" s="9" t="s">
        <v>230</v>
      </c>
      <c r="G59">
        <v>16</v>
      </c>
      <c r="H59" s="9" t="s">
        <v>230</v>
      </c>
      <c r="I59" s="9" t="s">
        <v>244</v>
      </c>
      <c r="J59">
        <v>12</v>
      </c>
    </row>
    <row r="60" spans="1:10" x14ac:dyDescent="0.3">
      <c r="A60" s="9" t="s">
        <v>195</v>
      </c>
      <c r="B60" s="9" t="s">
        <v>265</v>
      </c>
      <c r="C60">
        <v>13</v>
      </c>
      <c r="D60" s="9" t="s">
        <v>208</v>
      </c>
      <c r="E60">
        <v>1</v>
      </c>
      <c r="F60" s="9" t="s">
        <v>231</v>
      </c>
      <c r="G60">
        <v>17</v>
      </c>
      <c r="H60" s="9" t="s">
        <v>231</v>
      </c>
      <c r="I60" s="9" t="s">
        <v>245</v>
      </c>
      <c r="J60">
        <v>13</v>
      </c>
    </row>
    <row r="61" spans="1:10" x14ac:dyDescent="0.3">
      <c r="A61" s="9" t="s">
        <v>195</v>
      </c>
      <c r="B61" s="9" t="s">
        <v>265</v>
      </c>
      <c r="C61">
        <v>14</v>
      </c>
      <c r="D61" s="9" t="s">
        <v>209</v>
      </c>
      <c r="E61">
        <v>1</v>
      </c>
      <c r="F61" s="9" t="s">
        <v>232</v>
      </c>
      <c r="G61">
        <v>18</v>
      </c>
      <c r="H61" s="9" t="s">
        <v>232</v>
      </c>
      <c r="I61" s="9" t="s">
        <v>246</v>
      </c>
      <c r="J61">
        <v>14</v>
      </c>
    </row>
    <row r="62" spans="1:10" x14ac:dyDescent="0.3">
      <c r="A62" s="9" t="s">
        <v>195</v>
      </c>
      <c r="B62" s="9" t="s">
        <v>265</v>
      </c>
      <c r="C62">
        <v>15</v>
      </c>
      <c r="D62" s="9" t="s">
        <v>210</v>
      </c>
      <c r="E62">
        <v>1</v>
      </c>
      <c r="F62" s="9" t="s">
        <v>233</v>
      </c>
      <c r="G62">
        <v>19</v>
      </c>
      <c r="H62" s="9" t="s">
        <v>233</v>
      </c>
      <c r="I62" s="9" t="s">
        <v>247</v>
      </c>
      <c r="J62">
        <v>15</v>
      </c>
    </row>
    <row r="63" spans="1:10" x14ac:dyDescent="0.3">
      <c r="A63" s="9" t="s">
        <v>195</v>
      </c>
      <c r="B63" s="9" t="s">
        <v>265</v>
      </c>
      <c r="C63">
        <v>16</v>
      </c>
      <c r="D63" s="9" t="s">
        <v>211</v>
      </c>
      <c r="E63">
        <v>1</v>
      </c>
      <c r="F63" s="9" t="s">
        <v>234</v>
      </c>
      <c r="G63">
        <v>20</v>
      </c>
      <c r="H63" s="9" t="s">
        <v>238</v>
      </c>
      <c r="I63" s="9" t="s">
        <v>248</v>
      </c>
      <c r="J63">
        <v>16</v>
      </c>
    </row>
    <row r="64" spans="1:10" x14ac:dyDescent="0.3">
      <c r="A64" s="9" t="s">
        <v>195</v>
      </c>
      <c r="B64" s="9" t="s">
        <v>265</v>
      </c>
      <c r="C64">
        <v>17</v>
      </c>
      <c r="D64" s="9" t="s">
        <v>212</v>
      </c>
      <c r="E64">
        <v>1</v>
      </c>
      <c r="F64" s="9" t="s">
        <v>235</v>
      </c>
      <c r="G64">
        <v>21</v>
      </c>
      <c r="H64" s="9" t="s">
        <v>239</v>
      </c>
      <c r="I64" s="9" t="s">
        <v>249</v>
      </c>
      <c r="J64">
        <v>17</v>
      </c>
    </row>
    <row r="65" spans="1:10" x14ac:dyDescent="0.3">
      <c r="A65" s="9" t="s">
        <v>195</v>
      </c>
      <c r="B65" s="9" t="s">
        <v>265</v>
      </c>
      <c r="C65">
        <v>18</v>
      </c>
      <c r="D65" s="9" t="s">
        <v>213</v>
      </c>
      <c r="E65">
        <v>1</v>
      </c>
      <c r="F65" s="9" t="s">
        <v>236</v>
      </c>
      <c r="G65">
        <v>22</v>
      </c>
      <c r="H65" s="9" t="s">
        <v>240</v>
      </c>
      <c r="I65" s="9" t="s">
        <v>250</v>
      </c>
      <c r="J65">
        <v>18</v>
      </c>
    </row>
    <row r="66" spans="1:10" x14ac:dyDescent="0.3">
      <c r="A66" s="9" t="s">
        <v>195</v>
      </c>
      <c r="B66" s="9" t="s">
        <v>265</v>
      </c>
      <c r="C66">
        <v>19</v>
      </c>
      <c r="D66" s="9" t="s">
        <v>214</v>
      </c>
      <c r="E66">
        <v>1</v>
      </c>
      <c r="F66" s="9" t="s">
        <v>237</v>
      </c>
      <c r="G66">
        <v>23</v>
      </c>
      <c r="H66" s="9" t="s">
        <v>241</v>
      </c>
      <c r="I66" s="9" t="s">
        <v>251</v>
      </c>
      <c r="J66">
        <v>19</v>
      </c>
    </row>
    <row r="67" spans="1:10" x14ac:dyDescent="0.3">
      <c r="A67" s="9" t="s">
        <v>195</v>
      </c>
      <c r="B67" s="9" t="s">
        <v>265</v>
      </c>
      <c r="C67">
        <v>20</v>
      </c>
      <c r="D67" s="9" t="s">
        <v>215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195</v>
      </c>
      <c r="B68" s="9" t="s">
        <v>265</v>
      </c>
      <c r="C68">
        <v>21</v>
      </c>
      <c r="D68" s="9" t="s">
        <v>216</v>
      </c>
      <c r="E68">
        <v>1</v>
      </c>
      <c r="F68" s="9" t="s">
        <v>152</v>
      </c>
      <c r="G68">
        <v>2</v>
      </c>
      <c r="H68" s="9"/>
      <c r="I68" s="9"/>
    </row>
    <row r="69" spans="1:10" x14ac:dyDescent="0.3">
      <c r="A69" s="9" t="s">
        <v>195</v>
      </c>
      <c r="B69" s="9" t="s">
        <v>265</v>
      </c>
      <c r="C69">
        <v>22</v>
      </c>
      <c r="D69" s="9" t="s">
        <v>217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195</v>
      </c>
      <c r="B70" s="9" t="s">
        <v>265</v>
      </c>
      <c r="C70">
        <v>23</v>
      </c>
      <c r="D70" s="9" t="s">
        <v>218</v>
      </c>
      <c r="E70">
        <v>1</v>
      </c>
      <c r="F70" s="9" t="s">
        <v>154</v>
      </c>
      <c r="G70">
        <v>4</v>
      </c>
      <c r="H70" s="9"/>
      <c r="I70" s="9"/>
    </row>
    <row r="71" spans="1:10" x14ac:dyDescent="0.3">
      <c r="A71" s="9" t="s">
        <v>195</v>
      </c>
      <c r="B71" s="9" t="s">
        <v>265</v>
      </c>
      <c r="C71">
        <v>24</v>
      </c>
      <c r="D71" s="9" t="s">
        <v>149</v>
      </c>
      <c r="F71" s="9"/>
      <c r="H71" s="9"/>
      <c r="I71" s="9"/>
    </row>
    <row r="72" spans="1:10" x14ac:dyDescent="0.3">
      <c r="A72" s="9" t="s">
        <v>195</v>
      </c>
      <c r="B72" s="9" t="s">
        <v>265</v>
      </c>
      <c r="C72">
        <v>25</v>
      </c>
      <c r="D72" s="9" t="s">
        <v>150</v>
      </c>
      <c r="F72" s="9"/>
      <c r="H72" s="9"/>
      <c r="I72" s="9"/>
    </row>
    <row r="73" spans="1:10" x14ac:dyDescent="0.3">
      <c r="A73" s="9" t="s">
        <v>195</v>
      </c>
      <c r="B73" s="9" t="s">
        <v>265</v>
      </c>
      <c r="C73">
        <v>26</v>
      </c>
      <c r="D73" s="9" t="s">
        <v>151</v>
      </c>
      <c r="F73" s="9"/>
      <c r="H73" s="9"/>
      <c r="I73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  <row r="21" spans="1:9" x14ac:dyDescent="0.3">
      <c r="A21" s="9" t="s">
        <v>256</v>
      </c>
      <c r="B21" t="s">
        <v>219</v>
      </c>
      <c r="C21" s="9" t="s">
        <v>196</v>
      </c>
      <c r="D21" s="9" t="s">
        <v>112</v>
      </c>
      <c r="E21" s="9" t="s">
        <v>252</v>
      </c>
      <c r="F21" s="9" t="s">
        <v>219</v>
      </c>
      <c r="H21" t="s">
        <v>195</v>
      </c>
      <c r="I21" t="s">
        <v>107</v>
      </c>
    </row>
    <row r="22" spans="1:9" x14ac:dyDescent="0.3">
      <c r="A22" s="9" t="s">
        <v>257</v>
      </c>
      <c r="B22" t="s">
        <v>220</v>
      </c>
      <c r="C22" s="9" t="s">
        <v>197</v>
      </c>
      <c r="D22" s="9" t="s">
        <v>112</v>
      </c>
      <c r="E22" s="9" t="s">
        <v>252</v>
      </c>
      <c r="F22" s="9" t="s">
        <v>220</v>
      </c>
      <c r="H22" t="s">
        <v>195</v>
      </c>
      <c r="I22" t="s">
        <v>107</v>
      </c>
    </row>
    <row r="23" spans="1:9" x14ac:dyDescent="0.3">
      <c r="A23" s="9" t="s">
        <v>258</v>
      </c>
      <c r="B23" t="s">
        <v>221</v>
      </c>
      <c r="C23" s="9" t="s">
        <v>198</v>
      </c>
      <c r="D23" s="9" t="s">
        <v>112</v>
      </c>
      <c r="E23" s="9" t="s">
        <v>252</v>
      </c>
      <c r="F23" s="9" t="s">
        <v>221</v>
      </c>
      <c r="H23" t="s">
        <v>195</v>
      </c>
      <c r="I23" t="s">
        <v>107</v>
      </c>
    </row>
    <row r="24" spans="1:9" x14ac:dyDescent="0.3">
      <c r="A24" s="9" t="s">
        <v>259</v>
      </c>
      <c r="B24" t="s">
        <v>222</v>
      </c>
      <c r="C24" s="9" t="s">
        <v>199</v>
      </c>
      <c r="D24" s="9" t="s">
        <v>112</v>
      </c>
      <c r="E24" s="9" t="s">
        <v>252</v>
      </c>
      <c r="F24" s="9" t="s">
        <v>222</v>
      </c>
      <c r="H24" t="s">
        <v>195</v>
      </c>
      <c r="I24" t="s">
        <v>107</v>
      </c>
    </row>
    <row r="25" spans="1:9" x14ac:dyDescent="0.3">
      <c r="A25" s="9" t="s">
        <v>260</v>
      </c>
      <c r="B25" t="s">
        <v>223</v>
      </c>
      <c r="C25" s="9" t="s">
        <v>200</v>
      </c>
      <c r="D25" s="9" t="s">
        <v>112</v>
      </c>
      <c r="E25" s="9" t="s">
        <v>252</v>
      </c>
      <c r="F25" s="9" t="s">
        <v>223</v>
      </c>
      <c r="H25" t="s">
        <v>195</v>
      </c>
      <c r="I25" t="s">
        <v>107</v>
      </c>
    </row>
    <row r="26" spans="1:9" x14ac:dyDescent="0.3">
      <c r="A26" s="9" t="s">
        <v>261</v>
      </c>
      <c r="B26" t="s">
        <v>224</v>
      </c>
      <c r="C26" s="9" t="s">
        <v>201</v>
      </c>
      <c r="D26" s="9" t="s">
        <v>112</v>
      </c>
      <c r="E26" s="9" t="s">
        <v>253</v>
      </c>
      <c r="F26" s="9" t="s">
        <v>224</v>
      </c>
      <c r="H26" t="s">
        <v>195</v>
      </c>
      <c r="I26" t="s">
        <v>107</v>
      </c>
    </row>
    <row r="27" spans="1:9" x14ac:dyDescent="0.3">
      <c r="A27" s="9" t="s">
        <v>262</v>
      </c>
      <c r="B27" t="s">
        <v>225</v>
      </c>
      <c r="C27" s="9" t="s">
        <v>202</v>
      </c>
      <c r="D27" s="9" t="s">
        <v>112</v>
      </c>
      <c r="E27" s="9" t="s">
        <v>254</v>
      </c>
      <c r="F27" s="9" t="s">
        <v>225</v>
      </c>
      <c r="H27" t="s">
        <v>195</v>
      </c>
      <c r="I27" t="s">
        <v>107</v>
      </c>
    </row>
    <row r="28" spans="1:9" x14ac:dyDescent="0.3">
      <c r="A28" s="9" t="s">
        <v>263</v>
      </c>
      <c r="B28" t="s">
        <v>226</v>
      </c>
      <c r="C28" s="9" t="s">
        <v>203</v>
      </c>
      <c r="D28" s="9" t="s">
        <v>112</v>
      </c>
      <c r="E28" s="9" t="s">
        <v>253</v>
      </c>
      <c r="F28" s="9" t="s">
        <v>226</v>
      </c>
      <c r="H28" t="s">
        <v>195</v>
      </c>
      <c r="I28" t="s">
        <v>107</v>
      </c>
    </row>
    <row r="29" spans="1:9" x14ac:dyDescent="0.3">
      <c r="A29" s="9" t="s">
        <v>264</v>
      </c>
      <c r="B29" t="s">
        <v>227</v>
      </c>
      <c r="C29" s="9" t="s">
        <v>204</v>
      </c>
      <c r="D29" s="9" t="s">
        <v>112</v>
      </c>
      <c r="E29" s="9" t="s">
        <v>254</v>
      </c>
      <c r="F29" s="9" t="s">
        <v>227</v>
      </c>
      <c r="H29" t="s">
        <v>195</v>
      </c>
      <c r="I29" t="s">
        <v>107</v>
      </c>
    </row>
    <row r="30" spans="1:9" x14ac:dyDescent="0.3">
      <c r="A30" s="9" t="s">
        <v>242</v>
      </c>
      <c r="B30" t="s">
        <v>228</v>
      </c>
      <c r="C30" s="9" t="s">
        <v>205</v>
      </c>
      <c r="D30" s="9" t="s">
        <v>112</v>
      </c>
      <c r="E30" s="9" t="s">
        <v>253</v>
      </c>
      <c r="F30" s="9" t="s">
        <v>228</v>
      </c>
      <c r="H30" t="s">
        <v>195</v>
      </c>
      <c r="I30" t="s">
        <v>107</v>
      </c>
    </row>
    <row r="31" spans="1:9" x14ac:dyDescent="0.3">
      <c r="A31" s="9" t="s">
        <v>243</v>
      </c>
      <c r="B31" t="s">
        <v>229</v>
      </c>
      <c r="C31" s="9" t="s">
        <v>206</v>
      </c>
      <c r="D31" s="9" t="s">
        <v>112</v>
      </c>
      <c r="E31" s="9" t="s">
        <v>254</v>
      </c>
      <c r="F31" s="9" t="s">
        <v>229</v>
      </c>
      <c r="H31" t="s">
        <v>195</v>
      </c>
      <c r="I31" t="s">
        <v>107</v>
      </c>
    </row>
    <row r="32" spans="1:9" x14ac:dyDescent="0.3">
      <c r="A32" s="9" t="s">
        <v>244</v>
      </c>
      <c r="B32" t="s">
        <v>230</v>
      </c>
      <c r="C32" s="9" t="s">
        <v>207</v>
      </c>
      <c r="D32" s="9" t="s">
        <v>112</v>
      </c>
      <c r="E32" s="9" t="s">
        <v>253</v>
      </c>
      <c r="F32" s="9" t="s">
        <v>230</v>
      </c>
      <c r="H32" t="s">
        <v>195</v>
      </c>
      <c r="I32" t="s">
        <v>107</v>
      </c>
    </row>
    <row r="33" spans="1:9" x14ac:dyDescent="0.3">
      <c r="A33" s="9" t="s">
        <v>245</v>
      </c>
      <c r="B33" t="s">
        <v>231</v>
      </c>
      <c r="C33" s="9" t="s">
        <v>208</v>
      </c>
      <c r="D33" s="9" t="s">
        <v>112</v>
      </c>
      <c r="E33" s="9" t="s">
        <v>254</v>
      </c>
      <c r="F33" s="9" t="s">
        <v>231</v>
      </c>
      <c r="H33" t="s">
        <v>195</v>
      </c>
      <c r="I33" t="s">
        <v>107</v>
      </c>
    </row>
    <row r="34" spans="1:9" x14ac:dyDescent="0.3">
      <c r="A34" s="9" t="s">
        <v>246</v>
      </c>
      <c r="B34" t="s">
        <v>232</v>
      </c>
      <c r="C34" s="9" t="s">
        <v>209</v>
      </c>
      <c r="D34" s="9" t="s">
        <v>112</v>
      </c>
      <c r="E34" s="9" t="s">
        <v>253</v>
      </c>
      <c r="F34" s="9" t="s">
        <v>232</v>
      </c>
      <c r="H34" t="s">
        <v>195</v>
      </c>
      <c r="I34" t="s">
        <v>107</v>
      </c>
    </row>
    <row r="35" spans="1:9" x14ac:dyDescent="0.3">
      <c r="A35" s="9" t="s">
        <v>247</v>
      </c>
      <c r="B35" t="s">
        <v>233</v>
      </c>
      <c r="C35" s="9" t="s">
        <v>210</v>
      </c>
      <c r="D35" s="9" t="s">
        <v>112</v>
      </c>
      <c r="E35" s="9" t="s">
        <v>254</v>
      </c>
      <c r="F35" s="9" t="s">
        <v>233</v>
      </c>
      <c r="H35" t="s">
        <v>195</v>
      </c>
      <c r="I35" t="s">
        <v>107</v>
      </c>
    </row>
    <row r="36" spans="1:9" x14ac:dyDescent="0.3">
      <c r="A36" s="9" t="s">
        <v>248</v>
      </c>
      <c r="B36" t="s">
        <v>238</v>
      </c>
      <c r="C36" s="9" t="s">
        <v>211</v>
      </c>
      <c r="D36" s="9" t="s">
        <v>112</v>
      </c>
      <c r="E36" s="9" t="s">
        <v>255</v>
      </c>
      <c r="F36" s="9" t="s">
        <v>238</v>
      </c>
      <c r="H36" t="s">
        <v>195</v>
      </c>
      <c r="I36" t="s">
        <v>107</v>
      </c>
    </row>
    <row r="37" spans="1:9" x14ac:dyDescent="0.3">
      <c r="A37" s="9" t="s">
        <v>249</v>
      </c>
      <c r="B37" t="s">
        <v>239</v>
      </c>
      <c r="C37" s="9" t="s">
        <v>212</v>
      </c>
      <c r="D37" s="9" t="s">
        <v>112</v>
      </c>
      <c r="E37" s="9" t="s">
        <v>255</v>
      </c>
      <c r="F37" s="9" t="s">
        <v>239</v>
      </c>
      <c r="H37" t="s">
        <v>195</v>
      </c>
      <c r="I37" t="s">
        <v>107</v>
      </c>
    </row>
    <row r="38" spans="1:9" x14ac:dyDescent="0.3">
      <c r="A38" s="9" t="s">
        <v>250</v>
      </c>
      <c r="B38" t="s">
        <v>240</v>
      </c>
      <c r="C38" s="9" t="s">
        <v>213</v>
      </c>
      <c r="D38" s="9" t="s">
        <v>112</v>
      </c>
      <c r="E38" s="9" t="s">
        <v>255</v>
      </c>
      <c r="F38" s="9" t="s">
        <v>240</v>
      </c>
      <c r="H38" t="s">
        <v>195</v>
      </c>
      <c r="I38" t="s">
        <v>107</v>
      </c>
    </row>
    <row r="39" spans="1:9" x14ac:dyDescent="0.3">
      <c r="A39" s="9" t="s">
        <v>251</v>
      </c>
      <c r="B39" t="s">
        <v>241</v>
      </c>
      <c r="C39" s="9" t="s">
        <v>214</v>
      </c>
      <c r="D39" s="9" t="s">
        <v>112</v>
      </c>
      <c r="E39" s="9" t="s">
        <v>255</v>
      </c>
      <c r="F39" s="9" t="s">
        <v>241</v>
      </c>
      <c r="H39" t="s">
        <v>195</v>
      </c>
      <c r="I39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g 5 l N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C D m U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5 l N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C D m U 1 V s M + 4 9 K M A A A D 2 A A A A E g A A A A A A A A A A A A A A A A A A A A A A Q 2 9 u Z m l n L 1 B h Y 2 t h Z 2 U u e G 1 s U E s B A i 0 A F A A C A A g A g 5 l N V Q / K 6 a u k A A A A 6 Q A A A B M A A A A A A A A A A A A A A A A A 7 w A A A F t D b 2 5 0 Z W 5 0 X 1 R 5 c G V z X S 5 4 b W x Q S w E C L Q A U A A I A C A C D m U 1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Q A A A A A A A I U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T N U M j I 6 M T I 6 M D U u N D Y x M D A 5 M V o i I C 8 + P E V u d H J 5 I F R 5 c G U 9 I k Z p b G x D b 2 x 1 b W 5 U e X B l c y I g V m F s d W U 9 I n N B d 1 l H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x M C 0 x M 1 Q y M j o x M j o w N S 4 1 N D M 3 O D k 3 W i I g L z 4 8 R W 5 0 c n k g V H l w Z T 0 i R m l s b E N v b H V t b l R 5 c G V z I i B W Y W x 1 Z T 0 i c 0 J n W U R C Z 0 1 H Q X d Z R 0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I t M T A t M T N U M j I 6 M T I 6 M D U u N T Y y N z M 3 M 1 o i I C 8 + P E V u d H J 5 I F R 5 c G U 9 I k Z p b G x D b 2 x 1 b W 5 U e X B l c y I g V m F s d W U 9 I n N C Z 0 F H Q m d Z R 0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I i A v P j x F b n R y e S B U e X B l P S J G a W x s T G F z d F V w Z G F 0 Z W Q i I F Z h b H V l P S J k M j A y M i 0 x M C 0 x M 1 Q y M j o x M j o w N i 4 1 O T Q w M z Q 2 W i I g L z 4 8 R W 5 0 c n k g V H l w Z T 0 i R m l s b E N v b H V t b l R 5 c G V z I i B W Y W x 1 Z T 0 i c 0 J n W U R C Z 0 1 H Q X d Z R 0 F 3 W U F C Z 1 l H Q m d B P S I g L z 4 8 R W 5 0 c n k g V H l w Z T 0 i Q W R k Z W R U b 0 R h d G F N b 2 R l b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O e L g Z s v 0 2 q y s m 8 n A + T Q J V O k V m P E T J a 5 h s M A t O T j O W T e A A A A A A 6 A A A A A A g A A I A A A A J r Z 2 H W v N n 1 7 n g i K i 8 + 3 F n U z E C u p r e C W + 6 2 u t J + I W G 9 5 U A A A A P h d R y E G n 5 v j U A U c B C A 9 c Z d B g o R s p 7 M M X r D T C + g J u T j Q m z Y i C 0 x v e X 4 N K 3 G u w 0 8 L z s W A e i g c A q s x K f J f a H 5 D M j J l j P s u Q 7 i 1 R Q P q D T o 3 2 l g 9 Q A A A A M 6 o Y T v l i F 6 A 3 E b E J Y V h m 1 n p U f n B H R j E U 8 U K N Z I T z g y E G Z I E S K G e G j x X 3 w 0 p 1 d r G M u E q + e h + Z l 6 V 1 a r G s S c g B A s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2022-10-14T12:36:54Z</dcterms:modified>
</cp:coreProperties>
</file>