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APA_RELEASE\origenes\"/>
    </mc:Choice>
  </mc:AlternateContent>
  <xr:revisionPtr revIDLastSave="0" documentId="13_ncr:1_{A89D195A-799B-40F3-A1E7-02650E27491F}" xr6:coauthVersionLast="47" xr6:coauthVersionMax="47" xr10:uidLastSave="{00000000-0000-0000-0000-000000000000}"/>
  <bookViews>
    <workbookView xWindow="-108" yWindow="-108" windowWidth="23256" windowHeight="12576" activeTab="1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BD_Capas!$A$1:$J$5</definedName>
    <definedName name="DatosExternos_1" localSheetId="8" hidden="1">BD_Detalles!$A$1:$I$5</definedName>
    <definedName name="DatosExternos_1" localSheetId="6" hidden="1">'Capas (2)'!$A$1:$E$5</definedName>
    <definedName name="DatosExternos_2" localSheetId="3" hidden="1">'BASE Global'!$A$1:$Q$5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26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1" l="1"/>
  <c r="I12" i="1"/>
  <c r="I13" i="1"/>
  <c r="B12" i="1"/>
  <c r="B13" i="1"/>
  <c r="B10" i="1"/>
  <c r="I10" i="1"/>
  <c r="B11" i="1"/>
  <c r="E3" i="3"/>
  <c r="E4" i="3"/>
  <c r="E5" i="3"/>
  <c r="E2" i="3"/>
  <c r="B13" i="2"/>
  <c r="C13" i="2"/>
  <c r="F13" i="2"/>
  <c r="H13" i="2"/>
  <c r="I13" i="2" s="1"/>
  <c r="B11" i="2" l="1"/>
  <c r="H11" i="2"/>
  <c r="I11" i="2" s="1"/>
  <c r="C10" i="2"/>
  <c r="F10" i="2"/>
  <c r="B10" i="2"/>
  <c r="F12" i="2"/>
  <c r="F11" i="2" l="1"/>
  <c r="C11" i="2"/>
  <c r="H10" i="2"/>
  <c r="I10" i="2" s="1"/>
  <c r="C12" i="2" l="1"/>
  <c r="B12" i="2"/>
  <c r="H12" i="2"/>
  <c r="I12" i="2" s="1"/>
  <c r="G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<sst xmlns="http://schemas.openxmlformats.org/spreadsheetml/2006/main" count="444" uniqueCount="120">
  <si>
    <t>Capa</t>
  </si>
  <si>
    <t>Propiedad</t>
  </si>
  <si>
    <t>descripcion_capa</t>
  </si>
  <si>
    <t>descripcion_pop-up</t>
  </si>
  <si>
    <t>clase</t>
  </si>
  <si>
    <t>idcapa</t>
  </si>
  <si>
    <t>idpropiedad</t>
  </si>
  <si>
    <t>popup_0_1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</si>
  <si>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</si>
  <si>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</si>
  <si>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</si>
  <si>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</si>
  <si>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</si>
  <si>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</si>
  <si>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</si>
  <si>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</si>
  <si>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</si>
  <si>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</si>
  <si>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</si>
  <si>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</si>
  <si>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Descripción Capa</t>
  </si>
  <si>
    <t>azules</t>
  </si>
  <si>
    <t>01</t>
  </si>
  <si>
    <t>Polígonos</t>
  </si>
  <si>
    <t>APR: Subsubcuenca</t>
  </si>
  <si>
    <t>APR: Localidad</t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</si>
  <si>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</si>
  <si>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</si>
  <si>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</si>
  <si>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</si>
  <si>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</si>
  <si>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</si>
  <si>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</si>
  <si>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</si>
  <si>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</si>
  <si>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</si>
  <si>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</si>
  <si>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</si>
  <si>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</si>
  <si>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</si>
  <si>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</si>
  <si>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</si>
  <si>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</si>
  <si>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</si>
  <si>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</si>
  <si>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</si>
  <si>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</si>
  <si>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</si>
  <si>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</si>
  <si>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</si>
  <si>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</si>
  <si>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</si>
  <si>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</si>
  <si>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</si>
  <si>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</si>
  <si>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</si>
  <si>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</si>
  <si>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</si>
  <si>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</si>
  <si>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</si>
  <si>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</si>
  <si>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</si>
  <si>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</si>
  <si>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</si>
  <si>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</si>
  <si>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</si>
  <si>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</si>
  <si>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</si>
  <si>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</si>
  <si>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</si>
  <si>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</si>
  <si>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</si>
  <si>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</si>
  <si>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</si>
  <si>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</si>
  <si>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</si>
  <si>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</si>
  <si>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</si>
  <si>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</si>
  <si>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</si>
  <si>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</si>
  <si>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</si>
  <si>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</si>
  <si>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</si>
  <si>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</si>
  <si>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</si>
  <si>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</si>
  <si>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</si>
  <si>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</si>
  <si>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</si>
  <si>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</si>
  <si>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</si>
  <si>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</si>
  <si>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</si>
  <si>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</si>
  <si>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</si>
  <si>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</si>
  <si>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</si>
  <si>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</si>
  <si>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Polígono</t>
  </si>
  <si>
    <t>02</t>
  </si>
  <si>
    <t>random</t>
  </si>
  <si>
    <t>Uso de la Tierra</t>
  </si>
  <si>
    <t>Catastro: Uso de la Tierra Origen</t>
  </si>
  <si>
    <t>1_MAX</t>
  </si>
  <si>
    <t>03</t>
  </si>
  <si>
    <t>04</t>
  </si>
  <si>
    <t>1_MEAN</t>
  </si>
  <si>
    <t>1_MIN</t>
  </si>
  <si>
    <t>1_RANGE</t>
  </si>
  <si>
    <t>https://github.com/Sud-Austral/mapa_insumos/tree/main/euclidean/1_MAX/?Codcom=00000.json</t>
  </si>
  <si>
    <t>https://github.com/Sud-Austral/mapa_insumos/tree/main/euclidean/1_MEAN/?Codcom=00000.json</t>
  </si>
  <si>
    <t>https://github.com/Sud-Austral/mapa_insumos/tree/main/euclidean/1_MIN/?Codcom=00000.json</t>
  </si>
  <si>
    <t>https://github.com/Sud-Austral/mapa_insumos/tree/main/euclidean/1_RANGE/?Codcom=00000.json</t>
  </si>
  <si>
    <t>Valor</t>
  </si>
  <si>
    <t>01-0</t>
  </si>
  <si>
    <t>02-0</t>
  </si>
  <si>
    <t>03-0</t>
  </si>
  <si>
    <t>04-0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</si>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</sst>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9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2" fillId="5" borderId="3" applyNumberFormat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10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1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2" fillId="0" borderId="0" xfId="0" quotePrefix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9" fillId="4" borderId="0" xfId="0" applyFont="1" applyFill="1" applyAlignment="1">
      <alignment horizontal="left" vertical="top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top"/>
    </xf>
    <xf numFmtId="0" fontId="13" fillId="5" borderId="3" xfId="2" applyFont="1" applyAlignment="1">
      <alignment horizontal="center" vertical="top"/>
    </xf>
  </cellXfs>
  <cellStyles count="3">
    <cellStyle name="Bueno" xfId="1" builtinId="26"/>
    <cellStyle name="Entrada" xfId="2" builtinId="20"/>
    <cellStyle name="Normal" xfId="0" builtinId="0"/>
  </cellStyles>
  <dxfs count="10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F2F2"/>
      <color rgb="FF008000"/>
      <color rgb="FF407DD6"/>
      <color rgb="FFFF0000"/>
      <color rgb="FFFFDAD1"/>
      <color rgb="FFFF3300"/>
      <color rgb="FF33CC33"/>
      <color rgb="FFFF00FF"/>
      <color rgb="FFB915CF"/>
      <color rgb="FF9BE9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0480" y="15241"/>
    <xdr:ext cx="3535680" cy="1447800"/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absoluteAnchor>
  <xdr:absoluteAnchor>
    <xdr:pos x="4137660" y="30481"/>
    <xdr:ext cx="7490460" cy="1432560"/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975360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0</xdr:rowOff>
    </xdr:from>
    <xdr:to>
      <xdr:col>6</xdr:col>
      <xdr:colOff>1386840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1455420</xdr:colOff>
      <xdr:row>0</xdr:row>
      <xdr:rowOff>1</xdr:rowOff>
    </xdr:from>
    <xdr:to>
      <xdr:col>11</xdr:col>
      <xdr:colOff>487680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n only anin" refreshedDate="44830.773270717589" createdVersion="8" refreshedVersion="8" minRefreshableVersion="3" recordCount="4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3"/>
    </cacheField>
    <cacheField name="Propiedad" numFmtId="0">
      <sharedItems count="678">
        <s v="Valor"/>
        <s v="librovisit" u="1"/>
        <s v="formacion" u="1"/>
        <s v="SC_MAY_M" u="1"/>
        <s v="CUT" u="1"/>
        <s v="URGENCIA" u="1"/>
        <s v="ANCHO_PROM" u="1"/>
        <s v="NOMBRE_COM" u="1"/>
        <s v="TOTAL_VIV_" u="1"/>
        <s v="Nombre Cuenca" u="1"/>
        <s v="Productos" u="1"/>
        <s v="UNIDAD" u="1"/>
        <s v="Pp_mm" u="1"/>
        <s v="CATEGORIA" u="1"/>
        <s v="Agua (km3)-2017" u="1"/>
        <s v="DIAM_GRIFO" u="1"/>
        <s v="NOMBRE_DE" u="1"/>
        <s v="ORIGEN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COD_SSUBC" u="1"/>
        <s v="rangos_v2_BSI_MAX" u="1"/>
        <s v="rangos_v2_5_MIN_MIN" u="1"/>
        <s v="NOM_CUEN" u="1"/>
        <s v="FID_SA_tx" u="1"/>
        <s v="Cod_Zona" u="1"/>
        <s v="Error-2022" u="1"/>
        <s v="AGNO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DESTACAMEN" u="1"/>
        <s v="CUT_COM" u="1"/>
        <s v="5_STD" u="1"/>
        <s v="PERSONAS_E" u="1"/>
        <s v="COSTO_INGR" u="1"/>
        <s v="AREA_CUB" u="1"/>
        <s v="historia" u="1"/>
        <s v="Departamen" u="1"/>
        <s v="mat_didact" u="1"/>
        <s v="Resolución Imagen" u="1"/>
        <s v="MODALIDAD" u="1"/>
        <s v="COD_ZonLoc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NOM_URBANO" u="1"/>
        <s v="Compañia" u="1"/>
        <s v="X-2017" u="1"/>
        <s v="Clasificación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TIPO_DEPEN" u="1"/>
        <s v="CANCHA_FUT" u="1"/>
        <s v="Fecha Fuente-2022" u="1"/>
        <s v="LMAXTOTAL" u="1"/>
        <s v="tienda" u="1"/>
        <s v="NOM_COM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TX_PRO10" u="1"/>
        <s v="F_ESP_MED" u="1"/>
        <s v="CR" u="1"/>
        <s v="USO_EMBAL" u="1"/>
        <s v="NOMBRE_UNI" u="1"/>
        <s v="y" u="1"/>
        <s v="Tipo" u="1"/>
        <s v="Y-2022" u="1"/>
        <s v="6_COUNT" u="1"/>
        <s v="rangos_v2_SAVI_MIN" u="1"/>
        <s v="CUT_PROV" u="1"/>
        <s v="ID_ESP_CC" u="1"/>
        <s v="8_RANGE" u="1"/>
        <s v="TIPO_FORES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MAT_ESP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MAT_BAS_AD" u="1"/>
        <s v="id_ciud_Tx" u="1"/>
        <s v="Error (%)-2017" u="1"/>
        <s v="7_SUM" u="1"/>
        <s v="ZONA_CENSA" u="1"/>
        <s v="Numeració" u="1"/>
        <s v="EVI" u="1"/>
        <s v="MAT_MTP_RE" u="1"/>
        <s v="PROPIEDAD_" u="1"/>
        <s v="rangos_v2_CEL_MIN" u="1"/>
        <s v="4_MAX" u="1"/>
        <s v="CLASIFICAC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ESPCC2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DIRECCION" u="1"/>
        <s v="FUENTE_INF" u="1"/>
        <s v="COD_COMUNA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MAT_MHC_RE" u="1"/>
        <s v="FID_1" u="1"/>
        <s v="MONTO_PRES" u="1"/>
        <s v="ESPECI_CI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CUT_REG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COMUNA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NOMBRE" u="1"/>
        <s v="SUBTIPO" u="1"/>
        <s v="Hectareas" u="1"/>
        <s v="STDO_DESCR" u="1"/>
        <s v="DEMANDA" u="1"/>
        <s v="depend" u="1"/>
        <s v="6_MEAN" u="1"/>
        <s v="OBJECTID" u="1"/>
        <s v="CodProyect" u="1"/>
        <s v="ESTRUCTURA" u="1"/>
        <s v="CO2_2016" u="1"/>
        <s v="PERSONAS_0" u="1"/>
        <s v="NUEVO_X" u="1"/>
        <s v="PRESTADOR" u="1"/>
        <s v="FUEN_FECHA" u="1"/>
        <s v="Vol_k3" u="1"/>
        <s v="NUEVO_Y" u="1"/>
        <s v="Rubro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VOL_M3" u="1"/>
        <s v="COD_CUEN" u="1"/>
        <s v="rangos_v2_CEL_MAX" u="1"/>
        <s v="biblioteca" u="1"/>
        <s v="proteccion" u="1"/>
        <s v="4_AREA" u="1"/>
        <s v="Cuenc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Pendiente-2022" u="1"/>
        <s v="baños" u="1"/>
        <s v="WGI_2-2022" u="1"/>
        <s v="v_NDVI" u="1"/>
        <s v="WGI_2" u="1"/>
        <s v="PENDIENTE" u="1"/>
        <s v="NOM_DEPROV" u="1"/>
        <s v="ESTADO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URBANO" u="1"/>
        <s v="MANZANA" u="1"/>
        <s v="NT1_M" u="1"/>
        <s v="CALZADA" u="1"/>
        <s v="NT2_M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ESPECI_CO" u="1"/>
        <s v="VIV_MATE_2" u="1"/>
        <s v="CUA_ANO" u="1"/>
        <s v="VIV_TECHO_" u="1"/>
        <s v="rangos_v2_1_MAX_MAX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Tipo_inst" u="1"/>
        <s v="4_STD" u="1"/>
        <s v="TOTAL_HOMB" u="1"/>
        <s v="NOMB_CUEN" u="1"/>
        <s v="VIV_PARE_2" u="1"/>
        <s v="Clave" u="1"/>
        <s v="ORIENABLAC" u="1"/>
        <s v="Mail" u="1"/>
        <s v="C_MAD" u="1"/>
        <s v="COD_COM" u="1"/>
        <s v="REGION" u="1"/>
        <s v="LOCALIDAD" u="1"/>
        <s v="ESP_C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Región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MAT_HOM_TO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MAT_MUJ_TO" u="1"/>
        <s v="PAGADO" u="1"/>
        <s v="NOM_SSUBC" u="1"/>
        <s v="NOMBRE Origen" u="1"/>
        <s v="NOM_ZONA" u="1"/>
        <s v="ESTADO_EVA" u="1"/>
        <s v="VIV_PISO_P" u="1"/>
        <s v="1_RANGE" u="1"/>
        <s v="USO" u="1"/>
        <s v="TIPO_CAMB" u="1"/>
        <s v="COD_MzEnt" u="1"/>
        <s v="COBERTURA" u="1"/>
        <s v="REFERENCIA" u="1"/>
        <s v="FECHA_MODI" u="1"/>
        <s v="Modelo_Int" u="1"/>
        <s v="1_COUNT" u="1"/>
        <s v="COD_REGION" u="1"/>
        <s v="COD_SSUBCU" u="1"/>
        <s v="Frente TER" u="1"/>
        <s v="SC_MEN_M" u="1"/>
        <s v="PROY_CODIG" u="1"/>
        <s v="USO_TIERRA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CUR_SIM_TO" u="1"/>
        <s v="ZONA_PICNI" u="1"/>
        <s v="COD_PROVIN" u="1"/>
        <s v="NombreInst" u="1"/>
        <s v="cursos" u="1"/>
        <s v="5_RANGE" u="1"/>
        <s v="ID_AP_Data" u="1"/>
        <s v="x" u="1"/>
        <s v="Rango_pro" u="1"/>
        <s v="POL_VISITA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INVENT_FEC" u="1"/>
        <s v="ID_ESP" u="1"/>
        <s v="Área 2017 (ha)" u="1"/>
        <s v="VIV_TIPO_P" u="1"/>
        <s v="7_COUNT" u="1"/>
        <s v="VIV_TECH_5" u="1"/>
        <s v="ALTURA" u="1"/>
        <s v="COD_PROV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ESTE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MAT_BAS_RE" u="1"/>
        <s v="3_MAX" u="1"/>
        <s v="MAT_MTP_AD" u="1"/>
        <s v="VIV_TECH_2" u="1"/>
        <s v="VIV_AGUA_C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ESPCC1" u="1"/>
        <s v="Nombre_del" u="1"/>
        <s v="C_OBRA" u="1"/>
        <s v="POINT_X" u="1"/>
        <s v="POINT_Y" u="1"/>
        <s v="ZONA_GLACI" u="1"/>
        <s v="Id" u="1"/>
        <s v="ESTADO_1" u="1"/>
        <s v="NOMBRE_DIS" u="1"/>
        <s v="CUR_COMB_T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AT_MHC_AD" u="1"/>
        <s v="MXSITEID" u="1"/>
        <s v="Fuente Espesor-2017" u="1"/>
        <s v="FECHA_INIC" u="1"/>
        <s v="Error (km2)-2017" u="1"/>
        <s v="1_MIN" u="1"/>
        <s v="F_CAMBIO" u="1"/>
        <s v="NORTE" u="1"/>
        <s v="PROVINCIA" u="1"/>
        <s v="COD_AUPOL" u="1"/>
        <s v="gridcode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5_MIN" u="1"/>
        <s v="Region_1" u="1"/>
        <s v="COD_REG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NUMERO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CONDICIO" u="1"/>
        <s v="7_MEAN" u="1"/>
        <s v="SubClase" u="1"/>
        <s v="TOOLTIP" u="1"/>
        <s v="USO_TUR" u="1"/>
        <s v="TOT_PERSON" u="1"/>
        <s v="CH_CASQ" u="1"/>
        <s v="Ha_AP" u="1"/>
        <s v="RBD" u="1"/>
        <s v="SUBTIPOFOR" u="1"/>
        <s v="LETRA_TIPO" u="1"/>
        <s v="EJEC_PRESU" u="1"/>
        <s v="SUBUSO" u="1"/>
        <s v="PERSONAS_M" u="1"/>
        <s v="1_AREA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guard_ropa" u="1"/>
        <s v="Variación Agua (m3) " u="1"/>
        <s v="DEPEN" u="1"/>
        <s v="N_TOTAL" u="1"/>
        <s v="5_AREA" u="1"/>
        <s v="UNI_CODIGO" u="1"/>
        <s v="AREA_Km2" u="1"/>
        <s v="restoran" u="1"/>
        <s v="CUA_ESTADO" u="1"/>
        <s v="Cod_MZ" u="1"/>
        <s v="NOM_RBD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COD_SUBC" u="1"/>
        <s v="BSI" u="1"/>
        <s v="VIV_PARED_" u="1"/>
        <s v="Suma Parte 2022" u="1"/>
        <s v="MAT_PARV" u="1"/>
        <s v="NIVEL" u="1"/>
        <s v="COD_SSCUEN" u="1"/>
        <s v="CODIGOBIP" u="1"/>
      </sharedItems>
    </cacheField>
    <cacheField name="popup_0_1" numFmtId="0">
      <sharedItems containsSemiMixedTypes="0" containsString="0" containsNumber="1" containsInteger="1" minValue="1" maxValue="1"/>
    </cacheField>
    <cacheField name="descripcion_pop-up" numFmtId="0">
      <sharedItems/>
    </cacheField>
    <cacheField name="posicion_popup" numFmtId="0">
      <sharedItems containsSemiMixedTypes="0" containsString="0" containsNumber="1" containsInteger="1" minValue="1" maxValue="1"/>
    </cacheField>
    <cacheField name="descripcion_capa" numFmtId="0">
      <sharedItems containsBlank="1" count="292">
        <s v="Catastro: Uso de la Tierra Origen"/>
        <s v="Información de Pozos" u="1"/>
        <s v="Fuentes Fijas: Nombre" u="1"/>
        <s v="Plan Cuadrante: Código" u="1"/>
        <s v="Hidrogeología: Tipo Información" u="1"/>
        <m u="1"/>
        <s v="Glaciares Inventario 2014" u="1"/>
        <s v="Establecimientos Salud: Prestador" u="1"/>
        <s v="Distancia media (m) a centro de salud" u="1"/>
        <s v="Puentes" u="1"/>
        <s v="EIA: Estado" u="1"/>
        <s v="Estaciones Glaciológicas" u="1"/>
        <s v="ESRI 2020: Uso de la Tierra" u="1"/>
        <s v="Red Hídrica" u="1"/>
        <s v="Lago-Embalse" u="1"/>
        <s v="Lagos - Embalses" u="1"/>
        <s v="Contratos MOP: Proyecto" u="1"/>
        <s v="Cuerpo de Bomberos: Nombre" u="1"/>
        <s v="Acuíferos" u="1"/>
        <s v="BNP: Nombre" u="1"/>
        <s v="Humedales: Nombre" u="1"/>
        <s v="Glaciares 2014: Orientación" u="1"/>
        <s v="Glaciares 2022: Orientación" u="1"/>
        <s v="Embalses" u="1"/>
        <s v="Atractivos Turísticos" u="1"/>
        <s v="Glaciares 2014 : Nombre" u="1"/>
        <s v="Glaciares 2022 : Nombre" u="1"/>
        <s v="Microdatos Censo: Categoría" u="1"/>
        <s v="Glaciares: Fecha Fuente" u="1"/>
        <s v="AR-ZP: Tipo de Limitación" u="1"/>
        <s v="Acuífero Protegido: Nombre" u="1"/>
        <s v="Derechos Agua: Ejercicio" u="1"/>
        <s v="Estación Glaciológica: Nombre" u="1"/>
        <s v="BH Evaporación Real" u="1"/>
        <s v="Carabineros: Tipo Unidad" u="1"/>
        <s v="Derechos Agua: Naturaleza" u="1"/>
        <s v="Calidad Agua: Estado" u="1"/>
        <s v="Límite Manzanas: Manzana" u="1"/>
        <s v="Declaraciones Agotamiento" u="1"/>
        <s v="Fuentes Fijas Contaminantes" u="1"/>
        <s v="Glaciares 2014: Año Inventario" u="1"/>
        <s v="Glaciares 2022: Año Inventario" u="1"/>
        <s v="Zona Homogénea" u="1"/>
        <s v="BH Isoyetas (mm)" u="1"/>
        <s v="Cuerpos de Agua: Nombre" u="1"/>
        <s v="Establecimientos Salud: Complejidad" u="1"/>
        <s v="Establecimientos Párvulos: Dependencia" u="1"/>
        <s v="Comparativo 2014: Nombre Glaciar" u="1"/>
        <s v="Comparativo 2022: Nombre Glaciar" u="1"/>
        <s v="Precipitación Máxima Diaria: (mm)" u="1"/>
        <s v="Tipos de Pozo" u="1"/>
        <s v="Niveles Pozos: Tipo Limitación" u="1"/>
        <s v="Microdatos Censo: " u="1"/>
        <s v="Contratos MOP: Estado" u="1"/>
        <s v="Límite Manzanas: Tipo" u="1"/>
        <s v="Programas SENAME: Programa" u="1"/>
        <s v="Estación Sedimentométrica: Estado" u="1"/>
        <s v="Lagos: Tipo" u="1"/>
        <s v="BH Isotermas (ºC)" u="1"/>
        <s v="Microdatos Censo: Urbano" u="1"/>
        <s v="Catastro: Altura del Bosque" u="1"/>
        <s v="Glaciares 2014: Fuente Digital" u="1"/>
        <s v="Glaciares 2022: Fuente Digital" u="1"/>
        <s v="Grifos" u="1"/>
        <s v="Humedales: Clase" u="1"/>
        <s v="AR - ZP: Acuífero" u="1"/>
        <s v="Información Hidrogeológica" u="1"/>
        <s v="Cuerpo de Bomberos" u="1"/>
        <s v="Estaciones Sedimentométricas" u="1"/>
        <s v="Estación Meteorológica (AUT)" u="1"/>
        <s v="Establecimiento Escolar: Dependencia" u="1"/>
        <s v="Pozos: Productividad" u="1"/>
        <s v="Productividad de Pozos" u="1"/>
        <s v="Acuíferos: Subsubcuenca" u="1"/>
        <s v="Industria Forestal: Especies" u="1"/>
        <s v="Geología" u="1"/>
        <s v="Establecimientos Párvulos: Nombre" u="1"/>
        <s v="Comparativo 2022" u="1"/>
        <s v="Antenas: Tecnología" u="1"/>
        <s v="Índice Calidad Agua" u="1"/>
        <s v="Acuíferos: Tipo de Limitación" u="1"/>
        <s v="Declaración Agotamiento: Tipo" u="1"/>
        <s v="Antenas: Soporte" u="1"/>
        <s v="Calidad de Aguas" u="1"/>
        <s v="Erodabilidad: Usos" u="1"/>
        <s v="BH Evaporación de Tanque" u="1"/>
        <s v="Establecimientos Párvulos: Rural" u="1"/>
        <s v="APR: Localidad" u="1"/>
        <s v="Pozos: Tipo Productividad" u="1"/>
        <s v="Derechos Agua: Uso" u="1"/>
        <s v="Piso Vegetacional: Formación" u="1"/>
        <s v="Embalses: Tipo" u="1"/>
        <s v="Red Hídrica [Polígonos]" u="1"/>
        <s v="Derechos Agua: Subsubcuenca" u="1"/>
        <s v="Humedales" u="1"/>
        <s v="Niveles Pozos: Tipo Estudio" u="1"/>
        <s v="Glaciares 2014 : Clasificación" u="1"/>
        <s v="Glaciares 2022 : Clasificación" u="1"/>
        <s v="Junta Vigilancia: Año Inscripción" u="1"/>
        <s v="Embalses: Propietario" u="1"/>
        <s v="Catastro: Subtipo Forestal" u="1"/>
        <s v="Niveles Pozos: Provisionamiento" u="1"/>
        <s v="Establecimientos Párvulos: Origen" u="1"/>
        <s v="Lagos" u="1"/>
        <s v="Clase Clima Koppen" u="1"/>
        <s v="Humedales: Subcuenca" u="1"/>
        <s v="Grifos: Diámetro Grifo" u="1"/>
        <s v="BH Evaporación Real (mm)" u="1"/>
        <s v="Puentes: Nombre" u="1"/>
        <s v="Cuerpos de Agua: Tipo" u="1"/>
        <s v="Derechos Agua: Nombre " u="1"/>
        <s v="Antenas Telecomunicaciones" u="1"/>
        <s v="Comparativo 2014: Clasificación Detalle" u="1"/>
        <s v="Comparativo 2022: Clasificación Detalle" u="1"/>
        <s v="Parques Urbanos" u="1"/>
        <s v="Límite Manzanas: Nombre Urbano" u="1"/>
        <s v="Atractivos Turísticos: Propiedad" u="1"/>
        <s v="Antenas: Compañía" u="1"/>
        <s v="Acuíferos Protegidos" u="1"/>
        <s v="Ruta de Nieve: Nombre" u="1"/>
        <s v="Industria Forestal: Productos" u="1"/>
        <s v="Estación Glaciológica: Estado" u="1"/>
        <s v="Acuíferos Protegidos Regiones I-II-XV" u="1"/>
        <s v="BNP: Año Creación" u="1"/>
        <s v="Piso Vegetacional" u="1"/>
        <s v="Compañía de Bomberos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Comparativo 2014" u="1"/>
        <s v="Glaciares: Orientación" u="1"/>
        <s v="Precipitación Máxima Diaria" u="1"/>
        <s v="Acuífero Protegido" u="1"/>
        <s v="Industria Forestal" u="1"/>
        <s v="Plan Cuadrante: Unidad" u="1"/>
        <s v="Red Hídrica Línea: Tipo" u="1"/>
        <s v="Industria Forestal: Nombre" u="1"/>
        <s v="Estación Sedimentométrica: Nombre" u="1"/>
        <s v="Establecimiento Escolar: Sostenedor" u="1"/>
        <s v="Acuíferos: Nombre" u="1"/>
        <s v="Humedales: Subclase" u="1"/>
        <s v="Estación Meteorológica" u="1"/>
        <s v="Red Hídrica: Dirección" u="1"/>
        <s v="AR - ZP: Tipo de Estudio" u="1"/>
        <s v="Calidad del Agua: ICA 2014" u="1"/>
        <s v="Establecimientos Salud: Estado" u="1"/>
        <s v="Rango de distancia a centro de salud" u="1"/>
        <s v="Perfil Hidrogeológico: Caracterización" u="1"/>
        <s v="BH Isotermas" u="1"/>
        <s v="Microdatos Censo" u="1"/>
        <s v="Niveles Pozos: Estado" u="1"/>
        <s v="Contratos MOP: Inspector/a" u="1"/>
        <s v="Bienes Nacionales Protegidos" u="1"/>
        <s v="Fuentes Fijas: Rubro" u="1"/>
        <s v="Estaciones Fluviométricas" u="1"/>
        <s v="Lago-Embalse: Nombre" u="1"/>
        <s v="Glaciares: Clasificación" u="1"/>
        <s v="Programas SENAME: Tipo Proyecto" u="1"/>
        <s v="Plan Cuadrante" u="1"/>
        <s v="Red Vial: Clase" u="1"/>
        <s v="APR: Subsubcuenca" u="1"/>
        <s v="Perfiles Hidrogeológicos" u="1"/>
        <s v="Calidad del Agua: ICA 2015" u="1"/>
        <s v="Atractivos Turísticos: Estado" u="1"/>
        <s v="Contratos MOP: Nuevo/Arrastre" u="1"/>
        <s v="Comparativo 2014: Clasificación" u="1"/>
        <s v="Comparativo 2022: Clasificación" u="1"/>
        <s v="Atractivos Turísticos: Uso" u="1"/>
        <s v="Comparativo 2014: Código Glaciar" u="1"/>
        <s v="Comparativo 2022: Código Glaciar" u="1"/>
        <s v="Derechos de Agua" u="1"/>
        <s v="Proyectos en EIA" u="1"/>
        <s v="Agua Potable Rural" u="1"/>
        <s v="Lago-Embalse: Estado" u="1"/>
        <s v="Establecimiento Escolar: Nombre" u="1"/>
        <s v="Glaciares 2014 : Clasificación 2" u="1"/>
        <s v="AR-ZP: Acuífero" u="1"/>
        <s v="Contratos MOP: Clasificación" u="1"/>
        <s v="Declaración Agotamiento: Nombre" u="1"/>
        <s v="Centro de Salud: Rango de Distancia" u="1"/>
        <s v="Ruta de Nieve" u="1"/>
        <s v="Grifos: Diámetro Tubo" u="1"/>
        <s v="Calidad del Agua: ICA 2016" u="1"/>
        <s v="Catastro: Uso de la Tierra Homologado" u="1"/>
        <s v="Glaciares" u="1"/>
        <s v="EIA: Titular" u="1"/>
        <s v="Zonas Homogéneas" u="1"/>
        <s v="Red Vial: Carpeta" u="1"/>
        <s v="Estación Fluviométrica" u="1"/>
        <s v="AR - ZP: Tipo de Limitación" u="1"/>
        <s v="Microdatos Censo: Nombre Urbano" u="1"/>
        <s v="SEIA: Estado" u="1"/>
        <s v="Áreas Protegidas" u="1"/>
        <s v="Catastro: Subuso de la Tierra" u="1"/>
        <s v="Áreas Restringidas - Zonas Protegidas" u="1"/>
        <s v="Museos" u="1"/>
        <s v="Junta Vigilancia: Afluente" u="1"/>
        <s v="Glaciares 2014: Fecha Fuente" u="1"/>
        <s v="Glaciares 2022: Fecha Fuente" u="1"/>
        <s v="Cuerpos de Agua" u="1"/>
        <s v="EIA: Tipo Proyecto" u="1"/>
        <s v="Calidad del Agua: ICA 2017" u="1"/>
        <s v="Hidrogeografía: Tipo de Dato " u="1"/>
        <s v="Atractivos Turísticos: Jerarquía" u="1"/>
        <s v="Red Vial: Concesión" u="1"/>
        <s v="Proyectos Aprobados SEIA" u="1"/>
        <s v="Límite Manzanas: Distrito" u="1"/>
        <s v="Red Hídrica: Tipo Drenaje" u="1"/>
        <s v="BH Escorrentía: Valor (mm)" u="1"/>
        <s v="Red Hídrica Polígono: Tipo" u="1"/>
        <s v="BH Evaporación Real Zona Riego (mm)" u="1"/>
        <s v="Lagos: Nombre" u="1"/>
        <s v="Declaración Agotamiento" u="1"/>
        <s v="Parques Urbanos: Nombre" u="1"/>
        <s v="Contratos MOP: Contratista" u="1"/>
        <s v="Programas SENAME: Institución" u="1"/>
        <s v="Estación Fluviométrica: Nombre" u="1"/>
        <s v="Estación Meteorológica: Nombre" u="1"/>
        <s v="Establecimientos Salud: Urgencia" u="1"/>
        <s v="Niveles Pozos: Sobreotorgamiento" u="1"/>
        <s v="Red Hídrica [Línea]" u="1"/>
        <s v="Hidrogeografía [datos]" u="1"/>
        <s v="Glaciares Inventario 2022" u="1"/>
        <s v="Embalses: Uso" u="1"/>
        <s v="Museos: Nombre" u="1"/>
        <s v="Erodabilidad: Rango" u="1"/>
        <s v="Comparativo 2014: Orientación" u="1"/>
        <s v="Comparativo 2022: Orientación" u="1"/>
        <s v="Áreas Protegidas: Designación" u="1"/>
        <s v="Catastro: Cobertura del Bosque" u="1"/>
        <s v="Plan Cuadrante: Año" u="1"/>
        <s v="Juntas de Vigilancia" u="1"/>
        <s v="Establecimientos Párvulos" u="1"/>
        <s v="Límite Manzanas: Categoría" u="1"/>
        <s v="Límite Urbano" u="1"/>
        <s v="Geología: Tipo Cont" u="1"/>
        <s v="Zona Homogénea: Nombre" u="1"/>
        <s v="Parques Urbanos: Propiedad" u="1"/>
        <s v="Establecimientos Salud: Tipo" u="1"/>
        <s v="Centro de Salud: Distancia Mínima" u="1"/>
        <s v="SEIA: Titular" u="1"/>
        <s v="Grifos: Modelo" u="1"/>
        <s v="AR - ZP: Tipo de Límite" u="1"/>
        <s v="Establecimiento Escolar" u="1"/>
        <s v="Atractivos Turísticos: Tipo" u="1"/>
        <s v="Niveles Pozos: APR" u="1"/>
        <s v="Museos: Tipo Instalación" u="1"/>
        <s v="Acuíferos: Tipo de Límite" u="1"/>
        <s v="Catastro: Uso de la Tierra" u="1"/>
        <s v="Calidad del Agua: Categoría" u="1"/>
        <s v="Establecimientos Salud: Nombre" u="1"/>
        <s v="Plan Cuadrante: Tipo" u="1"/>
        <s v="Calidad de Agua: Estación" u="1"/>
        <s v="Perfil Hidrogeológico: Estrato AT" u="1"/>
        <s v="Rutas de Nieve" u="1"/>
        <s v="Programas SENAME" u="1"/>
        <s v="Atractivos Turísticos: Categoría" u="1"/>
        <s v="Contratos MOP: Servicio" u="1"/>
        <s v="Junta Vigilancia: Río - Estero" u="1"/>
        <s v="Distancia máxima (m) a centro de salud" u="1"/>
        <s v="Distancia mínima (m) a centro de salud" u="1"/>
        <s v="Glaciares: Frente" u="1"/>
        <s v="Museos: Dependencia" u="1"/>
        <s v="Industria Forestal: Instalación" u="1"/>
        <s v="Red Vial" u="1"/>
        <s v="Niveles Pozos: Año" u="1"/>
        <s v="SEIA: Tipo Proyecto" u="1"/>
        <s v="Microdatos Censo: Distrito" u="1"/>
        <s v="Centro de Salud: Distancia Promedio" u="1"/>
        <s v="Contratos Obras Públicas" u="1"/>
        <s v="Establecimientos de Salud" u="1"/>
        <s v="Centro de Salud: Distancia Máxima" u="1"/>
        <s v="Niveles de Pozos" u="1"/>
        <s v="Parques Urbanos: " u="1"/>
        <s v="Glaciares: Cubierto" u="1"/>
        <s v="Parques Urbanos: Uso" u="1"/>
        <s v="BH Evaporación Tanque (mm)" u="1"/>
        <s v="Calidad del Agua: Acuífero" u="1"/>
        <s v="Límite Manzanas" u="1"/>
        <s v="Programas SENAME: Modelo Intervención" u="1"/>
        <s v="BH Isoyetas" u="1"/>
        <s v="AR-ZP: Tipo de Estudio" u="1"/>
        <s v="Establecimientos Párvulos: Estado" u="1"/>
        <s v="BH Escorrentía" u="1"/>
        <s v="Cuartel de Carabineros" u="1"/>
        <s v="Plan Cuadrante: Estado" u="1"/>
        <s v="Catastro: Tipo Forestal" u="1"/>
        <s v="Perfil Hidrogeológico: Espesor" u="1"/>
        <s v="Catastro: Estructura del Bosque" u="1"/>
        <s v="Catastro: Especies Estado Conservación" u="1"/>
      </sharedItems>
    </cacheField>
    <cacheField name="clase" numFmtId="16">
      <sharedItems containsBlank="1" count="201">
        <s v="01-0"/>
        <s v="02-0"/>
        <s v="03-0"/>
        <s v="04-0"/>
        <s v="2-1" u="1"/>
        <s v="19-0" u="1"/>
        <s v="23-3" u="1"/>
        <s v="32-2" u="1"/>
        <m u="1"/>
        <s v="01-4" u="1"/>
        <s v="06-0" u="1"/>
        <s v="10-" u="1"/>
        <s v="16-4" u="1"/>
        <s v="34-2" u="1"/>
        <s v="03-4" u="1"/>
        <s v="08-0" u="1"/>
        <s v="12-3" u="1"/>
        <s v="21-2" u="1"/>
        <s v="30-1" u="1"/>
        <s v="12-" u="1"/>
        <s v="26-8" u="1"/>
        <s v="18-4" u="1"/>
        <s v="27-3" u="1"/>
        <s v="23-2" u="1"/>
        <s v="32-1" u="1"/>
        <s v="7-1" u="1"/>
        <s v="01-3" u="1"/>
        <s v="10-2" u="1"/>
        <s v="29-3" u="1"/>
        <s v="7-2" u="1"/>
        <s v="16-3" u="1"/>
        <s v="25-2" u="1"/>
        <s v="34-1" u="1"/>
        <s v="16-" u="1"/>
        <s v="03-3" u="1"/>
        <s v="12-2" u="1"/>
        <s v="21-1" u="1"/>
        <s v="30-0" u="1"/>
        <s v="26-7" u="1"/>
        <s v="18-3" u="1"/>
        <s v="27-2" u="1"/>
        <s v="31-5" u="1"/>
        <s v="36-1" u="1"/>
        <s v="23-1" u="1"/>
        <s v="32-0" u="1"/>
        <s v="05-" u="1"/>
        <s v="01-2" u="1"/>
        <s v="10-1" u="1"/>
        <s v="29-2" u="1"/>
        <s v="16-2" u="1"/>
        <s v="25-1" u="1"/>
        <s v="34-0" u="1"/>
        <s v="07-" u="1"/>
        <s v="03-2" u="1"/>
        <s v="12-1" u="1"/>
        <s v="21-0" u="1"/>
        <s v="5-1" u="1"/>
        <s v="26-6" u="1"/>
        <s v="18-2" u="1"/>
        <s v="27-1" u="1"/>
        <s v="31-4" u="1"/>
        <s v="36-0" u="1"/>
        <s v="09-" u="1"/>
        <s v="05-2" u="1"/>
        <s v="14-1" u="1"/>
        <s v="23-0" u="1"/>
        <s v="01-1" u="1"/>
        <s v="10-0" u="1"/>
        <s v="29-1" u="1"/>
        <s v="07-2" u="1"/>
        <s v="16-1" u="1"/>
        <s v="25-0" u="1"/>
        <s v="03-1" u="1"/>
        <s v="12-0" u="1"/>
        <s v="08-7" u="1"/>
        <s v="17-6" u="1"/>
        <s v="26-5" u="1"/>
        <s v="04-6" u="1"/>
        <s v="18-1" u="1"/>
        <s v="22-4" u="1"/>
        <s v="27-0" u="1"/>
        <s v="31-3" u="1"/>
        <s v="05-1" u="1"/>
        <s v="14-0" u="1"/>
        <s v="19-6" u="1"/>
        <s v="3-1" u="1"/>
        <s v="29-0" u="1"/>
        <s v="02-5" u="1"/>
        <s v="07-1" u="1"/>
        <s v="16-0" u="1"/>
        <s v="20-3" u="1"/>
        <s v="3-2" u="1"/>
        <s v="08-6" u="1"/>
        <s v="17-5" u="1"/>
        <s v="26-4" u="1"/>
        <s v="35-3" u="1"/>
        <s v="3-3" u="1"/>
        <s v="35-" u="1"/>
        <s v="04-5" u="1"/>
        <s v="09-1" u="1"/>
        <s v="18-0" u="1"/>
        <s v="22-3" u="1"/>
        <s v="31-2" u="1"/>
        <s v="05-0" u="1"/>
        <s v="19-5" u="1"/>
        <s v="01-9" u="1"/>
        <s v="8-1" u="1"/>
        <s v="02-4" u="1"/>
        <s v="07-0" u="1"/>
        <s v="11-3" u="1"/>
        <s v="20-2" u="1"/>
        <s v="11-" u="1"/>
        <s v="8-2" u="1"/>
        <s v="08-5" u="1"/>
        <s v="17-4" u="1"/>
        <s v="26-3" u="1"/>
        <s v="35-2" u="1"/>
        <s v="1-1" u="1"/>
        <s v="04-4" u="1"/>
        <s v="09-0" u="1"/>
        <s v="22-2" u="1"/>
        <s v="31-1" u="1"/>
        <s v="13-" u="1"/>
        <s v="8-3" u="1"/>
        <s v="1-2" u="1"/>
        <s v="19-4" u="1"/>
        <s v="28-3" u="1"/>
        <s v="37-2" u="1"/>
        <s v="8-4" u="1"/>
        <s v="01-8" u="1"/>
        <s v="15-3" u="1"/>
        <s v="24-2" u="1"/>
        <s v="33-1" u="1"/>
        <s v="1-3" u="1"/>
        <s v="15-" u="1"/>
        <s v="02-3" u="1"/>
        <s v="11-2" u="1"/>
        <s v="20-1" u="1"/>
        <s v="8-5" u="1"/>
        <s v="08-4" u="1"/>
        <s v="17-3" u="1"/>
        <s v="26-2" u="1"/>
        <s v="35-1" u="1"/>
        <s v="04-3" u="1"/>
        <s v="13-2" u="1"/>
        <s v="22-1" u="1"/>
        <s v="31-0" u="1"/>
        <s v="04-" u="1"/>
        <s v="6-1" u="1"/>
        <s v="19-3" u="1"/>
        <s v="28-2" u="1"/>
        <s v="37-1" u="1"/>
        <s v="01-7" u="1"/>
        <s v="15-2" u="1"/>
        <s v="24-1" u="1"/>
        <s v="33-0" u="1"/>
        <s v="02-2" u="1"/>
        <s v="11-1" u="1"/>
        <s v="20-0" u="1"/>
        <s v="08-3" u="1"/>
        <s v="17-2" u="1"/>
        <s v="26-1" u="1"/>
        <s v="35-0" u="1"/>
        <s v="08-" u="1"/>
        <s v="04-2" u="1"/>
        <s v="13-1" u="1"/>
        <s v="22-0" u="1"/>
        <s v="19-2" u="1"/>
        <s v="28-1" u="1"/>
        <s v="32-4" u="1"/>
        <s v="37-0" u="1"/>
        <s v="01-6" u="1"/>
        <s v="15-1" u="1"/>
        <s v="24-0" u="1"/>
        <s v="02-1" u="1"/>
        <s v="11-0" u="1"/>
        <s v="4-1" u="1"/>
        <s v="08-2" u="1"/>
        <s v="17-1" u="1"/>
        <s v="21-4" u="1"/>
        <s v="26-0" u="1"/>
        <s v="4-2" u="1"/>
        <s v="04-1" u="1"/>
        <s v="13-0" u="1"/>
        <s v="19-1" u="1"/>
        <s v="28-0" u="1"/>
        <s v="32-3" u="1"/>
        <s v="01-5" u="1"/>
        <s v="06-1" u="1"/>
        <s v="15-0" u="1"/>
        <s v="16-5" u="1"/>
        <s v="34-3" u="1"/>
        <s v="34-" u="1"/>
        <s v="9-1" u="1"/>
        <s v="03-5" u="1"/>
        <s v="08-1" u="1"/>
        <s v="17-0" u="1"/>
        <s v="21-3" u="1"/>
        <s v="30-2" u="1"/>
        <s v="18-5" u="1"/>
        <s v="27-4" u="1"/>
      </sharedItems>
    </cacheField>
    <cacheField name="posición_capa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01"/>
    <s v="1_MAX"/>
    <n v="1"/>
    <x v="0"/>
    <n v="1"/>
    <s v="Uso de la Tierra"/>
    <n v="1"/>
    <x v="0"/>
    <x v="0"/>
    <n v="0"/>
  </r>
  <r>
    <s v="02"/>
    <s v="1_MEAN"/>
    <n v="1"/>
    <x v="0"/>
    <n v="1"/>
    <s v="Uso de la Tierra"/>
    <n v="1"/>
    <x v="0"/>
    <x v="1"/>
    <n v="0"/>
  </r>
  <r>
    <s v="03"/>
    <s v="1_MIN"/>
    <n v="2"/>
    <x v="0"/>
    <n v="1"/>
    <s v="Uso de la Tierra"/>
    <n v="1"/>
    <x v="0"/>
    <x v="2"/>
    <n v="0"/>
  </r>
  <r>
    <s v="04"/>
    <s v="1_RANGE"/>
    <n v="3"/>
    <x v="0"/>
    <n v="1"/>
    <s v="Uso de la Tierra"/>
    <n v="1"/>
    <x v="0"/>
    <x v="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26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7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78">
        <item m="1" x="637"/>
        <item m="1" x="444"/>
        <item m="1" x="513"/>
        <item m="1" x="598"/>
        <item m="1" x="575"/>
        <item m="1" x="436"/>
        <item m="1" x="26"/>
        <item m="1" x="131"/>
        <item m="1" x="286"/>
        <item m="1" x="102"/>
        <item m="1" x="153"/>
        <item m="1" x="238"/>
        <item m="1" x="211"/>
        <item m="1" x="94"/>
        <item m="1" x="361"/>
        <item m="1" x="500"/>
        <item m="1" x="647"/>
        <item m="1" x="459"/>
        <item m="1" x="521"/>
        <item m="1" x="608"/>
        <item m="1" x="585"/>
        <item m="1" x="453"/>
        <item m="1" x="44"/>
        <item m="1" x="140"/>
        <item m="1" x="292"/>
        <item m="1" x="109"/>
        <item m="1" x="164"/>
        <item m="1" x="247"/>
        <item m="1" x="221"/>
        <item m="1" x="106"/>
        <item m="1" x="374"/>
        <item m="1" x="510"/>
        <item m="1" x="655"/>
        <item m="1" x="528"/>
        <item m="1" x="614"/>
        <item m="1" x="594"/>
        <item m="1" x="465"/>
        <item m="1" x="52"/>
        <item m="1" x="147"/>
        <item m="1" x="303"/>
        <item m="1" x="122"/>
        <item m="1" x="177"/>
        <item m="1" x="260"/>
        <item m="1" x="235"/>
        <item m="1" x="113"/>
        <item m="1" x="387"/>
        <item m="1" x="516"/>
        <item m="1" x="666"/>
        <item m="1" x="488"/>
        <item m="1" x="537"/>
        <item m="1" x="624"/>
        <item m="1" x="607"/>
        <item m="1" x="483"/>
        <item m="1" x="63"/>
        <item m="1" x="157"/>
        <item m="1" x="316"/>
        <item m="1" x="132"/>
        <item m="1" x="183"/>
        <item m="1" x="274"/>
        <item m="1" x="245"/>
        <item m="1" x="126"/>
        <item m="1" x="401"/>
        <item m="1" x="525"/>
        <item m="1" x="199"/>
        <item m="1" x="110"/>
        <item m="1" x="39"/>
        <item m="1" x="90"/>
        <item m="1" x="71"/>
        <item m="1" x="77"/>
        <item m="1" x="23"/>
        <item m="1" x="649"/>
        <item m="1" x="200"/>
        <item m="1" x="294"/>
        <item m="1" x="419"/>
        <item m="1" x="527"/>
        <item m="1" x="62"/>
        <item m="1" x="195"/>
        <item m="1" x="275"/>
        <item m="1" x="282"/>
        <item m="1" x="597"/>
        <item m="1" x="400"/>
        <item m="1" x="307"/>
        <item m="1" x="586"/>
        <item m="1" x="290"/>
        <item m="1" x="135"/>
        <item m="1" x="88"/>
        <item m="1" x="178"/>
        <item m="1" x="669"/>
        <item m="1" x="381"/>
        <item m="1" x="213"/>
        <item m="1" x="540"/>
        <item m="1" x="604"/>
        <item m="1" x="330"/>
        <item m="1" x="96"/>
        <item m="1" x="324"/>
        <item m="1" x="92"/>
        <item m="1" x="84"/>
        <item m="1" x="13"/>
        <item m="1" x="319"/>
        <item m="1" x="471"/>
        <item m="1" x="581"/>
        <item m="1" x="451"/>
        <item m="1" x="296"/>
        <item m="1" x="165"/>
        <item m="1" x="569"/>
        <item m="1" x="562"/>
        <item m="1" x="264"/>
        <item m="1" x="504"/>
        <item m="1" x="336"/>
        <item m="1" x="603"/>
        <item m="1" x="579"/>
        <item m="1" x="25"/>
        <item m="1" x="382"/>
        <item m="1" x="225"/>
        <item m="1" x="220"/>
        <item m="1" x="288"/>
        <item m="1" x="613"/>
        <item m="1" x="620"/>
        <item m="1" x="660"/>
        <item m="1" x="439"/>
        <item m="1" x="28"/>
        <item m="1" x="491"/>
        <item m="1" x="596"/>
        <item m="1" x="455"/>
        <item m="1" x="32"/>
        <item m="1" x="446"/>
        <item m="1" x="670"/>
        <item m="1" x="37"/>
        <item m="1" x="61"/>
        <item m="1" x="396"/>
        <item m="1" x="136"/>
        <item m="1" x="534"/>
        <item m="1" x="107"/>
        <item m="1" x="677"/>
        <item m="1" x="262"/>
        <item m="1" x="80"/>
        <item m="1" x="243"/>
        <item m="1" x="482"/>
        <item m="1" x="370"/>
        <item m="1" x="18"/>
        <item m="1" x="623"/>
        <item m="1" x="452"/>
        <item m="1" x="251"/>
        <item m="1" x="638"/>
        <item m="1" x="54"/>
        <item m="1" x="404"/>
        <item m="1" x="188"/>
        <item m="1" x="116"/>
        <item m="1" x="342"/>
        <item m="1" x="364"/>
        <item m="1" x="508"/>
        <item m="1" x="659"/>
        <item m="1" x="617"/>
        <item m="1" x="151"/>
        <item m="1" x="231"/>
        <item m="1" x="293"/>
        <item m="1" x="547"/>
        <item m="1" x="460"/>
        <item m="1" x="464"/>
        <item m="1" x="4"/>
        <item m="1" x="64"/>
        <item m="1" x="51"/>
        <item m="1" x="229"/>
        <item m="1" x="124"/>
        <item m="1" x="222"/>
        <item m="1" x="393"/>
        <item m="1" x="258"/>
        <item m="1" x="196"/>
        <item m="1" x="57"/>
        <item m="1" x="653"/>
        <item m="1" x="565"/>
        <item m="1" x="259"/>
        <item m="1" x="228"/>
        <item m="1" x="144"/>
        <item m="1" x="304"/>
        <item m="1" x="473"/>
        <item m="1" x="50"/>
        <item m="1" x="415"/>
        <item m="1" x="639"/>
        <item m="1" x="15"/>
        <item m="1" x="76"/>
        <item m="1" x="185"/>
        <item m="1" x="133"/>
        <item m="1" x="398"/>
        <item m="1" x="552"/>
        <item m="1" x="505"/>
        <item m="1" x="634"/>
        <item m="1" x="223"/>
        <item m="1" x="410"/>
        <item m="1" x="65"/>
        <item m="1" x="46"/>
        <item m="1" x="428"/>
        <item m="1" x="244"/>
        <item m="1" x="234"/>
        <item m="1" x="313"/>
        <item m="1" x="545"/>
        <item m="1" x="648"/>
        <item m="1" x="149"/>
        <item m="1" x="434"/>
        <item m="1" x="576"/>
        <item m="1" x="479"/>
        <item m="1" x="592"/>
        <item m="1" x="667"/>
        <item m="1" x="573"/>
        <item m="1" x="442"/>
        <item m="1" x="498"/>
        <item m="1" x="246"/>
        <item m="1" x="317"/>
        <item m="1" x="194"/>
        <item m="1" x="371"/>
        <item m="1" x="212"/>
        <item m="1" x="2"/>
        <item m="1" x="511"/>
        <item m="1" x="566"/>
        <item m="1" x="186"/>
        <item m="1" x="663"/>
        <item m="1" x="651"/>
        <item m="1" x="630"/>
        <item m="1" x="584"/>
        <item m="1" x="256"/>
        <item m="1" x="56"/>
        <item m="1" x="339"/>
        <item m="1" x="466"/>
        <item m="1" x="322"/>
        <item m="1" x="155"/>
        <item m="1" x="67"/>
        <item m="1" x="665"/>
        <item m="1" x="662"/>
        <item m="1" x="209"/>
        <item m="1" x="369"/>
        <item m="1" x="86"/>
        <item m="1" x="104"/>
        <item m="1" x="356"/>
        <item m="1" x="477"/>
        <item m="1" x="248"/>
        <item m="1" x="21"/>
        <item m="1" x="555"/>
        <item m="1" x="418"/>
        <item m="1" x="413"/>
        <item m="1" x="397"/>
        <item m="1" x="75"/>
        <item m="1" x="619"/>
        <item m="1" x="93"/>
        <item m="1" x="129"/>
        <item m="1" x="633"/>
        <item m="1" x="1"/>
        <item m="1" x="201"/>
        <item m="1" x="384"/>
        <item m="1" x="173"/>
        <item m="1" x="380"/>
        <item m="1" x="328"/>
        <item m="1" x="411"/>
        <item m="1" x="348"/>
        <item m="1" x="154"/>
        <item m="1" x="520"/>
        <item m="1" x="529"/>
        <item m="1" x="58"/>
        <item m="1" x="139"/>
        <item m="1" x="208"/>
        <item m="1" x="481"/>
        <item m="1" x="416"/>
        <item m="1" x="570"/>
        <item m="1" x="203"/>
        <item m="1" x="522"/>
        <item m="1" x="161"/>
        <item m="1" x="429"/>
        <item m="1" x="305"/>
        <item m="1" x="73"/>
        <item m="1" x="674"/>
        <item m="1" x="146"/>
        <item m="1" x="192"/>
        <item m="1" x="314"/>
        <item m="1" x="503"/>
        <item m="1" x="601"/>
        <item m="1" x="593"/>
        <item m="1" x="458"/>
        <item m="1" x="568"/>
        <item m="1" x="557"/>
        <item m="1" x="60"/>
        <item m="1" x="553"/>
        <item m="1" x="443"/>
        <item m="1" x="497"/>
        <item m="1" x="640"/>
        <item m="1" x="237"/>
        <item m="1" x="205"/>
        <item m="1" x="216"/>
        <item m="1" x="174"/>
        <item m="1" x="167"/>
        <item m="1" x="89"/>
        <item m="1" x="420"/>
        <item m="1" x="535"/>
        <item m="1" x="175"/>
        <item m="1" x="571"/>
        <item m="1" x="654"/>
        <item m="1" x="588"/>
        <item m="1" x="283"/>
        <item m="1" x="675"/>
        <item m="1" x="148"/>
        <item m="1" x="622"/>
        <item m="1" x="506"/>
        <item m="1" x="454"/>
        <item m="1" x="100"/>
        <item m="1" x="646"/>
        <item m="1" x="645"/>
        <item m="1" x="35"/>
        <item m="1" x="312"/>
        <item m="1" x="202"/>
        <item m="1" x="335"/>
        <item m="1" x="661"/>
        <item m="1" x="431"/>
        <item m="1" x="79"/>
        <item m="1" x="433"/>
        <item m="1" x="254"/>
        <item m="1" x="108"/>
        <item m="1" x="394"/>
        <item m="1" x="16"/>
        <item m="1" x="539"/>
        <item m="1" x="546"/>
        <item m="1" x="152"/>
        <item m="1" x="612"/>
        <item m="1" x="590"/>
        <item m="1" x="118"/>
        <item m="1" x="463"/>
        <item m="1" x="24"/>
        <item m="1" x="277"/>
        <item m="1" x="329"/>
        <item m="1" x="279"/>
        <item m="1" x="331"/>
        <item m="1" x="266"/>
        <item m="1" x="270"/>
        <item m="1" x="320"/>
        <item m="1" x="606"/>
        <item m="1" x="159"/>
        <item m="1" x="609"/>
        <item m="1" x="250"/>
        <item m="1" x="242"/>
        <item m="1" x="17"/>
        <item m="1" x="47"/>
        <item m="1" x="430"/>
        <item m="1" x="591"/>
        <item m="1" x="83"/>
        <item m="1" x="265"/>
        <item m="1" x="249"/>
        <item m="1" x="197"/>
        <item m="1" x="53"/>
        <item m="1" x="636"/>
        <item m="1" x="101"/>
        <item m="1" x="541"/>
        <item m="1" x="542"/>
        <item m="1" x="12"/>
        <item m="1" x="74"/>
        <item m="1" x="267"/>
        <item m="1" x="10"/>
        <item m="1" x="560"/>
        <item m="1" x="162"/>
        <item m="1" x="424"/>
        <item m="1" x="291"/>
        <item m="1" x="578"/>
        <item m="1" x="449"/>
        <item m="1" x="599"/>
        <item m="1" x="105"/>
        <item m="1" x="468"/>
        <item m="1" x="409"/>
        <item m="1" x="631"/>
        <item m="1" x="441"/>
        <item m="1" x="145"/>
        <item m="1" x="383"/>
        <item m="1" x="595"/>
        <item m="1" x="179"/>
        <item m="1" x="658"/>
        <item m="1" x="87"/>
        <item m="1" x="315"/>
        <item m="1" x="271"/>
        <item m="1" x="321"/>
        <item m="1" x="169"/>
        <item m="1" x="388"/>
        <item m="1" x="616"/>
        <item m="1" x="480"/>
        <item m="1" x="3"/>
        <item m="1" x="207"/>
        <item m="1" x="448"/>
        <item m="1" x="610"/>
        <item m="1" x="302"/>
        <item m="1" x="495"/>
        <item m="1" x="425"/>
        <item m="1" x="351"/>
        <item m="1" x="210"/>
        <item m="1" x="257"/>
        <item m="1" x="625"/>
        <item m="1" x="587"/>
        <item m="1" x="255"/>
        <item m="1" x="172"/>
        <item m="1" x="190"/>
        <item m="1" x="533"/>
        <item m="1" x="407"/>
        <item m="1" x="664"/>
        <item m="1" x="99"/>
        <item m="1" x="120"/>
        <item m="1" x="530"/>
        <item m="1" x="438"/>
        <item m="1" x="406"/>
        <item m="1" x="496"/>
        <item m="1" x="456"/>
        <item m="1" x="95"/>
        <item m="1" x="474"/>
        <item m="1" x="373"/>
        <item m="1" x="217"/>
        <item m="1" x="395"/>
        <item m="1" x="138"/>
        <item m="1" x="475"/>
        <item m="1" x="561"/>
        <item m="1" x="626"/>
        <item m="1" x="628"/>
        <item m="1" x="386"/>
        <item m="1" x="375"/>
        <item m="1" x="558"/>
        <item m="1" x="567"/>
        <item m="1" x="29"/>
        <item m="1" x="8"/>
        <item m="1" x="232"/>
        <item m="1" x="69"/>
        <item m="1" x="285"/>
        <item m="1" x="656"/>
        <item m="1" x="11"/>
        <item m="1" x="327"/>
        <item m="1" x="5"/>
        <item m="1" x="532"/>
        <item m="1" x="117"/>
        <item m="1" x="627"/>
        <item m="1" x="180"/>
        <item m="1" x="583"/>
        <item m="1" x="230"/>
        <item m="1" x="641"/>
        <item m="1" x="309"/>
        <item m="1" x="252"/>
        <item m="1" x="472"/>
        <item m="1" x="519"/>
        <item m="1" x="43"/>
        <item m="1" x="524"/>
        <item m="1" x="360"/>
        <item m="1" x="332"/>
        <item m="1" x="352"/>
        <item m="1" x="341"/>
        <item m="1" x="515"/>
        <item m="1" x="389"/>
        <item m="1" x="392"/>
        <item m="1" x="377"/>
        <item m="1" x="365"/>
        <item m="1" x="346"/>
        <item m="1" x="334"/>
        <item m="1" x="672"/>
        <item m="1" x="600"/>
        <item m="1" x="589"/>
        <item m="1" x="435"/>
        <item m="1" x="414"/>
        <item m="1" x="391"/>
        <item m="1" x="531"/>
        <item m="1" x="523"/>
        <item m="1" x="512"/>
        <item m="1" x="501"/>
        <item m="1" x="489"/>
        <item m="1" x="478"/>
        <item m="1" x="343"/>
        <item m="1" x="128"/>
        <item m="1" x="621"/>
        <item m="1" x="611"/>
        <item m="1" x="517"/>
        <item m="1" x="499"/>
        <item m="1" x="487"/>
        <item m="1" x="427"/>
        <item m="1" x="130"/>
        <item m="1" x="333"/>
        <item m="1" x="467"/>
        <item m="1" x="119"/>
        <item m="1" x="170"/>
        <item m="1" x="158"/>
        <item m="1" x="461"/>
        <item m="1" x="253"/>
        <item m="1" x="318"/>
        <item m="1" x="378"/>
        <item m="1" x="445"/>
        <item m="1" x="462"/>
        <item m="1" x="187"/>
        <item m="1" x="7"/>
        <item m="1" x="78"/>
        <item m="1" x="36"/>
        <item m="1" x="476"/>
        <item m="1" x="509"/>
        <item m="1" x="160"/>
        <item m="1" x="345"/>
        <item m="1" x="671"/>
        <item m="1" x="181"/>
        <item m="1" x="20"/>
        <item m="1" x="344"/>
        <item m="1" x="22"/>
        <item m="1" x="347"/>
        <item m="1" x="27"/>
        <item m="1" x="350"/>
        <item m="1" x="31"/>
        <item m="1" x="354"/>
        <item m="1" x="34"/>
        <item m="1" x="357"/>
        <item m="1" x="41"/>
        <item m="1" x="363"/>
        <item m="1" x="45"/>
        <item m="1" x="366"/>
        <item m="1" x="49"/>
        <item m="1" x="368"/>
        <item m="1" x="372"/>
        <item m="1" x="390"/>
        <item m="1" x="123"/>
        <item m="1" x="137"/>
        <item m="1" x="150"/>
        <item m="1" x="281"/>
        <item m="1" x="582"/>
        <item m="1" x="33"/>
        <item m="1" x="163"/>
        <item m="1" x="289"/>
        <item m="1" x="261"/>
        <item m="1" x="544"/>
        <item m="1" x="85"/>
        <item m="1" x="219"/>
        <item m="1" x="301"/>
        <item m="1" x="42"/>
        <item m="1" x="502"/>
        <item m="1" x="577"/>
        <item m="1" x="554"/>
        <item m="1" x="602"/>
        <item m="1" x="484"/>
        <item m="1" x="657"/>
        <item m="1" x="376"/>
        <item m="1" x="492"/>
        <item m="1" x="676"/>
        <item m="1" x="417"/>
        <item m="1" x="103"/>
        <item m="1" x="239"/>
        <item m="1" x="98"/>
        <item m="1" x="615"/>
        <item m="1" x="215"/>
        <item m="1" x="111"/>
        <item m="1" x="6"/>
        <item m="1" x="548"/>
        <item m="1" x="19"/>
        <item m="1" x="642"/>
        <item m="1" x="55"/>
        <item m="1" x="399"/>
        <item m="1" x="422"/>
        <item m="1" x="287"/>
        <item m="1" x="218"/>
        <item m="1" x="559"/>
        <item m="1" x="564"/>
        <item m="1" x="338"/>
        <item m="1" x="359"/>
        <item m="1" x="408"/>
        <item m="1" x="379"/>
        <item m="1" x="112"/>
        <item m="1" x="278"/>
        <item m="1" x="280"/>
        <item m="1" x="543"/>
        <item m="1" x="66"/>
        <item m="1" x="311"/>
        <item m="1" x="214"/>
        <item m="1" x="233"/>
        <item m="1" x="269"/>
        <item m="1" x="276"/>
        <item m="1" x="405"/>
        <item m="1" x="268"/>
        <item m="1" x="644"/>
        <item m="1" x="323"/>
        <item m="1" x="629"/>
        <item m="1" x="605"/>
        <item m="1" x="68"/>
        <item m="1" x="30"/>
        <item m="1" x="115"/>
        <item m="1" x="193"/>
        <item m="1" x="299"/>
        <item m="1" x="310"/>
        <item m="1" x="326"/>
        <item m="1" x="536"/>
        <item m="1" x="189"/>
        <item m="1" x="40"/>
        <item m="1" x="403"/>
        <item m="1" x="493"/>
        <item m="1" x="134"/>
        <item m="1" x="143"/>
        <item m="1" x="432"/>
        <item m="1" x="82"/>
        <item m="1" x="191"/>
        <item m="1" x="337"/>
        <item m="1" x="355"/>
        <item m="1" x="457"/>
        <item m="1" x="184"/>
        <item m="1" x="556"/>
        <item m="1" x="421"/>
        <item m="1" x="9"/>
        <item m="1" x="91"/>
        <item m="1" x="572"/>
        <item m="1" x="650"/>
        <item m="1" x="168"/>
        <item m="1" x="514"/>
        <item m="1" x="273"/>
        <item m="1" x="668"/>
        <item m="1" x="423"/>
        <item m="1" x="526"/>
        <item m="1" x="226"/>
        <item m="1" x="236"/>
        <item m="1" x="166"/>
        <item m="1" x="156"/>
        <item m="1" x="574"/>
        <item m="1" x="72"/>
        <item m="1" x="14"/>
        <item m="1" x="81"/>
        <item m="1" x="426"/>
        <item m="1" x="402"/>
        <item m="1" x="142"/>
        <item m="1" x="97"/>
        <item m="1" x="563"/>
        <item m="1" x="240"/>
        <item m="1" x="241"/>
        <item m="1" x="362"/>
        <item m="1" x="306"/>
        <item m="1" x="171"/>
        <item m="1" x="518"/>
        <item m="1" x="141"/>
        <item m="1" x="643"/>
        <item m="1" x="298"/>
        <item m="1" x="308"/>
        <item m="1" x="325"/>
        <item m="1" x="447"/>
        <item m="1" x="59"/>
        <item m="1" x="38"/>
        <item m="1" x="470"/>
        <item m="1" x="121"/>
        <item m="1" x="70"/>
        <item m="1" x="295"/>
        <item m="1" x="300"/>
        <item m="1" x="224"/>
        <item m="1" x="284"/>
        <item m="1" x="353"/>
        <item m="1" x="227"/>
        <item m="1" x="549"/>
        <item m="1" x="297"/>
        <item m="1" x="349"/>
        <item m="1" x="673"/>
        <item m="1" x="507"/>
        <item m="1" x="550"/>
        <item m="1" x="494"/>
        <item m="1" x="486"/>
        <item m="1" x="412"/>
        <item m="1" x="48"/>
        <item m="1" x="272"/>
        <item m="1" x="182"/>
        <item m="1" x="551"/>
        <item m="1" x="198"/>
        <item m="1" x="358"/>
        <item m="1" x="652"/>
        <item m="1" x="618"/>
        <item m="1" x="204"/>
        <item m="1" x="367"/>
        <item m="1" x="450"/>
        <item m="1" x="635"/>
        <item m="1" x="263"/>
        <item m="1" x="440"/>
        <item m="1" x="490"/>
        <item m="1" x="127"/>
        <item m="1" x="632"/>
        <item m="1" x="538"/>
        <item m="1" x="176"/>
        <item m="1" x="469"/>
        <item m="1" x="114"/>
        <item m="1" x="437"/>
        <item m="1" x="125"/>
        <item m="1" x="485"/>
        <item m="1" x="206"/>
        <item m="1" x="340"/>
        <item m="1" x="385"/>
        <item m="1" x="580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92">
        <item m="1" x="134"/>
        <item m="1" x="18"/>
        <item m="1" x="73"/>
        <item m="1" x="249"/>
        <item m="1" x="65"/>
        <item m="1" x="145"/>
        <item m="1" x="244"/>
        <item m="1" x="210"/>
        <item m="1" x="107"/>
        <item m="1" x="212"/>
        <item m="1" x="278"/>
        <item m="1" x="58"/>
        <item m="1" x="43"/>
        <item m="1" x="36"/>
        <item m="1" x="254"/>
        <item m="1" x="279"/>
        <item m="1" x="251"/>
        <item m="1" x="146"/>
        <item m="1" x="164"/>
        <item m="1" x="184"/>
        <item m="1" x="203"/>
        <item m="1" x="214"/>
        <item m="1" x="81"/>
        <item m="1" x="31"/>
        <item m="1" x="35"/>
        <item m="1" x="110"/>
        <item m="1" x="93"/>
        <item m="1" x="89"/>
        <item m="1" x="126"/>
        <item m="1" x="218"/>
        <item m="1" x="121"/>
        <item m="1" x="32"/>
        <item m="1" x="127"/>
        <item m="1" x="219"/>
        <item m="1" x="56"/>
        <item m="1" x="139"/>
        <item m="1" x="237"/>
        <item m="1" x="158"/>
        <item m="1" x="276"/>
        <item m="1" x="28"/>
        <item m="1" x="263"/>
        <item m="1" x="132"/>
        <item m="1" x="204"/>
        <item m="1" x="4"/>
        <item m="1" x="98"/>
        <item m="1" x="260"/>
        <item m="1" x="14"/>
        <item m="1" x="175"/>
        <item m="1" x="128"/>
        <item m="1" x="267"/>
        <item m="1" x="247"/>
        <item m="1" x="152"/>
        <item m="1" x="101"/>
        <item m="1" x="221"/>
        <item m="1" x="95"/>
        <item m="1" x="51"/>
        <item m="1" x="149"/>
        <item m="1" x="289"/>
        <item m="1" x="255"/>
        <item m="1" x="71"/>
        <item m="1" x="88"/>
        <item m="1" x="133"/>
        <item m="1" x="137"/>
        <item m="1" x="211"/>
        <item m="1" x="144"/>
        <item m="1" x="209"/>
        <item m="1" x="182"/>
        <item m="1" x="50"/>
        <item m="1" x="42"/>
        <item m="1" x="5"/>
        <item m="1" x="80"/>
        <item m="1" x="122"/>
        <item m="1" x="141"/>
        <item m="1" x="30"/>
        <item m="1" x="118"/>
        <item m="1" x="196"/>
        <item m="1" x="191"/>
        <item m="1" x="178"/>
        <item m="1" x="29"/>
        <item m="1" x="283"/>
        <item m="1" x="83"/>
        <item m="1" x="1"/>
        <item m="1" x="223"/>
        <item m="1" x="38"/>
        <item m="1" x="172"/>
        <item m="1" x="285"/>
        <item m="1" x="11"/>
        <item m="1" x="156"/>
        <item m="1" x="85"/>
        <item m="1" x="33"/>
        <item m="1" x="130"/>
        <item m="1" x="75"/>
        <item m="1" x="186"/>
        <item m="1" x="79"/>
        <item m="1" x="66"/>
        <item m="1" x="150"/>
        <item m="1" x="282"/>
        <item m="1" x="233"/>
        <item m="1" x="15"/>
        <item m="1" x="157"/>
        <item m="1" x="129"/>
        <item m="1" x="274"/>
        <item m="1" x="163"/>
        <item m="1" x="49"/>
        <item m="1" x="72"/>
        <item m="1" x="13"/>
        <item m="1" x="256"/>
        <item m="1" x="119"/>
        <item m="1" x="222"/>
        <item m="1" x="92"/>
        <item m="1" x="68"/>
        <item m="1" x="188"/>
        <item m="1" x="238"/>
        <item m="1" x="180"/>
        <item m="1" x="198"/>
        <item m="1" x="201"/>
        <item m="1" x="44"/>
        <item m="1" x="109"/>
        <item m="1" x="174"/>
        <item m="1" x="162"/>
        <item m="1" x="87"/>
        <item m="1" x="111"/>
        <item m="1" x="117"/>
        <item m="1" x="82"/>
        <item m="1" x="78"/>
        <item m="1" x="194"/>
        <item m="1" x="230"/>
        <item m="1" x="24"/>
        <item m="1" x="205"/>
        <item m="1" x="258"/>
        <item m="1" x="246"/>
        <item m="1" x="116"/>
        <item m="1" x="169"/>
        <item m="1" x="165"/>
        <item m="1" x="154"/>
        <item m="1" x="19"/>
        <item m="1" x="123"/>
        <item m="1" x="125"/>
        <item m="1" x="39"/>
        <item m="1" x="2"/>
        <item m="1" x="155"/>
        <item m="1" x="271"/>
        <item m="1" x="259"/>
        <item m="1" x="16"/>
        <item m="1" x="179"/>
        <item m="1" x="166"/>
        <item m="1" x="53"/>
        <item m="1" x="216"/>
        <item m="1" x="153"/>
        <item m="1" x="286"/>
        <item m="1" x="34"/>
        <item m="1" x="67"/>
        <item m="1" x="17"/>
        <item m="1" x="173"/>
        <item m="1" x="10"/>
        <item m="1" x="202"/>
        <item m="1" x="187"/>
        <item m="1" x="23"/>
        <item m="1" x="99"/>
        <item m="1" x="225"/>
        <item m="1" x="91"/>
        <item m="1" x="84"/>
        <item m="1" x="227"/>
        <item m="1" x="69"/>
        <item m="1" x="245"/>
        <item m="1" x="176"/>
        <item m="1" x="70"/>
        <item m="1" x="140"/>
        <item m="1" x="234"/>
        <item m="1" x="102"/>
        <item m="1" x="76"/>
        <item m="1" x="46"/>
        <item m="1" x="86"/>
        <item m="1" x="284"/>
        <item m="1" x="272"/>
        <item m="1" x="240"/>
        <item m="1" x="220"/>
        <item m="1" x="252"/>
        <item m="1" x="7"/>
        <item m="1" x="147"/>
        <item m="1" x="45"/>
        <item m="1" x="190"/>
        <item m="1" x="143"/>
        <item m="1" x="63"/>
        <item m="1" x="243"/>
        <item m="1" x="106"/>
        <item m="1" x="183"/>
        <item m="1" x="94"/>
        <item m="1" x="105"/>
        <item m="1" x="20"/>
        <item m="1" x="64"/>
        <item m="1" x="142"/>
        <item m="1" x="135"/>
        <item m="1" x="138"/>
        <item m="1" x="265"/>
        <item m="1" x="120"/>
        <item m="1" x="74"/>
        <item m="1" x="104"/>
        <item m="1" x="103"/>
        <item m="1" x="213"/>
        <item m="1" x="57"/>
        <item m="1" x="236"/>
        <item m="1" x="280"/>
        <item m="1" x="37"/>
        <item m="1" x="115"/>
        <item m="1" x="54"/>
        <item m="1" x="235"/>
        <item m="1" x="208"/>
        <item m="1" x="151"/>
        <item m="1" x="52"/>
        <item m="1" x="269"/>
        <item m="1" x="192"/>
        <item m="1" x="59"/>
        <item m="1" x="27"/>
        <item m="1" x="197"/>
        <item m="1" x="226"/>
        <item m="1" x="248"/>
        <item m="1" x="264"/>
        <item m="1" x="114"/>
        <item m="1" x="275"/>
        <item m="1" x="215"/>
        <item m="1" x="239"/>
        <item m="1" x="277"/>
        <item m="1" x="124"/>
        <item m="1" x="90"/>
        <item m="1" x="160"/>
        <item m="1" x="3"/>
        <item m="1" x="136"/>
        <item m="1" x="253"/>
        <item m="1" x="287"/>
        <item m="1" x="232"/>
        <item m="1" x="257"/>
        <item m="1" x="159"/>
        <item m="1" x="281"/>
        <item m="1" x="217"/>
        <item m="1" x="55"/>
        <item m="1" x="9"/>
        <item m="1" x="108"/>
        <item m="1" x="266"/>
        <item m="1" x="161"/>
        <item m="1" x="189"/>
        <item m="1" x="206"/>
        <item m="1" x="207"/>
        <item m="1" x="193"/>
        <item m="1" x="268"/>
        <item m="1" x="242"/>
        <item m="1" x="262"/>
        <item m="1" x="261"/>
        <item m="1" x="148"/>
        <item m="1" x="8"/>
        <item m="1" x="241"/>
        <item m="1" x="273"/>
        <item m="1" x="181"/>
        <item m="1" x="270"/>
        <item m="1" x="6"/>
        <item m="1" x="25"/>
        <item m="1" x="96"/>
        <item m="1" x="199"/>
        <item m="1" x="21"/>
        <item m="1" x="224"/>
        <item m="1" x="26"/>
        <item m="1" x="97"/>
        <item m="1" x="200"/>
        <item m="1" x="22"/>
        <item m="1" x="61"/>
        <item m="1" x="40"/>
        <item m="1" x="177"/>
        <item m="1" x="62"/>
        <item m="1" x="41"/>
        <item m="1" x="170"/>
        <item m="1" x="167"/>
        <item m="1" x="112"/>
        <item m="1" x="228"/>
        <item m="1" x="47"/>
        <item m="1" x="171"/>
        <item m="1" x="168"/>
        <item m="1" x="113"/>
        <item m="1" x="229"/>
        <item m="1" x="48"/>
        <item m="1" x="131"/>
        <item m="1" x="77"/>
        <item m="1" x="250"/>
        <item m="1" x="12"/>
        <item x="0"/>
        <item m="1" x="195"/>
        <item m="1" x="290"/>
        <item m="1" x="231"/>
        <item m="1" x="60"/>
        <item m="1" x="288"/>
        <item m="1" x="100"/>
        <item m="1" x="185"/>
        <item m="1" x="29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01">
        <item x="0"/>
        <item m="1" x="66"/>
        <item m="1" x="46"/>
        <item m="1" x="26"/>
        <item m="1" x="9"/>
        <item m="1" x="187"/>
        <item m="1" x="171"/>
        <item m="1" x="152"/>
        <item m="1" x="129"/>
        <item m="1" x="105"/>
        <item x="1"/>
        <item m="1" x="174"/>
        <item m="1" x="156"/>
        <item m="1" x="135"/>
        <item m="1" x="107"/>
        <item m="1" x="87"/>
        <item x="2"/>
        <item m="1" x="72"/>
        <item m="1" x="53"/>
        <item m="1" x="34"/>
        <item m="1" x="14"/>
        <item m="1" x="194"/>
        <item m="1" x="147"/>
        <item x="3"/>
        <item m="1" x="182"/>
        <item m="1" x="164"/>
        <item m="1" x="143"/>
        <item m="1" x="118"/>
        <item m="1" x="98"/>
        <item m="1" x="77"/>
        <item m="1" x="45"/>
        <item m="1" x="103"/>
        <item m="1" x="82"/>
        <item m="1" x="63"/>
        <item m="1" x="10"/>
        <item m="1" x="188"/>
        <item m="1" x="52"/>
        <item m="1" x="108"/>
        <item m="1" x="88"/>
        <item m="1" x="69"/>
        <item m="1" x="163"/>
        <item m="1" x="15"/>
        <item m="1" x="195"/>
        <item m="1" x="177"/>
        <item m="1" x="159"/>
        <item m="1" x="139"/>
        <item m="1" x="113"/>
        <item m="1" x="92"/>
        <item m="1" x="74"/>
        <item m="1" x="62"/>
        <item m="1" x="119"/>
        <item m="1" x="99"/>
        <item m="1" x="11"/>
        <item m="1" x="67"/>
        <item m="1" x="47"/>
        <item m="1" x="27"/>
        <item m="1" x="111"/>
        <item m="1" x="117"/>
        <item m="1" x="175"/>
        <item m="1" x="157"/>
        <item m="1" x="136"/>
        <item m="1" x="109"/>
        <item m="1" x="19"/>
        <item m="1" x="124"/>
        <item m="1" x="73"/>
        <item m="1" x="54"/>
        <item m="1" x="35"/>
        <item m="1" x="16"/>
        <item m="1" x="122"/>
        <item m="1" x="133"/>
        <item m="1" x="183"/>
        <item m="1" x="165"/>
        <item m="1" x="144"/>
        <item m="1" x="83"/>
        <item m="1" x="64"/>
        <item m="1" x="134"/>
        <item m="1" x="189"/>
        <item m="1" x="172"/>
        <item m="1" x="153"/>
        <item m="1" x="130"/>
        <item m="1" x="33"/>
        <item m="1" x="89"/>
        <item m="1" x="70"/>
        <item m="1" x="49"/>
        <item m="1" x="30"/>
        <item m="1" x="12"/>
        <item m="1" x="190"/>
        <item m="1" x="196"/>
        <item m="1" x="178"/>
        <item m="1" x="160"/>
        <item m="1" x="140"/>
        <item m="1" x="114"/>
        <item m="1" x="93"/>
        <item m="1" x="75"/>
        <item m="1" x="100"/>
        <item m="1" x="78"/>
        <item m="1" x="58"/>
        <item m="1" x="39"/>
        <item m="1" x="21"/>
        <item m="1" x="199"/>
        <item m="1" x="5"/>
        <item m="1" x="184"/>
        <item m="1" x="167"/>
        <item m="1" x="149"/>
        <item m="1" x="125"/>
        <item m="1" x="104"/>
        <item m="1" x="84"/>
        <item m="1" x="158"/>
        <item m="1" x="137"/>
        <item m="1" x="110"/>
        <item m="1" x="90"/>
        <item m="1" x="4"/>
        <item m="1" x="55"/>
        <item m="1" x="36"/>
        <item m="1" x="17"/>
        <item m="1" x="197"/>
        <item m="1" x="179"/>
        <item m="1" x="166"/>
        <item m="1" x="145"/>
        <item m="1" x="120"/>
        <item m="1" x="101"/>
        <item m="1" x="79"/>
        <item m="1" x="65"/>
        <item m="1" x="43"/>
        <item m="1" x="23"/>
        <item m="1" x="6"/>
        <item m="1" x="173"/>
        <item m="1" x="154"/>
        <item m="1" x="131"/>
        <item m="1" x="71"/>
        <item m="1" x="50"/>
        <item m="1" x="31"/>
        <item m="1" x="180"/>
        <item m="1" x="161"/>
        <item m="1" x="141"/>
        <item m="1" x="115"/>
        <item m="1" x="94"/>
        <item m="1" x="76"/>
        <item m="1" x="57"/>
        <item m="1" x="38"/>
        <item m="1" x="20"/>
        <item m="1" x="80"/>
        <item m="1" x="59"/>
        <item m="1" x="40"/>
        <item m="1" x="22"/>
        <item m="1" x="200"/>
        <item m="1" x="185"/>
        <item m="1" x="168"/>
        <item m="1" x="150"/>
        <item m="1" x="126"/>
        <item m="1" x="86"/>
        <item m="1" x="68"/>
        <item m="1" x="48"/>
        <item m="1" x="28"/>
        <item m="1" x="37"/>
        <item m="1" x="18"/>
        <item m="1" x="198"/>
        <item m="1" x="85"/>
        <item m="1" x="146"/>
        <item m="1" x="121"/>
        <item m="1" x="102"/>
        <item m="1" x="81"/>
        <item m="1" x="60"/>
        <item m="1" x="41"/>
        <item m="1" x="91"/>
        <item m="1" x="44"/>
        <item m="1" x="24"/>
        <item m="1" x="7"/>
        <item m="1" x="186"/>
        <item m="1" x="169"/>
        <item m="1" x="96"/>
        <item m="1" x="155"/>
        <item m="1" x="132"/>
        <item m="1" x="192"/>
        <item m="1" x="51"/>
        <item m="1" x="32"/>
        <item m="1" x="13"/>
        <item m="1" x="191"/>
        <item m="1" x="97"/>
        <item m="1" x="162"/>
        <item m="1" x="142"/>
        <item m="1" x="116"/>
        <item m="1" x="95"/>
        <item m="1" x="61"/>
        <item m="1" x="42"/>
        <item m="1" x="170"/>
        <item m="1" x="151"/>
        <item m="1" x="127"/>
        <item m="1" x="176"/>
        <item m="1" x="181"/>
        <item m="1" x="56"/>
        <item m="1" x="148"/>
        <item m="1" x="25"/>
        <item m="1" x="29"/>
        <item m="1" x="106"/>
        <item m="1" x="112"/>
        <item m="1" x="123"/>
        <item m="1" x="128"/>
        <item m="1" x="138"/>
        <item m="1" x="193"/>
        <item m="1"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4">
    <i>
      <x/>
      <x v="283"/>
      <x v="677"/>
    </i>
    <i>
      <x v="10"/>
      <x v="283"/>
      <x v="677"/>
    </i>
    <i>
      <x v="16"/>
      <x v="283"/>
      <x v="677"/>
    </i>
    <i>
      <x v="23"/>
      <x v="283"/>
      <x v="677"/>
    </i>
  </rowItems>
  <colItems count="1">
    <i/>
  </colItems>
  <formats count="9">
    <format dxfId="81">
      <pivotArea dataOnly="0" labelOnly="1" outline="0" fieldPosition="0">
        <references count="1">
          <reference field="8" count="0"/>
        </references>
      </pivotArea>
    </format>
    <format dxfId="80">
      <pivotArea dataOnly="0" labelOnly="1" outline="0" fieldPosition="0">
        <references count="1">
          <reference field="8" count="0"/>
        </references>
      </pivotArea>
    </format>
    <format dxfId="79">
      <pivotArea dataOnly="0" labelOnly="1" outline="0" fieldPosition="0">
        <references count="1">
          <reference field="3" count="0"/>
        </references>
      </pivotArea>
    </format>
    <format dxfId="78">
      <pivotArea dataOnly="0" labelOnly="1" outline="0" fieldPosition="0">
        <references count="1">
          <reference field="3" count="0"/>
        </references>
      </pivotArea>
    </format>
    <format dxfId="77">
      <pivotArea dataOnly="0" labelOnly="1" outline="0" fieldPosition="0">
        <references count="1">
          <reference field="7" count="0"/>
        </references>
      </pivotArea>
    </format>
    <format dxfId="76">
      <pivotArea dataOnly="0" labelOnly="1" outline="0" fieldPosition="0">
        <references count="1">
          <reference field="7" count="0"/>
        </references>
      </pivotArea>
    </format>
    <format dxfId="75">
      <pivotArea field="8" type="button" dataOnly="0" labelOnly="1" outline="0" axis="axisRow" fieldPosition="0"/>
    </format>
    <format dxfId="74">
      <pivotArea field="7" type="button" dataOnly="0" labelOnly="1" outline="0" axis="axisRow" fieldPosition="1"/>
    </format>
    <format dxfId="73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5" totalsRowShown="0">
  <autoFilter ref="A1:E5" xr:uid="{E3CB9C7B-30C6-4250-9C5D-467A4357B151}"/>
  <tableColumns count="5">
    <tableColumn id="1" xr3:uid="{3DCCD367-4176-4B1B-9DB1-7E15C5AB3C2E}" name="idcapa" dataDxfId="104"/>
    <tableColumn id="2" xr3:uid="{84365576-6006-4249-8C10-3C939914AB46}" name="Capa" dataDxfId="103"/>
    <tableColumn id="3" xr3:uid="{23CB737A-7056-44F6-A537-CEB5ED7BC8A4}" name="Tipo" dataDxfId="102"/>
    <tableColumn id="4" xr3:uid="{77A06ECF-D67C-454F-B0CE-327D202410E8}" name="url_ícono"/>
    <tableColumn id="5" xr3:uid="{041AD1F6-23D8-4ACA-92DC-196A5ACE0392}" name="url" dataDxfId="72">
      <calculatedColumnFormula>+"https://github.com/Sud-Austral/mapa_insumos/tree/main/euclidean/"&amp;Capas[[#This Row],[Capa]]&amp;"/?Codcom=00000.json"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13" totalsRowShown="0" headerRowDxfId="101">
  <autoFilter ref="A9:J13" xr:uid="{B860159C-4E5B-4F1C-AD34-ACA1A658D8AB}"/>
  <tableColumns count="10">
    <tableColumn id="1" xr3:uid="{75A8A884-1D65-4E5E-B8C8-77E85AB66F2B}" name="idcapa" dataDxfId="100"/>
    <tableColumn id="2" xr3:uid="{2A8A9E62-F4FC-4E3B-B1C9-6BF40AA34453}" name="Capa" dataDxfId="99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98"/>
    <tableColumn id="5" xr3:uid="{035EE145-9D77-4858-89B3-36E33AB1DD42}" name="popup_0_1" dataDxfId="97"/>
    <tableColumn id="6" xr3:uid="{A9A0E11B-B8EA-4D4C-9546-EA4565E015BB}" name="descripcion_pop-up" dataDxfId="96"/>
    <tableColumn id="7" xr3:uid="{5F6D8D2E-E38C-46CC-8F2C-5ED1D580678F}" name="posicion_popup" dataDxfId="95"/>
    <tableColumn id="8" xr3:uid="{8B5DC378-B7F9-4E3D-AC39-A4AF81250C0B}" name="descripcion_capa" dataDxfId="94"/>
    <tableColumn id="9" xr3:uid="{5C03E193-7980-49E1-894D-9DEECE0C9DBE}" name="clase" dataDxfId="93">
      <calculatedColumnFormula>BD_Capas[[#This Row],[idcapa]]&amp;"-"&amp;BD_Capas[[#This Row],[posición_capa]]</calculatedColumnFormula>
    </tableColumn>
    <tableColumn id="10" xr3:uid="{92421CFC-4A75-4D76-9B47-B3E7C2151B6C}" name="posición_capa" dataDxfId="9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13" totalsRowShown="0" dataDxfId="91">
  <autoFilter ref="A9:I13" xr:uid="{96BBB32F-0C5C-4CD7-BF04-9E1F2EB9C00E}"/>
  <tableColumns count="9">
    <tableColumn id="1" xr3:uid="{9D7FBDA9-0788-4563-AA35-00082D95202E}" name="Clase" dataDxfId="90">
      <calculatedColumnFormula>+A9</calculatedColumnFormula>
    </tableColumn>
    <tableColumn id="7" xr3:uid="{83BA5E88-8850-4C0E-B07A-7893981D4057}" name="Descripción Capa" dataDxfId="89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88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87"/>
    <tableColumn id="4" xr3:uid="{5414C827-224B-4470-A9E1-6A29EF6EA250}" name="Color" dataDxfId="86"/>
    <tableColumn id="5" xr3:uid="{FA622BA5-65BA-42EE-91CA-9F9E3510C671}" name="titulo_leyenda" dataDxfId="85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84"/>
    <tableColumn id="8" xr3:uid="{02FCDEF8-A182-4154-ACFD-C31BD15BAC9D}" name="idcapa" dataDxfId="83">
      <calculatedColumnFormula>+LEFT(BD_Detalles[[#This Row],[Clase]],2)</calculatedColumnFormula>
    </tableColumn>
    <tableColumn id="9" xr3:uid="{0DAE07AA-CA28-46ED-BED9-EDE4E800CFF8}" name="Tipo" dataDxfId="82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5" tableType="queryTable" totalsRowShown="0">
  <autoFilter ref="A1:Q5" xr:uid="{7AC383FC-01BE-4EF3-804E-B1D165C63818}"/>
  <sortState xmlns:xlrd2="http://schemas.microsoft.com/office/spreadsheetml/2017/richdata2" ref="A2:Q5">
    <sortCondition ref="A1:A5"/>
  </sortState>
  <tableColumns count="17">
    <tableColumn id="1" xr3:uid="{8DAF46F0-0587-4791-BD3B-29C4950AC864}" uniqueName="1" name="idcapa" queryTableFieldId="1" dataDxfId="18"/>
    <tableColumn id="2" xr3:uid="{A5538333-8E57-48D9-8222-03DAA80989CB}" uniqueName="2" name="Capa" queryTableFieldId="2" dataDxfId="17"/>
    <tableColumn id="3" xr3:uid="{42797560-E23E-4585-909F-D47B8BA464C8}" uniqueName="3" name="idpropiedad" queryTableFieldId="3"/>
    <tableColumn id="4" xr3:uid="{39BB973A-AB48-4770-AA48-2EB263D61EC2}" uniqueName="4" name="Propiedad" queryTableFieldId="4" dataDxfId="16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15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14"/>
    <tableColumn id="9" xr3:uid="{32B2ED96-0DD6-4ADE-87AF-B7ED7A0534FB}" uniqueName="9" name="clase" queryTableFieldId="9" dataDxfId="13"/>
    <tableColumn id="10" xr3:uid="{B2FB5E95-FA88-487B-9206-B6E7F079B714}" uniqueName="10" name="posición_capa" queryTableFieldId="10"/>
    <tableColumn id="11" xr3:uid="{FAC68029-648A-4EAF-8C51-25A7C5E3FE1B}" uniqueName="11" name="Tipo" queryTableFieldId="11" dataDxfId="12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11"/>
    <tableColumn id="14" xr3:uid="{9A72167E-DB9E-46B1-86CA-052167332E56}" uniqueName="14" name="Variable" queryTableFieldId="14" dataDxfId="10"/>
    <tableColumn id="15" xr3:uid="{13A7D352-24E4-4AFB-BF87-998BE16B0301}" uniqueName="15" name="Color" queryTableFieldId="15" dataDxfId="9"/>
    <tableColumn id="16" xr3:uid="{6D4578CA-37C4-4E3D-943B-65A36077567C}" uniqueName="16" name="titulo_leyenda" queryTableFieldId="16" dataDxfId="8"/>
    <tableColumn id="17" xr3:uid="{D5652FBA-BB6D-44CF-B852-53BA455D7DC1}" uniqueName="17" name="url_icono" queryTableFieldId="17" dataDxfId="7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5" tableType="queryTable" totalsRowShown="0">
  <autoFilter ref="A1:E5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26"/>
    <tableColumn id="3" xr3:uid="{4014DA1F-B84E-4528-B682-D095C29B7876}" uniqueName="3" name="Tipo" queryTableFieldId="3" dataDxfId="25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5" tableType="queryTable" totalsRowShown="0">
  <autoFilter ref="A1:J5" xr:uid="{99D7C979-6A29-45E0-B2F4-1A31B43B8910}"/>
  <tableColumns count="10">
    <tableColumn id="1" xr3:uid="{1F37DEF1-03A3-4D04-9855-C67E8C6932F3}" uniqueName="1" name="idcapa" queryTableFieldId="1" dataDxfId="24"/>
    <tableColumn id="2" xr3:uid="{2362DFA9-0E03-4A0F-8E81-717F71C9CD00}" uniqueName="2" name="Capa" queryTableFieldId="2" dataDxfId="23"/>
    <tableColumn id="3" xr3:uid="{D62C477A-0E4D-4083-A695-7461E87D7261}" uniqueName="3" name="idpropiedad" queryTableFieldId="3"/>
    <tableColumn id="4" xr3:uid="{E99AA84F-1597-4CB3-8729-38D3FC0099BD}" uniqueName="4" name="Propiedad" queryTableFieldId="4" dataDxfId="22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21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20"/>
    <tableColumn id="9" xr3:uid="{BDD32029-B2DF-4385-96D0-BAA3350373FC}" uniqueName="9" name="clase" queryTableFieldId="9" dataDxfId="19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5" tableType="queryTable" totalsRowShown="0">
  <autoFilter ref="A1:I5" xr:uid="{86493A20-3CB7-4245-AC88-A38A8BE062D1}"/>
  <tableColumns count="9">
    <tableColumn id="1" xr3:uid="{48713DC3-192C-4883-810C-05F72AD98830}" uniqueName="1" name="Clase" queryTableFieldId="1" dataDxfId="4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"/>
    <tableColumn id="3" xr3:uid="{E68331ED-D6D2-4864-8879-A62B10583CDA}" uniqueName="3" name="Variable" queryTableFieldId="3" dataDxfId="2"/>
    <tableColumn id="4" xr3:uid="{B418A81A-9C02-481F-9D4A-40DC6737F3BE}" uniqueName="4" name="Color" queryTableFieldId="4" dataDxfId="1"/>
    <tableColumn id="5" xr3:uid="{042A550C-2F82-4479-9F9F-25053CB84666}" uniqueName="5" name="titulo_leyenda" queryTableFieldId="5" dataDxfId="0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5"/>
  <sheetViews>
    <sheetView showGridLines="0" workbookViewId="0">
      <pane ySplit="1" topLeftCell="A2" activePane="bottomLeft" state="frozen"/>
      <selection pane="bottomLeft" activeCell="B6" sqref="B6"/>
    </sheetView>
  </sheetViews>
  <sheetFormatPr baseColWidth="10" defaultRowHeight="14.4" x14ac:dyDescent="0.3"/>
  <cols>
    <col min="1" max="1" width="8.44140625" customWidth="1"/>
    <col min="2" max="2" width="33.88671875" bestFit="1" customWidth="1"/>
    <col min="3" max="3" width="9.109375" bestFit="1" customWidth="1"/>
    <col min="4" max="4" width="11.109375" bestFit="1" customWidth="1"/>
    <col min="5" max="5" width="74.5546875" bestFit="1" customWidth="1"/>
    <col min="6" max="6" width="4.44140625" customWidth="1"/>
  </cols>
  <sheetData>
    <row r="1" spans="1:7" x14ac:dyDescent="0.3">
      <c r="A1" t="s">
        <v>5</v>
      </c>
      <c r="B1" t="s">
        <v>0</v>
      </c>
      <c r="C1" s="8" t="s">
        <v>14</v>
      </c>
      <c r="D1" t="s">
        <v>16</v>
      </c>
      <c r="E1" t="s">
        <v>18</v>
      </c>
    </row>
    <row r="2" spans="1:7" x14ac:dyDescent="0.3">
      <c r="A2" s="20" t="s">
        <v>22</v>
      </c>
      <c r="B2" s="18" t="s">
        <v>104</v>
      </c>
      <c r="C2" s="9" t="s">
        <v>99</v>
      </c>
      <c r="E2" s="29" t="str">
        <f>+"https://github.com/Sud-Austral/mapa_insumos/tree/main/euclidean/"&amp;Capas[[#This Row],[Capa]]&amp;"/?Codcom=00000.json"</f>
        <v>https://github.com/Sud-Austral/mapa_insumos/tree/main/euclidean/1_MAX/?Codcom=00000.json</v>
      </c>
      <c r="G2" t="str">
        <f>+A2</f>
        <v>01</v>
      </c>
    </row>
    <row r="3" spans="1:7" x14ac:dyDescent="0.3">
      <c r="A3" s="20" t="s">
        <v>100</v>
      </c>
      <c r="B3" s="18" t="s">
        <v>107</v>
      </c>
      <c r="C3" s="9" t="s">
        <v>99</v>
      </c>
      <c r="E3" s="29" t="str">
        <f>+"https://github.com/Sud-Austral/mapa_insumos/tree/main/euclidean/"&amp;Capas[[#This Row],[Capa]]&amp;"/?Codcom=00000.json"</f>
        <v>https://github.com/Sud-Austral/mapa_insumos/tree/main/euclidean/1_MEAN/?Codcom=00000.json</v>
      </c>
    </row>
    <row r="4" spans="1:7" x14ac:dyDescent="0.3">
      <c r="A4" s="20" t="s">
        <v>105</v>
      </c>
      <c r="B4" s="18" t="s">
        <v>108</v>
      </c>
      <c r="C4" s="9" t="s">
        <v>99</v>
      </c>
      <c r="E4" s="29" t="str">
        <f>+"https://github.com/Sud-Austral/mapa_insumos/tree/main/euclidean/"&amp;Capas[[#This Row],[Capa]]&amp;"/?Codcom=00000.json"</f>
        <v>https://github.com/Sud-Austral/mapa_insumos/tree/main/euclidean/1_MIN/?Codcom=00000.json</v>
      </c>
    </row>
    <row r="5" spans="1:7" x14ac:dyDescent="0.3">
      <c r="A5" s="20" t="s">
        <v>106</v>
      </c>
      <c r="B5" s="18" t="s">
        <v>109</v>
      </c>
      <c r="C5" s="9" t="s">
        <v>99</v>
      </c>
      <c r="E5" s="29" t="str">
        <f>+"https://github.com/Sud-Austral/mapa_insumos/tree/main/euclidean/"&amp;Capas[[#This Row],[Capa]]&amp;"/?Codcom=00000.json"</f>
        <v>https://github.com/Sud-Austral/mapa_insumos/tree/main/euclidean/1_RANGE/?Codcom=00000.json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13"/>
  <sheetViews>
    <sheetView showGridLines="0" tabSelected="1" workbookViewId="0">
      <pane ySplit="9" topLeftCell="A10" activePane="bottomLeft" state="frozen"/>
      <selection pane="bottomLeft" activeCell="F19" sqref="F19"/>
    </sheetView>
  </sheetViews>
  <sheetFormatPr baseColWidth="10" defaultRowHeight="14.4" x14ac:dyDescent="0.3"/>
  <cols>
    <col min="1" max="1" width="8.77734375" bestFit="1" customWidth="1"/>
    <col min="2" max="2" width="7.44140625" bestFit="1" customWidth="1"/>
    <col min="3" max="3" width="13.109375" customWidth="1"/>
    <col min="4" max="4" width="17.33203125" bestFit="1" customWidth="1"/>
    <col min="5" max="5" width="12.77734375" bestFit="1" customWidth="1"/>
    <col min="6" max="6" width="48.44140625" bestFit="1" customWidth="1"/>
    <col min="7" max="7" width="16.44140625" customWidth="1"/>
    <col min="8" max="8" width="29.6640625" bestFit="1" customWidth="1"/>
    <col min="9" max="9" width="7" customWidth="1"/>
    <col min="10" max="10" width="15.21875" bestFit="1" customWidth="1"/>
  </cols>
  <sheetData>
    <row r="9" spans="1:10" x14ac:dyDescent="0.3">
      <c r="A9" s="2" t="s">
        <v>5</v>
      </c>
      <c r="B9" s="2" t="s">
        <v>0</v>
      </c>
      <c r="C9" s="2" t="s">
        <v>6</v>
      </c>
      <c r="D9" s="2" t="s">
        <v>1</v>
      </c>
      <c r="E9" s="2" t="s">
        <v>7</v>
      </c>
      <c r="F9" s="2" t="s">
        <v>3</v>
      </c>
      <c r="G9" s="2" t="s">
        <v>8</v>
      </c>
      <c r="H9" s="2" t="s">
        <v>2</v>
      </c>
      <c r="I9" s="2" t="s">
        <v>4</v>
      </c>
      <c r="J9" s="2" t="s">
        <v>9</v>
      </c>
    </row>
    <row r="10" spans="1:10" ht="15" customHeight="1" x14ac:dyDescent="0.3">
      <c r="A10" s="15" t="s">
        <v>22</v>
      </c>
      <c r="B10" s="21" t="str">
        <f>+VLOOKUP(BD_Capas[[#This Row],[idcapa]],Capas[],2,0)</f>
        <v>1_MAX</v>
      </c>
      <c r="C10" s="14">
        <v>1</v>
      </c>
      <c r="D10" s="21" t="s">
        <v>114</v>
      </c>
      <c r="E10" s="12">
        <v>1</v>
      </c>
      <c r="F10" s="11" t="s">
        <v>102</v>
      </c>
      <c r="G10" s="13">
        <v>1</v>
      </c>
      <c r="H10" s="18" t="s">
        <v>103</v>
      </c>
      <c r="I10" s="3" t="str">
        <f>BD_Capas[[#This Row],[idcapa]]&amp;"-"&amp;BD_Capas[[#This Row],[posición_capa]]</f>
        <v>01-0</v>
      </c>
      <c r="J10" s="4">
        <v>0</v>
      </c>
    </row>
    <row r="11" spans="1:10" x14ac:dyDescent="0.3">
      <c r="A11" s="15" t="s">
        <v>100</v>
      </c>
      <c r="B11" s="21" t="str">
        <f>+VLOOKUP(BD_Capas[[#This Row],[idcapa]],Capas[],2,0)</f>
        <v>1_MEAN</v>
      </c>
      <c r="C11" s="14">
        <v>1</v>
      </c>
      <c r="D11" s="21" t="s">
        <v>114</v>
      </c>
      <c r="E11" s="12">
        <v>1</v>
      </c>
      <c r="F11" s="11" t="s">
        <v>102</v>
      </c>
      <c r="G11" s="13">
        <v>1</v>
      </c>
      <c r="H11" s="18" t="s">
        <v>103</v>
      </c>
      <c r="I11" s="3" t="str">
        <f>BD_Capas[[#This Row],[idcapa]]&amp;"-"&amp;BD_Capas[[#This Row],[posición_capa]]</f>
        <v>02-0</v>
      </c>
      <c r="J11" s="4">
        <v>0</v>
      </c>
    </row>
    <row r="12" spans="1:10" x14ac:dyDescent="0.3">
      <c r="A12" s="15" t="s">
        <v>105</v>
      </c>
      <c r="B12" s="21" t="str">
        <f>+VLOOKUP(BD_Capas[[#This Row],[idcapa]],Capas[],2,0)</f>
        <v>1_MIN</v>
      </c>
      <c r="C12" s="14">
        <v>2</v>
      </c>
      <c r="D12" s="21" t="s">
        <v>114</v>
      </c>
      <c r="E12" s="12">
        <v>1</v>
      </c>
      <c r="F12" s="11" t="s">
        <v>102</v>
      </c>
      <c r="G12" s="13">
        <v>1</v>
      </c>
      <c r="H12" s="18" t="s">
        <v>103</v>
      </c>
      <c r="I12" s="3" t="str">
        <f>BD_Capas[[#This Row],[idcapa]]&amp;"-"&amp;BD_Capas[[#This Row],[posición_capa]]</f>
        <v>03-0</v>
      </c>
      <c r="J12" s="4">
        <v>0</v>
      </c>
    </row>
    <row r="13" spans="1:10" x14ac:dyDescent="0.3">
      <c r="A13" s="15" t="s">
        <v>106</v>
      </c>
      <c r="B13" s="21" t="str">
        <f>+VLOOKUP(BD_Capas[[#This Row],[idcapa]],Capas[],2,0)</f>
        <v>1_RANGE</v>
      </c>
      <c r="C13" s="14">
        <v>3</v>
      </c>
      <c r="D13" s="21" t="s">
        <v>114</v>
      </c>
      <c r="E13" s="12">
        <v>1</v>
      </c>
      <c r="F13" s="11" t="s">
        <v>102</v>
      </c>
      <c r="G13" s="13">
        <v>1</v>
      </c>
      <c r="H13" s="18" t="s">
        <v>103</v>
      </c>
      <c r="I13" s="3" t="str">
        <f>BD_Capas[[#This Row],[idcapa]]&amp;"-"&amp;BD_Capas[[#This Row],[posición_capa]]</f>
        <v>04-0</v>
      </c>
      <c r="J13" s="4">
        <v>0</v>
      </c>
    </row>
  </sheetData>
  <phoneticPr fontId="4" type="noConversion"/>
  <conditionalFormatting sqref="E10:E13">
    <cfRule type="cellIs" dxfId="6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13"/>
  <sheetViews>
    <sheetView showGridLines="0" workbookViewId="0">
      <pane ySplit="9" topLeftCell="A10" activePane="bottomLeft" state="frozen"/>
      <selection pane="bottomLeft" activeCell="B13" sqref="B13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5.5546875" bestFit="1" customWidth="1"/>
    <col min="4" max="4" width="24.21875" bestFit="1" customWidth="1"/>
    <col min="5" max="5" width="15.44140625" bestFit="1" customWidth="1"/>
    <col min="6" max="6" width="28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12</v>
      </c>
      <c r="B9" t="s">
        <v>20</v>
      </c>
      <c r="C9" s="5" t="s">
        <v>1</v>
      </c>
      <c r="D9" s="5" t="s">
        <v>10</v>
      </c>
      <c r="E9" s="6" t="s">
        <v>11</v>
      </c>
      <c r="F9" t="s">
        <v>13</v>
      </c>
      <c r="G9" s="10" t="s">
        <v>19</v>
      </c>
      <c r="H9" t="s">
        <v>5</v>
      </c>
      <c r="I9" s="8" t="s">
        <v>14</v>
      </c>
    </row>
    <row r="10" spans="1:9" x14ac:dyDescent="0.3">
      <c r="A10" s="23" t="s">
        <v>115</v>
      </c>
      <c r="B10" s="24" t="str">
        <f>+IFERROR(VLOOKUP(BD_Detalles[[#This Row],[Clase]],'Resumen Capas'!$A$4:$C$1048576,2,0),"COMPLETAR")</f>
        <v>Catastro: Uso de la Tierra Origen</v>
      </c>
      <c r="C10" s="24" t="str">
        <f>+IFERROR(IF(RIGHT(BD_Detalles[[#This Row],[Clase]],1)="0","",VLOOKUP(BD_Detalles[[#This Row],[Clase]],'Resumen Capas'!$A$4:$C$1048576,3,0)),"COMPLETAR")</f>
        <v/>
      </c>
      <c r="D10" s="31" t="s">
        <v>101</v>
      </c>
      <c r="E10" s="31" t="s">
        <v>92</v>
      </c>
      <c r="F10" s="27" t="str">
        <f>+IFERROR(VLOOKUP(BD_Detalles[[#This Row],[Clase]],'Resumen Capas'!$A$4:$C$1048576,2,0),"COMPLETAR")</f>
        <v>Catastro: Uso de la Tierra Origen</v>
      </c>
      <c r="G10" s="28"/>
      <c r="H10" s="30" t="str">
        <f>+LEFT(BD_Detalles[[#This Row],[Clase]],2)</f>
        <v>01</v>
      </c>
      <c r="I10" s="26" t="str">
        <f>+IFERROR(VLOOKUP(BD_Detalles[[#This Row],[idcapa]],Capas[[idcapa]:[Tipo]],3,0),"")</f>
        <v>Polígono</v>
      </c>
    </row>
    <row r="11" spans="1:9" x14ac:dyDescent="0.3">
      <c r="A11" s="23" t="s">
        <v>116</v>
      </c>
      <c r="B11" s="24" t="str">
        <f>+IFERROR(VLOOKUP(BD_Detalles[[#This Row],[Clase]],'Resumen Capas'!$A$4:$C$1048576,2,0),"COMPLETAR")</f>
        <v>Catastro: Uso de la Tierra Origen</v>
      </c>
      <c r="C11" s="24" t="str">
        <f>+IFERROR(IF(RIGHT(BD_Detalles[[#This Row],[Clase]],1)="0","",VLOOKUP(BD_Detalles[[#This Row],[Clase]],'Resumen Capas'!$A$4:$C$1048576,3,0)),"COMPLETAR")</f>
        <v/>
      </c>
      <c r="D11" s="31" t="s">
        <v>101</v>
      </c>
      <c r="E11" s="31" t="s">
        <v>93</v>
      </c>
      <c r="F11" s="27" t="str">
        <f>+IFERROR(VLOOKUP(BD_Detalles[[#This Row],[Clase]],'Resumen Capas'!$A$4:$C$1048576,2,0),"COMPLETAR")</f>
        <v>Catastro: Uso de la Tierra Origen</v>
      </c>
      <c r="G11" s="28"/>
      <c r="H11" s="30" t="str">
        <f>+LEFT(BD_Detalles[[#This Row],[Clase]],2)</f>
        <v>02</v>
      </c>
      <c r="I11" s="26" t="str">
        <f>+IFERROR(VLOOKUP(BD_Detalles[[#This Row],[idcapa]],Capas[[idcapa]:[Tipo]],3,0),"")</f>
        <v>Polígono</v>
      </c>
    </row>
    <row r="12" spans="1:9" x14ac:dyDescent="0.3">
      <c r="A12" s="23" t="s">
        <v>117</v>
      </c>
      <c r="B12" s="24" t="str">
        <f>+IFERROR(VLOOKUP(BD_Detalles[[#This Row],[Clase]],'Resumen Capas'!$A$4:$C$1048576,2,0),"COMPLETAR")</f>
        <v>Catastro: Uso de la Tierra Origen</v>
      </c>
      <c r="C12" s="24" t="str">
        <f>+IFERROR(IF(RIGHT(BD_Detalles[[#This Row],[Clase]],1)="0","",VLOOKUP(BD_Detalles[[#This Row],[Clase]],'Resumen Capas'!$A$4:$C$1048576,3,0)),"COMPLETAR")</f>
        <v/>
      </c>
      <c r="D12" s="31" t="s">
        <v>101</v>
      </c>
      <c r="E12" s="31" t="s">
        <v>94</v>
      </c>
      <c r="F12" s="27" t="str">
        <f>+IFERROR(VLOOKUP(BD_Detalles[[#This Row],[Clase]],'Resumen Capas'!$A$4:$C$1048576,2,0),"COMPLETAR")</f>
        <v>Catastro: Uso de la Tierra Origen</v>
      </c>
      <c r="G12" s="28"/>
      <c r="H12" s="25" t="str">
        <f>+LEFT(BD_Detalles[[#This Row],[Clase]],2)</f>
        <v>03</v>
      </c>
      <c r="I12" s="26" t="str">
        <f>+IFERROR(VLOOKUP(BD_Detalles[[#This Row],[idcapa]],Capas[[idcapa]:[Tipo]],3,0),"")</f>
        <v>Polígono</v>
      </c>
    </row>
    <row r="13" spans="1:9" x14ac:dyDescent="0.3">
      <c r="A13" s="23" t="s">
        <v>118</v>
      </c>
      <c r="B13" s="24" t="str">
        <f>+IFERROR(VLOOKUP(BD_Detalles[[#This Row],[Clase]],'Resumen Capas'!$A$4:$C$1048576,2,0),"COMPLETAR")</f>
        <v>Catastro: Uso de la Tierra Origen</v>
      </c>
      <c r="C13" s="24" t="str">
        <f>+IFERROR(IF(RIGHT(BD_Detalles[[#This Row],[Clase]],1)="0","",VLOOKUP(BD_Detalles[[#This Row],[Clase]],'Resumen Capas'!$A$4:$C$1048576,3,0)),"COMPLETAR")</f>
        <v/>
      </c>
      <c r="D13" s="31" t="s">
        <v>101</v>
      </c>
      <c r="E13" s="31" t="s">
        <v>96</v>
      </c>
      <c r="F13" s="27" t="str">
        <f>+IFERROR(VLOOKUP(BD_Detalles[[#This Row],[Clase]],'Resumen Capas'!$A$4:$C$1048576,2,0),"COMPLETAR")</f>
        <v>Catastro: Uso de la Tierra Origen</v>
      </c>
      <c r="G13" s="28"/>
      <c r="H13" s="30" t="str">
        <f>+LEFT(BD_Detalles[[#This Row],[Clase]],2)</f>
        <v>04</v>
      </c>
      <c r="I13" s="26" t="str">
        <f>+IFERROR(VLOOKUP(BD_Detalles[[#This Row],[idcapa]],Capas[[idcapa]:[Tipo]],3,0),"")</f>
        <v>Polígono</v>
      </c>
    </row>
  </sheetData>
  <phoneticPr fontId="4" type="noConversion"/>
  <conditionalFormatting sqref="B10:C13">
    <cfRule type="cellIs" dxfId="5" priority="12" operator="equal">
      <formula>"COMPLETAR"</formula>
    </cfRule>
  </conditionalFormatting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5"/>
  <sheetViews>
    <sheetView showGridLines="0" workbookViewId="0">
      <pane ySplit="1" topLeftCell="A2" activePane="bottomLeft" state="frozen"/>
      <selection pane="bottomLeft" activeCell="D21" sqref="D21"/>
    </sheetView>
  </sheetViews>
  <sheetFormatPr baseColWidth="10" defaultRowHeight="14.4" x14ac:dyDescent="0.3"/>
  <cols>
    <col min="1" max="2" width="8.77734375" bestFit="1" customWidth="1"/>
    <col min="3" max="3" width="13.44140625" bestFit="1" customWidth="1"/>
    <col min="4" max="4" width="11.88671875" bestFit="1" customWidth="1"/>
    <col min="5" max="5" width="12.77734375" bestFit="1" customWidth="1"/>
    <col min="6" max="6" width="20.109375" bestFit="1" customWidth="1"/>
    <col min="7" max="7" width="16.77734375" bestFit="1" customWidth="1"/>
    <col min="8" max="8" width="27.88671875" bestFit="1" customWidth="1"/>
    <col min="9" max="9" width="7.33203125" bestFit="1" customWidth="1"/>
    <col min="10" max="10" width="15.21875" bestFit="1" customWidth="1"/>
    <col min="11" max="11" width="6.88671875" bestFit="1" customWidth="1"/>
    <col min="12" max="12" width="11.109375" bestFit="1" customWidth="1"/>
    <col min="13" max="13" width="13.44140625" bestFit="1" customWidth="1"/>
    <col min="14" max="14" width="10.109375" bestFit="1" customWidth="1"/>
    <col min="15" max="15" width="7.6640625" bestFit="1" customWidth="1"/>
    <col min="16" max="16" width="27.88671875" bestFit="1" customWidth="1"/>
    <col min="17" max="17" width="11.109375" bestFit="1" customWidth="1"/>
    <col min="18" max="18" width="8.44140625" bestFit="1" customWidth="1"/>
  </cols>
  <sheetData>
    <row r="1" spans="1:17" x14ac:dyDescent="0.3">
      <c r="A1" t="s">
        <v>5</v>
      </c>
      <c r="B1" t="s">
        <v>0</v>
      </c>
      <c r="C1" t="s">
        <v>6</v>
      </c>
      <c r="D1" t="s">
        <v>1</v>
      </c>
      <c r="E1" t="s">
        <v>7</v>
      </c>
      <c r="F1" t="s">
        <v>3</v>
      </c>
      <c r="G1" t="s">
        <v>8</v>
      </c>
      <c r="H1" t="s">
        <v>2</v>
      </c>
      <c r="I1" t="s">
        <v>4</v>
      </c>
      <c r="J1" t="s">
        <v>9</v>
      </c>
      <c r="K1" t="s">
        <v>14</v>
      </c>
      <c r="L1" t="s">
        <v>16</v>
      </c>
      <c r="M1" t="s">
        <v>17</v>
      </c>
      <c r="N1" t="s">
        <v>10</v>
      </c>
      <c r="O1" t="s">
        <v>11</v>
      </c>
      <c r="P1" t="s">
        <v>13</v>
      </c>
      <c r="Q1" t="s">
        <v>19</v>
      </c>
    </row>
    <row r="2" spans="1:17" x14ac:dyDescent="0.3">
      <c r="A2" s="16" t="s">
        <v>22</v>
      </c>
      <c r="B2" s="7" t="s">
        <v>104</v>
      </c>
      <c r="C2">
        <v>1</v>
      </c>
      <c r="D2" s="7" t="s">
        <v>114</v>
      </c>
      <c r="E2">
        <v>1</v>
      </c>
      <c r="F2" s="7" t="s">
        <v>102</v>
      </c>
      <c r="G2">
        <v>1</v>
      </c>
      <c r="H2" s="7" t="s">
        <v>103</v>
      </c>
      <c r="I2" s="7" t="s">
        <v>115</v>
      </c>
      <c r="J2">
        <v>0</v>
      </c>
      <c r="K2" s="7"/>
      <c r="M2" s="7" t="s">
        <v>119</v>
      </c>
      <c r="N2" s="7" t="s">
        <v>101</v>
      </c>
      <c r="O2" s="7" t="s">
        <v>92</v>
      </c>
      <c r="P2" s="7" t="s">
        <v>103</v>
      </c>
      <c r="Q2" s="10"/>
    </row>
    <row r="3" spans="1:17" x14ac:dyDescent="0.3">
      <c r="A3" s="16" t="s">
        <v>100</v>
      </c>
      <c r="B3" s="7" t="s">
        <v>107</v>
      </c>
      <c r="C3">
        <v>1</v>
      </c>
      <c r="D3" s="7" t="s">
        <v>114</v>
      </c>
      <c r="E3">
        <v>1</v>
      </c>
      <c r="F3" s="7" t="s">
        <v>102</v>
      </c>
      <c r="G3">
        <v>1</v>
      </c>
      <c r="H3" s="7" t="s">
        <v>103</v>
      </c>
      <c r="I3" s="7" t="s">
        <v>116</v>
      </c>
      <c r="J3">
        <v>0</v>
      </c>
      <c r="K3" s="7"/>
      <c r="M3" s="7" t="s">
        <v>119</v>
      </c>
      <c r="N3" s="7" t="s">
        <v>101</v>
      </c>
      <c r="O3" s="7" t="s">
        <v>93</v>
      </c>
      <c r="P3" s="7" t="s">
        <v>103</v>
      </c>
      <c r="Q3" s="10"/>
    </row>
    <row r="4" spans="1:17" x14ac:dyDescent="0.3">
      <c r="A4" s="16" t="s">
        <v>105</v>
      </c>
      <c r="B4" s="7" t="s">
        <v>108</v>
      </c>
      <c r="C4">
        <v>2</v>
      </c>
      <c r="D4" s="7" t="s">
        <v>114</v>
      </c>
      <c r="E4">
        <v>1</v>
      </c>
      <c r="F4" s="7" t="s">
        <v>102</v>
      </c>
      <c r="G4">
        <v>1</v>
      </c>
      <c r="H4" s="7" t="s">
        <v>103</v>
      </c>
      <c r="I4" s="7" t="s">
        <v>117</v>
      </c>
      <c r="J4">
        <v>0</v>
      </c>
      <c r="K4" s="7"/>
      <c r="M4" s="7" t="s">
        <v>119</v>
      </c>
      <c r="N4" s="7" t="s">
        <v>101</v>
      </c>
      <c r="O4" s="7" t="s">
        <v>94</v>
      </c>
      <c r="P4" s="7" t="s">
        <v>103</v>
      </c>
      <c r="Q4" s="10"/>
    </row>
    <row r="5" spans="1:17" x14ac:dyDescent="0.3">
      <c r="A5" s="16" t="s">
        <v>106</v>
      </c>
      <c r="B5" s="7" t="s">
        <v>109</v>
      </c>
      <c r="C5">
        <v>3</v>
      </c>
      <c r="D5" s="7" t="s">
        <v>114</v>
      </c>
      <c r="E5">
        <v>1</v>
      </c>
      <c r="F5" s="7" t="s">
        <v>102</v>
      </c>
      <c r="G5">
        <v>1</v>
      </c>
      <c r="H5" s="7" t="s">
        <v>103</v>
      </c>
      <c r="I5" s="7" t="s">
        <v>118</v>
      </c>
      <c r="J5">
        <v>0</v>
      </c>
      <c r="K5" s="7"/>
      <c r="M5" s="7" t="s">
        <v>119</v>
      </c>
      <c r="N5" s="7" t="s">
        <v>101</v>
      </c>
      <c r="O5" s="7" t="s">
        <v>96</v>
      </c>
      <c r="P5" s="7" t="s">
        <v>103</v>
      </c>
      <c r="Q5" s="10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7"/>
  <sheetViews>
    <sheetView showGridLines="0" workbookViewId="0">
      <pane ySplit="3" topLeftCell="A4" activePane="bottomLeft" state="frozen"/>
      <selection pane="bottomLeft" activeCell="A4" sqref="A4:A7"/>
    </sheetView>
  </sheetViews>
  <sheetFormatPr baseColWidth="10" defaultRowHeight="14.4" x14ac:dyDescent="0.3"/>
  <cols>
    <col min="1" max="1" width="10.5546875" bestFit="1" customWidth="1"/>
    <col min="2" max="2" width="31.88671875" bestFit="1" customWidth="1"/>
    <col min="3" max="3" width="11.88671875" bestFit="1" customWidth="1"/>
  </cols>
  <sheetData>
    <row r="3" spans="1:3" x14ac:dyDescent="0.3">
      <c r="A3" s="19" t="s">
        <v>4</v>
      </c>
      <c r="B3" s="19" t="s">
        <v>2</v>
      </c>
      <c r="C3" s="19" t="s">
        <v>1</v>
      </c>
    </row>
    <row r="4" spans="1:3" x14ac:dyDescent="0.3">
      <c r="A4" s="1" t="s">
        <v>115</v>
      </c>
      <c r="B4" s="17" t="s">
        <v>103</v>
      </c>
      <c r="C4" s="18" t="s">
        <v>114</v>
      </c>
    </row>
    <row r="5" spans="1:3" x14ac:dyDescent="0.3">
      <c r="A5" s="1" t="s">
        <v>116</v>
      </c>
      <c r="B5" s="17" t="s">
        <v>103</v>
      </c>
      <c r="C5" s="18" t="s">
        <v>114</v>
      </c>
    </row>
    <row r="6" spans="1:3" x14ac:dyDescent="0.3">
      <c r="A6" s="1" t="s">
        <v>117</v>
      </c>
      <c r="B6" s="17" t="s">
        <v>103</v>
      </c>
      <c r="C6" s="18" t="s">
        <v>114</v>
      </c>
    </row>
    <row r="7" spans="1:3" x14ac:dyDescent="0.3">
      <c r="A7" s="1" t="s">
        <v>118</v>
      </c>
      <c r="B7" s="17" t="s">
        <v>103</v>
      </c>
      <c r="C7" s="18" t="s">
        <v>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J23" sqref="J23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26</v>
      </c>
      <c r="B8" t="s">
        <v>11</v>
      </c>
      <c r="C8" t="s">
        <v>45</v>
      </c>
      <c r="D8" t="s">
        <v>14</v>
      </c>
    </row>
    <row r="9" spans="1:13" x14ac:dyDescent="0.3">
      <c r="A9" t="s">
        <v>46</v>
      </c>
      <c r="B9" t="s">
        <v>47</v>
      </c>
      <c r="C9" t="s">
        <v>48</v>
      </c>
      <c r="D9" t="s">
        <v>15</v>
      </c>
      <c r="J9" t="s">
        <v>24</v>
      </c>
      <c r="K9" s="22" t="s">
        <v>76</v>
      </c>
      <c r="L9" s="22" t="s">
        <v>58</v>
      </c>
      <c r="M9" s="22" t="s">
        <v>75</v>
      </c>
    </row>
    <row r="10" spans="1:13" x14ac:dyDescent="0.3">
      <c r="A10" t="s">
        <v>49</v>
      </c>
      <c r="B10" t="s">
        <v>50</v>
      </c>
      <c r="C10" t="s">
        <v>48</v>
      </c>
      <c r="D10" t="s">
        <v>15</v>
      </c>
      <c r="J10" t="s">
        <v>25</v>
      </c>
      <c r="K10" s="22" t="s">
        <v>78</v>
      </c>
      <c r="L10" s="22" t="s">
        <v>58</v>
      </c>
      <c r="M10" s="22" t="s">
        <v>77</v>
      </c>
    </row>
    <row r="11" spans="1:13" x14ac:dyDescent="0.3">
      <c r="A11" t="s">
        <v>51</v>
      </c>
      <c r="B11" t="s">
        <v>52</v>
      </c>
      <c r="C11" t="s">
        <v>48</v>
      </c>
      <c r="D11" t="s">
        <v>15</v>
      </c>
      <c r="J11" t="s">
        <v>27</v>
      </c>
      <c r="K11" s="22" t="s">
        <v>82</v>
      </c>
      <c r="L11" s="22" t="s">
        <v>52</v>
      </c>
      <c r="M11" s="22" t="s">
        <v>85</v>
      </c>
    </row>
    <row r="12" spans="1:13" x14ac:dyDescent="0.3">
      <c r="A12" t="s">
        <v>53</v>
      </c>
      <c r="B12" t="s">
        <v>54</v>
      </c>
      <c r="C12" t="s">
        <v>48</v>
      </c>
      <c r="D12" t="s">
        <v>15</v>
      </c>
      <c r="J12" t="s">
        <v>28</v>
      </c>
      <c r="K12" s="22" t="s">
        <v>82</v>
      </c>
      <c r="L12" s="22" t="s">
        <v>98</v>
      </c>
      <c r="M12" s="22" t="s">
        <v>86</v>
      </c>
    </row>
    <row r="13" spans="1:13" x14ac:dyDescent="0.3">
      <c r="A13" t="s">
        <v>55</v>
      </c>
      <c r="B13" t="s">
        <v>56</v>
      </c>
      <c r="C13" t="s">
        <v>48</v>
      </c>
      <c r="D13" t="s">
        <v>15</v>
      </c>
      <c r="J13" t="s">
        <v>29</v>
      </c>
      <c r="K13" s="22" t="s">
        <v>67</v>
      </c>
      <c r="L13" s="22" t="s">
        <v>97</v>
      </c>
      <c r="M13" s="22" t="s">
        <v>69</v>
      </c>
    </row>
    <row r="14" spans="1:13" x14ac:dyDescent="0.3">
      <c r="A14" t="s">
        <v>57</v>
      </c>
      <c r="B14" t="s">
        <v>58</v>
      </c>
      <c r="C14" t="s">
        <v>59</v>
      </c>
      <c r="D14" t="s">
        <v>15</v>
      </c>
      <c r="J14" t="s">
        <v>30</v>
      </c>
      <c r="K14" s="22" t="s">
        <v>67</v>
      </c>
      <c r="L14" s="22" t="s">
        <v>98</v>
      </c>
      <c r="M14" s="22" t="s">
        <v>70</v>
      </c>
    </row>
    <row r="15" spans="1:13" x14ac:dyDescent="0.3">
      <c r="A15" t="s">
        <v>60</v>
      </c>
      <c r="B15" t="s">
        <v>58</v>
      </c>
      <c r="C15" t="s">
        <v>61</v>
      </c>
      <c r="D15" t="s">
        <v>15</v>
      </c>
      <c r="J15" t="s">
        <v>31</v>
      </c>
      <c r="K15" s="22" t="s">
        <v>67</v>
      </c>
      <c r="L15" s="22" t="s">
        <v>52</v>
      </c>
      <c r="M15" s="22" t="s">
        <v>71</v>
      </c>
    </row>
    <row r="16" spans="1:13" x14ac:dyDescent="0.3">
      <c r="A16" t="s">
        <v>62</v>
      </c>
      <c r="B16" t="s">
        <v>58</v>
      </c>
      <c r="C16" t="s">
        <v>63</v>
      </c>
      <c r="D16" t="s">
        <v>15</v>
      </c>
      <c r="J16" t="s">
        <v>32</v>
      </c>
      <c r="K16" s="22" t="s">
        <v>82</v>
      </c>
      <c r="L16" s="22" t="s">
        <v>97</v>
      </c>
      <c r="M16" s="22" t="s">
        <v>84</v>
      </c>
    </row>
    <row r="17" spans="1:13" x14ac:dyDescent="0.3">
      <c r="A17" t="s">
        <v>64</v>
      </c>
      <c r="B17" t="s">
        <v>58</v>
      </c>
      <c r="C17" t="s">
        <v>65</v>
      </c>
      <c r="D17" t="s">
        <v>15</v>
      </c>
      <c r="J17" t="s">
        <v>33</v>
      </c>
      <c r="K17" s="22" t="s">
        <v>82</v>
      </c>
      <c r="L17" s="22" t="s">
        <v>58</v>
      </c>
      <c r="M17" s="22" t="s">
        <v>81</v>
      </c>
    </row>
    <row r="18" spans="1:13" x14ac:dyDescent="0.3">
      <c r="A18" t="s">
        <v>66</v>
      </c>
      <c r="B18" t="s">
        <v>58</v>
      </c>
      <c r="C18" t="s">
        <v>67</v>
      </c>
      <c r="D18" t="s">
        <v>15</v>
      </c>
      <c r="J18" t="s">
        <v>34</v>
      </c>
      <c r="K18" s="22" t="s">
        <v>67</v>
      </c>
      <c r="L18" s="22" t="s">
        <v>58</v>
      </c>
      <c r="M18" s="22" t="s">
        <v>66</v>
      </c>
    </row>
    <row r="19" spans="1:13" x14ac:dyDescent="0.3">
      <c r="A19" t="s">
        <v>68</v>
      </c>
      <c r="B19" t="s">
        <v>47</v>
      </c>
      <c r="C19" t="s">
        <v>67</v>
      </c>
      <c r="D19" t="s">
        <v>15</v>
      </c>
      <c r="J19" t="s">
        <v>35</v>
      </c>
      <c r="K19" s="22" t="s">
        <v>89</v>
      </c>
      <c r="L19" s="22" t="s">
        <v>58</v>
      </c>
      <c r="M19" s="22" t="s">
        <v>88</v>
      </c>
    </row>
    <row r="20" spans="1:13" x14ac:dyDescent="0.3">
      <c r="A20" t="s">
        <v>69</v>
      </c>
      <c r="B20" t="s">
        <v>50</v>
      </c>
      <c r="C20" t="s">
        <v>67</v>
      </c>
      <c r="D20" t="s">
        <v>15</v>
      </c>
      <c r="J20" t="s">
        <v>36</v>
      </c>
      <c r="K20" s="22" t="s">
        <v>48</v>
      </c>
      <c r="L20" s="22" t="s">
        <v>47</v>
      </c>
      <c r="M20" s="22" t="s">
        <v>46</v>
      </c>
    </row>
    <row r="21" spans="1:13" x14ac:dyDescent="0.3">
      <c r="A21" t="s">
        <v>70</v>
      </c>
      <c r="B21" t="s">
        <v>52</v>
      </c>
      <c r="C21" t="s">
        <v>67</v>
      </c>
      <c r="D21" t="s">
        <v>15</v>
      </c>
      <c r="J21" t="s">
        <v>37</v>
      </c>
      <c r="K21" s="22" t="s">
        <v>48</v>
      </c>
      <c r="L21" s="22" t="s">
        <v>56</v>
      </c>
      <c r="M21" s="22" t="s">
        <v>55</v>
      </c>
    </row>
    <row r="22" spans="1:13" x14ac:dyDescent="0.3">
      <c r="A22" t="s">
        <v>71</v>
      </c>
      <c r="B22" t="s">
        <v>54</v>
      </c>
      <c r="C22" t="s">
        <v>67</v>
      </c>
      <c r="D22" t="s">
        <v>15</v>
      </c>
      <c r="J22" t="s">
        <v>38</v>
      </c>
      <c r="K22" s="22" t="s">
        <v>48</v>
      </c>
      <c r="L22" s="22" t="s">
        <v>97</v>
      </c>
      <c r="M22" s="22" t="s">
        <v>49</v>
      </c>
    </row>
    <row r="23" spans="1:13" x14ac:dyDescent="0.3">
      <c r="A23" t="s">
        <v>72</v>
      </c>
      <c r="B23" t="s">
        <v>56</v>
      </c>
      <c r="C23" t="s">
        <v>67</v>
      </c>
      <c r="D23" t="s">
        <v>15</v>
      </c>
      <c r="J23" t="s">
        <v>39</v>
      </c>
      <c r="K23" s="22" t="s">
        <v>65</v>
      </c>
      <c r="L23" s="22" t="s">
        <v>58</v>
      </c>
      <c r="M23" s="22" t="s">
        <v>64</v>
      </c>
    </row>
    <row r="24" spans="1:13" x14ac:dyDescent="0.3">
      <c r="A24" t="s">
        <v>73</v>
      </c>
      <c r="B24" t="s">
        <v>58</v>
      </c>
      <c r="C24" t="s">
        <v>74</v>
      </c>
      <c r="D24" t="s">
        <v>15</v>
      </c>
      <c r="J24" t="s">
        <v>40</v>
      </c>
      <c r="K24" s="22" t="s">
        <v>91</v>
      </c>
      <c r="L24" s="22" t="s">
        <v>58</v>
      </c>
      <c r="M24" s="22" t="s">
        <v>90</v>
      </c>
    </row>
    <row r="25" spans="1:13" x14ac:dyDescent="0.3">
      <c r="A25" t="s">
        <v>75</v>
      </c>
      <c r="B25" t="s">
        <v>58</v>
      </c>
      <c r="C25" t="s">
        <v>76</v>
      </c>
      <c r="D25" t="s">
        <v>15</v>
      </c>
      <c r="J25" t="s">
        <v>41</v>
      </c>
      <c r="K25" s="22" t="s">
        <v>48</v>
      </c>
      <c r="L25" s="22" t="s">
        <v>52</v>
      </c>
      <c r="M25" s="22" t="s">
        <v>51</v>
      </c>
    </row>
    <row r="26" spans="1:13" x14ac:dyDescent="0.3">
      <c r="A26" t="s">
        <v>77</v>
      </c>
      <c r="B26" t="s">
        <v>58</v>
      </c>
      <c r="C26" t="s">
        <v>78</v>
      </c>
      <c r="D26" t="s">
        <v>15</v>
      </c>
      <c r="J26" t="s">
        <v>42</v>
      </c>
      <c r="K26" s="22" t="s">
        <v>48</v>
      </c>
      <c r="L26" s="22" t="s">
        <v>54</v>
      </c>
      <c r="M26" s="22" t="s">
        <v>53</v>
      </c>
    </row>
    <row r="27" spans="1:13" x14ac:dyDescent="0.3">
      <c r="A27" t="s">
        <v>79</v>
      </c>
      <c r="B27" t="s">
        <v>58</v>
      </c>
      <c r="C27" t="s">
        <v>80</v>
      </c>
      <c r="D27" t="s">
        <v>15</v>
      </c>
      <c r="J27" t="s">
        <v>43</v>
      </c>
      <c r="K27" s="22" t="s">
        <v>82</v>
      </c>
      <c r="L27" s="22" t="s">
        <v>47</v>
      </c>
      <c r="M27" s="22" t="s">
        <v>83</v>
      </c>
    </row>
    <row r="28" spans="1:13" x14ac:dyDescent="0.3">
      <c r="A28" t="s">
        <v>81</v>
      </c>
      <c r="B28" t="s">
        <v>58</v>
      </c>
      <c r="C28" t="s">
        <v>82</v>
      </c>
      <c r="D28" t="s">
        <v>15</v>
      </c>
      <c r="J28" t="s">
        <v>44</v>
      </c>
      <c r="K28" s="22" t="s">
        <v>82</v>
      </c>
      <c r="L28" s="22" t="s">
        <v>56</v>
      </c>
      <c r="M28" s="22" t="s">
        <v>87</v>
      </c>
    </row>
    <row r="29" spans="1:13" x14ac:dyDescent="0.3">
      <c r="A29" t="s">
        <v>83</v>
      </c>
      <c r="B29" t="s">
        <v>47</v>
      </c>
      <c r="C29" t="s">
        <v>82</v>
      </c>
      <c r="D29" t="s">
        <v>15</v>
      </c>
    </row>
    <row r="30" spans="1:13" x14ac:dyDescent="0.3">
      <c r="A30" t="s">
        <v>84</v>
      </c>
      <c r="B30" t="s">
        <v>50</v>
      </c>
      <c r="C30" t="s">
        <v>82</v>
      </c>
      <c r="D30" t="s">
        <v>15</v>
      </c>
    </row>
    <row r="31" spans="1:13" x14ac:dyDescent="0.3">
      <c r="A31" t="s">
        <v>85</v>
      </c>
      <c r="B31" t="s">
        <v>52</v>
      </c>
      <c r="C31" t="s">
        <v>82</v>
      </c>
      <c r="D31" t="s">
        <v>15</v>
      </c>
    </row>
    <row r="32" spans="1:13" x14ac:dyDescent="0.3">
      <c r="A32" t="s">
        <v>86</v>
      </c>
      <c r="B32" t="s">
        <v>54</v>
      </c>
      <c r="C32" t="s">
        <v>82</v>
      </c>
      <c r="D32" t="s">
        <v>15</v>
      </c>
    </row>
    <row r="33" spans="1:4" x14ac:dyDescent="0.3">
      <c r="A33" t="s">
        <v>87</v>
      </c>
      <c r="B33" t="s">
        <v>56</v>
      </c>
      <c r="C33" t="s">
        <v>82</v>
      </c>
      <c r="D33" t="s">
        <v>15</v>
      </c>
    </row>
    <row r="34" spans="1:4" x14ac:dyDescent="0.3">
      <c r="A34" t="s">
        <v>88</v>
      </c>
      <c r="B34" t="s">
        <v>58</v>
      </c>
      <c r="C34" t="s">
        <v>89</v>
      </c>
      <c r="D34" t="s">
        <v>15</v>
      </c>
    </row>
    <row r="35" spans="1:4" x14ac:dyDescent="0.3">
      <c r="A35" t="s">
        <v>90</v>
      </c>
      <c r="B35" t="s">
        <v>58</v>
      </c>
      <c r="C35" t="s">
        <v>91</v>
      </c>
      <c r="D35" t="s">
        <v>15</v>
      </c>
    </row>
    <row r="36" spans="1:4" x14ac:dyDescent="0.3">
      <c r="A36" t="s">
        <v>92</v>
      </c>
      <c r="B36" t="s">
        <v>52</v>
      </c>
      <c r="C36" t="s">
        <v>11</v>
      </c>
      <c r="D36" t="s">
        <v>23</v>
      </c>
    </row>
    <row r="37" spans="1:4" x14ac:dyDescent="0.3">
      <c r="A37" t="s">
        <v>93</v>
      </c>
      <c r="B37" t="s">
        <v>52</v>
      </c>
      <c r="C37" t="s">
        <v>11</v>
      </c>
      <c r="D37" t="s">
        <v>23</v>
      </c>
    </row>
    <row r="38" spans="1:4" x14ac:dyDescent="0.3">
      <c r="A38" t="s">
        <v>94</v>
      </c>
      <c r="B38" t="s">
        <v>52</v>
      </c>
      <c r="C38" t="s">
        <v>11</v>
      </c>
      <c r="D38" t="s">
        <v>23</v>
      </c>
    </row>
    <row r="39" spans="1:4" x14ac:dyDescent="0.3">
      <c r="A39" t="s">
        <v>21</v>
      </c>
      <c r="B39" t="s">
        <v>58</v>
      </c>
      <c r="C39" t="s">
        <v>11</v>
      </c>
      <c r="D39" t="s">
        <v>23</v>
      </c>
    </row>
    <row r="40" spans="1:4" x14ac:dyDescent="0.3">
      <c r="A40" t="s">
        <v>95</v>
      </c>
      <c r="B40" t="s">
        <v>50</v>
      </c>
      <c r="C40" t="s">
        <v>11</v>
      </c>
      <c r="D40" t="s">
        <v>23</v>
      </c>
    </row>
    <row r="41" spans="1:4" x14ac:dyDescent="0.3">
      <c r="A41" t="s">
        <v>96</v>
      </c>
      <c r="B41" t="s">
        <v>56</v>
      </c>
      <c r="C41" t="s">
        <v>11</v>
      </c>
      <c r="D41" t="s">
        <v>23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5"/>
  <sheetViews>
    <sheetView topLeftCell="A16" workbookViewId="0">
      <selection activeCell="E30" sqref="E30"/>
    </sheetView>
  </sheetViews>
  <sheetFormatPr baseColWidth="10" defaultRowHeight="14.4" x14ac:dyDescent="0.3"/>
  <cols>
    <col min="1" max="2" width="8.777343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5</v>
      </c>
      <c r="B1" t="s">
        <v>0</v>
      </c>
      <c r="C1" t="s">
        <v>14</v>
      </c>
      <c r="D1" t="s">
        <v>16</v>
      </c>
      <c r="E1" t="s">
        <v>18</v>
      </c>
    </row>
    <row r="2" spans="1:5" x14ac:dyDescent="0.3">
      <c r="A2">
        <v>1</v>
      </c>
      <c r="B2" s="7" t="s">
        <v>104</v>
      </c>
      <c r="C2" s="7" t="s">
        <v>99</v>
      </c>
      <c r="E2" t="s">
        <v>110</v>
      </c>
    </row>
    <row r="3" spans="1:5" x14ac:dyDescent="0.3">
      <c r="A3">
        <v>2</v>
      </c>
      <c r="B3" s="7" t="s">
        <v>107</v>
      </c>
      <c r="C3" s="7" t="s">
        <v>99</v>
      </c>
      <c r="E3" t="s">
        <v>111</v>
      </c>
    </row>
    <row r="4" spans="1:5" x14ac:dyDescent="0.3">
      <c r="A4">
        <v>3</v>
      </c>
      <c r="B4" s="7" t="s">
        <v>108</v>
      </c>
      <c r="C4" s="7" t="s">
        <v>99</v>
      </c>
      <c r="E4" t="s">
        <v>112</v>
      </c>
    </row>
    <row r="5" spans="1:5" x14ac:dyDescent="0.3">
      <c r="A5">
        <v>4</v>
      </c>
      <c r="B5" s="7" t="s">
        <v>109</v>
      </c>
      <c r="C5" s="7" t="s">
        <v>99</v>
      </c>
      <c r="E5" t="s">
        <v>113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5"/>
  <sheetViews>
    <sheetView workbookViewId="0">
      <selection activeCell="H19" sqref="B19:H19"/>
    </sheetView>
  </sheetViews>
  <sheetFormatPr baseColWidth="10" defaultRowHeight="14.4" x14ac:dyDescent="0.3"/>
  <cols>
    <col min="1" max="2" width="8.77734375" bestFit="1" customWidth="1"/>
    <col min="3" max="3" width="13.44140625" bestFit="1" customWidth="1"/>
    <col min="4" max="4" width="11.88671875" bestFit="1" customWidth="1"/>
    <col min="5" max="5" width="12.77734375" bestFit="1" customWidth="1"/>
    <col min="6" max="6" width="20.109375" bestFit="1" customWidth="1"/>
    <col min="7" max="7" width="16.77734375" bestFit="1" customWidth="1"/>
    <col min="8" max="8" width="27.8867187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5</v>
      </c>
      <c r="B1" t="s">
        <v>0</v>
      </c>
      <c r="C1" t="s">
        <v>6</v>
      </c>
      <c r="D1" t="s">
        <v>1</v>
      </c>
      <c r="E1" t="s">
        <v>7</v>
      </c>
      <c r="F1" t="s">
        <v>3</v>
      </c>
      <c r="G1" t="s">
        <v>8</v>
      </c>
      <c r="H1" t="s">
        <v>2</v>
      </c>
      <c r="I1" t="s">
        <v>4</v>
      </c>
      <c r="J1" t="s">
        <v>9</v>
      </c>
    </row>
    <row r="2" spans="1:10" x14ac:dyDescent="0.3">
      <c r="A2" s="7" t="s">
        <v>22</v>
      </c>
      <c r="B2" s="7" t="s">
        <v>104</v>
      </c>
      <c r="C2">
        <v>1</v>
      </c>
      <c r="D2" s="7" t="s">
        <v>114</v>
      </c>
      <c r="E2">
        <v>1</v>
      </c>
      <c r="F2" s="7" t="s">
        <v>102</v>
      </c>
      <c r="G2">
        <v>1</v>
      </c>
      <c r="H2" s="7" t="s">
        <v>103</v>
      </c>
      <c r="I2" s="7" t="s">
        <v>115</v>
      </c>
      <c r="J2">
        <v>0</v>
      </c>
    </row>
    <row r="3" spans="1:10" x14ac:dyDescent="0.3">
      <c r="A3" s="7" t="s">
        <v>100</v>
      </c>
      <c r="B3" s="7" t="s">
        <v>107</v>
      </c>
      <c r="C3">
        <v>1</v>
      </c>
      <c r="D3" s="7" t="s">
        <v>114</v>
      </c>
      <c r="E3">
        <v>1</v>
      </c>
      <c r="F3" s="7" t="s">
        <v>102</v>
      </c>
      <c r="G3">
        <v>1</v>
      </c>
      <c r="H3" s="7" t="s">
        <v>103</v>
      </c>
      <c r="I3" s="7" t="s">
        <v>116</v>
      </c>
      <c r="J3">
        <v>0</v>
      </c>
    </row>
    <row r="4" spans="1:10" x14ac:dyDescent="0.3">
      <c r="A4" s="7" t="s">
        <v>105</v>
      </c>
      <c r="B4" s="7" t="s">
        <v>108</v>
      </c>
      <c r="C4">
        <v>2</v>
      </c>
      <c r="D4" s="7" t="s">
        <v>114</v>
      </c>
      <c r="E4">
        <v>1</v>
      </c>
      <c r="F4" s="7" t="s">
        <v>102</v>
      </c>
      <c r="G4">
        <v>1</v>
      </c>
      <c r="H4" s="7" t="s">
        <v>103</v>
      </c>
      <c r="I4" s="7" t="s">
        <v>117</v>
      </c>
      <c r="J4">
        <v>0</v>
      </c>
    </row>
    <row r="5" spans="1:10" x14ac:dyDescent="0.3">
      <c r="A5" s="7" t="s">
        <v>106</v>
      </c>
      <c r="B5" s="7" t="s">
        <v>109</v>
      </c>
      <c r="C5">
        <v>3</v>
      </c>
      <c r="D5" s="7" t="s">
        <v>114</v>
      </c>
      <c r="E5">
        <v>1</v>
      </c>
      <c r="F5" s="7" t="s">
        <v>102</v>
      </c>
      <c r="G5">
        <v>1</v>
      </c>
      <c r="H5" s="7" t="s">
        <v>103</v>
      </c>
      <c r="I5" s="7" t="s">
        <v>118</v>
      </c>
      <c r="J5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5"/>
  <sheetViews>
    <sheetView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27.88671875" bestFit="1" customWidth="1"/>
    <col min="3" max="3" width="11.88671875" bestFit="1" customWidth="1"/>
    <col min="4" max="4" width="10.109375" bestFit="1" customWidth="1"/>
    <col min="5" max="5" width="7.6640625" bestFit="1" customWidth="1"/>
    <col min="6" max="6" width="27.88671875" bestFit="1" customWidth="1"/>
    <col min="7" max="7" width="11.1093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12</v>
      </c>
      <c r="B1" t="s">
        <v>20</v>
      </c>
      <c r="C1" t="s">
        <v>1</v>
      </c>
      <c r="D1" t="s">
        <v>10</v>
      </c>
      <c r="E1" t="s">
        <v>11</v>
      </c>
      <c r="F1" t="s">
        <v>13</v>
      </c>
      <c r="G1" t="s">
        <v>19</v>
      </c>
      <c r="H1" t="s">
        <v>5</v>
      </c>
      <c r="I1" t="s">
        <v>14</v>
      </c>
    </row>
    <row r="2" spans="1:9" x14ac:dyDescent="0.3">
      <c r="A2" s="7" t="s">
        <v>115</v>
      </c>
      <c r="B2" t="s">
        <v>103</v>
      </c>
      <c r="C2" s="7" t="s">
        <v>119</v>
      </c>
      <c r="D2" s="7" t="s">
        <v>101</v>
      </c>
      <c r="E2" s="7" t="s">
        <v>92</v>
      </c>
      <c r="F2" s="7" t="s">
        <v>103</v>
      </c>
      <c r="H2" t="s">
        <v>22</v>
      </c>
      <c r="I2" t="s">
        <v>99</v>
      </c>
    </row>
    <row r="3" spans="1:9" x14ac:dyDescent="0.3">
      <c r="A3" s="7" t="s">
        <v>116</v>
      </c>
      <c r="B3" t="s">
        <v>103</v>
      </c>
      <c r="C3" s="7" t="s">
        <v>119</v>
      </c>
      <c r="D3" s="7" t="s">
        <v>101</v>
      </c>
      <c r="E3" s="7" t="s">
        <v>93</v>
      </c>
      <c r="F3" s="7" t="s">
        <v>103</v>
      </c>
      <c r="H3" t="s">
        <v>100</v>
      </c>
      <c r="I3" t="s">
        <v>99</v>
      </c>
    </row>
    <row r="4" spans="1:9" x14ac:dyDescent="0.3">
      <c r="A4" s="7" t="s">
        <v>117</v>
      </c>
      <c r="B4" t="s">
        <v>103</v>
      </c>
      <c r="C4" s="7" t="s">
        <v>119</v>
      </c>
      <c r="D4" s="7" t="s">
        <v>101</v>
      </c>
      <c r="E4" s="7" t="s">
        <v>94</v>
      </c>
      <c r="F4" s="7" t="s">
        <v>103</v>
      </c>
      <c r="H4" t="s">
        <v>105</v>
      </c>
      <c r="I4" t="s">
        <v>99</v>
      </c>
    </row>
    <row r="5" spans="1:9" x14ac:dyDescent="0.3">
      <c r="A5" s="7" t="s">
        <v>118</v>
      </c>
      <c r="B5" t="s">
        <v>103</v>
      </c>
      <c r="C5" s="7" t="s">
        <v>119</v>
      </c>
      <c r="D5" s="7" t="s">
        <v>101</v>
      </c>
      <c r="E5" s="7" t="s">
        <v>96</v>
      </c>
      <c r="F5" s="7" t="s">
        <v>103</v>
      </c>
      <c r="H5" t="s">
        <v>106</v>
      </c>
      <c r="I5" t="s">
        <v>99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C A F A A B Q S w M E F A A C A A g A M J Q 6 V Z f J w b K k A A A A 9 g A A A B I A H A B D b 2 5 m a W c v U G F j a 2 F n Z S 5 4 b W w g o h g A K K A U A A A A A A A A A A A A A A A A A A A A A A A A A A A A h Y 8 x D o I w G I W v Q r r T l p o Y J D 9 l Y I X E x M S 4 N q V C I x R D i + V u D h 7 J K 4 h R 1 M 3 x f e 8 b 3 r t f b 5 B N X R t c 1 G B 1 b 1 I U Y Y o C Z W R f a V O n a H T H M E Y Z h 6 2 Q J 1 G r Y J a N T S Z b p a h x 7 p w Q 4 r 3 H f o X 7 o S a M 0 o g c y m I n G 9 U J 9 J H 1 f z n U x j p h p E I c 9 q 8 x n O G I x n g T r z E F s k A o t f k K b N 7 7 b H 8 g 5 G P r x k F x Z c O 8 A L J E I O 8 P / A F Q S w M E F A A C A A g A M J Q 6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C U O l V f p x F V G g I A A C s H A A A T A B w A R m 9 y b X V s Y X M v U 2 V j d G l v b j E u b S C i G A A o o B Q A A A A A A A A A A A A A A A A A A A A A A A A A A A C 1 V d t q 2 0 A Q f T f 4 H x b l x Q Z X 1 F D 6 k q b Q K G 7 p h a T U J n 0 w R q x 3 x 8 2 S 9 c 6 y u 6 I 2 R p / U p 3 5 C f q x r K b p Z c m h M q x f L M z p n d s 4 c j S w w J 1 C R a f 4 7 P u / 3 + j 1 7 R w 1 w E l F N L b k g E l y / R / x 1 Y 8 Q P U D 4 y 2 T C Q Y Z Q Y A 8 p 9 R 3 O / R L w f D H f z a 7 q G i y A D B o t 0 H q F y / o n F K M e f B T O h k T C 6 X g r K M f B M M 7 q U E M 4 M V X a F Z h 2 h T N Z q t t V g B 3 m 1 0 W 4 X C M 4 8 Y z A i H 5 V 7 / S r c p 9 M R 2 W V 1 f N T 5 / 8 T B x m X B f Y l W M D E y f v j F U J U p q r Z p O u z 3 h O o + W 1 2 I y 6 v 4 Z C 0 K 7 P + Q o 9 l j p x q C a 4 N a A K e 8 r d / X W q o J 0 6 g T H b + M x 2 0 Q B 8 u M 0 M y 7 J f a P v U h 0 B 9 q K I p + l n 6 D o b I V J a u E I 7 c P v E l S j f c Y o r 8 B R K e H U a R b w f z j Q q L P d 4 9 O 5 p U b s e d s W Q I m m F X X C J R J j C V t Q v C n 2 3 8 p 2 F l y + m 0 7 I B 4 l L K o N O 5 f J O r 8 E 6 4 J 9 Q q E H h / N y G 2 c j 8 c T p C j / t i R P a w z 0 L x 8 A u s 3 E 3 i w A x L Z a d A Y K O p 4 t 4 A O U k l 7 y R L Z P e 5 w I W 2 F X W 5 F + q r I D 0 W r 8 r 6 C d t E O v / u M / S 6 K M r r h W v d d p 6 w 8 r I v V f N O N q s i 3 j D V M 0 S o w 5 6 Q 4 k g P r b p N w 9 U 9 V t q q 7 a R M N V G J W V K E 4 9 N I q l 7 f C y 8 Q W Q n p T F P 0 K U j / s f q G P + 2 h 6 M 2 G g L I 7 M i 8 3 2 c I T j A k a M j 9 c P w v y 5 i 1 R i Z S N l + G w / v k f U E s B A i 0 A F A A C A A g A M J Q 6 V Z f J w b K k A A A A 9 g A A A B I A A A A A A A A A A A A A A A A A A A A A A E N v b m Z p Z y 9 Q Y W N r Y W d l L n h t b F B L A Q I t A B Q A A g A I A D C U O l U P y u m r p A A A A O k A A A A T A A A A A A A A A A A A A A A A A P A A A A B b Q 2 9 u d G V u d F 9 U e X B l c 1 0 u e G 1 s U E s B A i 0 A F A A C A A g A M J Q 6 V V + n E V U a A g A A K w c A A B M A A A A A A A A A A A A A A A A A 4 Q E A A E Z v c m 1 1 b G F z L 1 N l Y 3 R p b 2 4 x L m 1 Q S w U G A A A A A A M A A w D C A A A A S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j I A A A A A A A D c M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N h c G F z X z I i I C 8 + P E V u d H J 5 I F R 5 c G U 9 I k Z p b G x l Z E N v b X B s Z X R l U m V z d W x 0 V G 9 X b 3 J r c 2 h l Z X Q i I F Z h b H V l P S J s M S I g L z 4 8 R W 5 0 c n k g V H l w Z T 0 i U X V l c n l J R C I g V m F s d W U 9 I n N h M G J m Z j M x Y S 1 k M W Z i L T Q x N T g t Y j d h O S 1 h Y z E w N T E 4 Y T l j N D U i I C 8 + P E V u d H J 5 I F R 5 c G U 9 I k Z p b G x M Y X N 0 V X B k Y X R l Z C I g V m F s d W U 9 I m Q y M D I y L T A 5 L T I 2 V D I x O j M z O j M x L j Q 3 M D U 3 M z R a I i A v P j x F b n R y e S B U e X B l P S J G a W x s Q 2 9 s d W 1 u V H l w Z X M i I F Z h b H V l P S J z Q X d Z R 0 F B Q T 0 i I C 8 + P E V u d H J 5 I F R 5 c G U 9 I k Z p b G x F c n J v c k N v d W 5 0 I i B W Y W x 1 Z T 0 i b D A i I C 8 + P E V u d H J 5 I F R 5 c G U 9 I k Z p b G x D b 2 x 1 b W 5 O Y W 1 l c y I g V m F s d W U 9 I n N b J n F 1 b 3 Q 7 a W R j Y X B h J n F 1 b 3 Q 7 L C Z x d W 9 0 O 0 N h c G E m c X V v d D s s J n F 1 b 3 Q 7 V G l w b y Z x d W 9 0 O y w m c X V v d D t 1 c m x f w 6 1 j b 2 5 v J n F 1 b 3 Q 7 L C Z x d W 9 0 O 3 V y b C Z x d W 9 0 O 1 0 i I C 8 + P E V u d H J 5 I F R 5 c G U 9 I k Z p b G x F c n J v c k N v Z G U i I F Z h b H V l P S J z V W 5 r b m 9 3 b i I g L z 4 8 R W 5 0 c n k g V H l w Z T 0 i R m l s b E N v d W 5 0 I i B W Y W x 1 Z T 0 i b D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X M v V G l w b y B j Y W 1 i a W F k b y 5 7 a W R j Y X B h L D B 9 J n F 1 b 3 Q 7 L C Z x d W 9 0 O 1 N l Y 3 R p b 2 4 x L 0 N h c G F z L 1 R p c G 8 g Y 2 F t Y m l h Z G 8 u e 0 N h c G E s M X 0 m c X V v d D s s J n F 1 b 3 Q 7 U 2 V j d G l v b j E v Q 2 F w Y X M v V G l w b y B j Y W 1 i a W F k b y 5 7 V G l w b y w y f S Z x d W 9 0 O y w m c X V v d D t T Z W N 0 a W 9 u M S 9 D Y X B h c y 9 U a X B v I G N h b W J p Y W R v L n t 1 c m x f w 6 1 j b 2 5 v L D N 9 J n F 1 b 3 Q 7 L C Z x d W 9 0 O 1 N l Y 3 R p b 2 4 x L 0 N h c G F z L 0 9 y a W d l b i 5 7 d X J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h c G F z L 1 R p c G 8 g Y 2 F t Y m l h Z G 8 u e 2 l k Y 2 F w Y S w w f S Z x d W 9 0 O y w m c X V v d D t T Z W N 0 a W 9 u M S 9 D Y X B h c y 9 U a X B v I G N h b W J p Y W R v L n t D Y X B h L D F 9 J n F 1 b 3 Q 7 L C Z x d W 9 0 O 1 N l Y 3 R p b 2 4 x L 0 N h c G F z L 1 R p c G 8 g Y 2 F t Y m l h Z G 8 u e 1 R p c G 8 s M n 0 m c X V v d D s s J n F 1 b 3 Q 7 U 2 V j d G l v b j E v Q 2 F w Y X M v V G l w b y B j Y W 1 i a W F k b y 5 7 d X J s X 8 O t Y 2 9 u b y w z f S Z x d W 9 0 O y w m c X V v d D t T Z W N 0 a W 9 u M S 9 D Y X B h c y 9 P c m l n Z W 4 u e 3 V y b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w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X 0 N h c G F z X z I i I C 8 + P E V u d H J 5 I F R 5 c G U 9 I k Z p b G x l Z E N v b X B s Z X R l U m V z d W x 0 V G 9 X b 3 J r c 2 h l Z X Q i I F Z h b H V l P S J s M S I g L z 4 8 R W 5 0 c n k g V H l w Z T 0 i U X V l c n l J R C I g V m F s d W U 9 I n N j M m I 0 M T g 5 M C 0 2 O W Z l L T Q 0 Y W I t O T R l Y i 1 h O T M 0 M z g y N j c 5 Z m U i I C 8 + P E V u d H J 5 I F R 5 c G U 9 I k Z p b G x M Y X N 0 V X B k Y X R l Z C I g V m F s d W U 9 I m Q y M D I y L T A 5 L T I 2 V D I x O j M z O j M x L j Q 1 M j I y M T N a I i A v P j x F b n R y e S B U e X B l P S J G a W x s Q 2 9 s d W 1 u V H l w Z X M i I F Z h b H V l P S J z Q m d Z R E J n T U d B d 1 l H Q X c 9 P S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Q 2 F w Y X M v V G l w b y B j Y W 1 i a W F k b y 5 7 a W R j Y X B h L D B 9 J n F 1 b 3 Q 7 L C Z x d W 9 0 O 1 N l Y 3 R p b 2 4 x L 0 J E X 0 N h c G F z L 1 R p c G 8 g Y 2 F t Y m l h Z G 8 u e 0 N h c G E s M X 0 m c X V v d D s s J n F 1 b 3 Q 7 U 2 V j d G l v b j E v Q k R f Q 2 F w Y X M v V G l w b y B j Y W 1 i a W F k b y 5 7 a W R w c m 9 w a W V k Y W Q s M n 0 m c X V v d D s s J n F 1 b 3 Q 7 U 2 V j d G l v b j E v Q k R f Q 2 F w Y X M v V G l w b y B j Y W 1 i a W F k b y 5 7 U H J v c G l l Z G F k L D N 9 J n F 1 b 3 Q 7 L C Z x d W 9 0 O 1 N l Y 3 R p b 2 4 x L 0 J E X 0 N h c G F z L 1 R p c G 8 g Y 2 F t Y m l h Z G 8 u e 3 B v c H V w X z B f M S w 0 f S Z x d W 9 0 O y w m c X V v d D t T Z W N 0 a W 9 u M S 9 C R F 9 D Y X B h c y 9 U a X B v I G N h b W J p Y W R v L n t k Z X N j c m l w Y 2 l v b l 9 w b 3 A t d X A s N X 0 m c X V v d D s s J n F 1 b 3 Q 7 U 2 V j d G l v b j E v Q k R f Q 2 F w Y X M v V G l w b y B j Y W 1 i a W F k b y 5 7 c G 9 z a W N p b 2 5 f c G 9 w d X A s N n 0 m c X V v d D s s J n F 1 b 3 Q 7 U 2 V j d G l v b j E v Q k R f Q 2 F w Y X M v V G l w b y B j Y W 1 i a W F k b y 5 7 Z G V z Y 3 J p c G N p b 2 5 f Y 2 F w Y S w 3 f S Z x d W 9 0 O y w m c X V v d D t T Z W N 0 a W 9 u M S 9 C R F 9 D Y X B h c y 9 U a X B v I G N h b W J p Y W R v L n t j b G F z Z S w 4 f S Z x d W 9 0 O y w m c X V v d D t T Z W N 0 a W 9 u M S 9 C R F 9 D Y X B h c y 9 U a X B v I G N h b W J p Y W R v L n t w b 3 N p Y 2 n D s 2 5 f Y 2 F w Y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k R f Q 2 F w Y X M v V G l w b y B j Y W 1 i a W F k b y 5 7 a W R j Y X B h L D B 9 J n F 1 b 3 Q 7 L C Z x d W 9 0 O 1 N l Y 3 R p b 2 4 x L 0 J E X 0 N h c G F z L 1 R p c G 8 g Y 2 F t Y m l h Z G 8 u e 0 N h c G E s M X 0 m c X V v d D s s J n F 1 b 3 Q 7 U 2 V j d G l v b j E v Q k R f Q 2 F w Y X M v V G l w b y B j Y W 1 i a W F k b y 5 7 a W R w c m 9 w a W V k Y W Q s M n 0 m c X V v d D s s J n F 1 b 3 Q 7 U 2 V j d G l v b j E v Q k R f Q 2 F w Y X M v V G l w b y B j Y W 1 i a W F k b y 5 7 U H J v c G l l Z G F k L D N 9 J n F 1 b 3 Q 7 L C Z x d W 9 0 O 1 N l Y 3 R p b 2 4 x L 0 J E X 0 N h c G F z L 1 R p c G 8 g Y 2 F t Y m l h Z G 8 u e 3 B v c H V w X z B f M S w 0 f S Z x d W 9 0 O y w m c X V v d D t T Z W N 0 a W 9 u M S 9 C R F 9 D Y X B h c y 9 U a X B v I G N h b W J p Y W R v L n t k Z X N j c m l w Y 2 l v b l 9 w b 3 A t d X A s N X 0 m c X V v d D s s J n F 1 b 3 Q 7 U 2 V j d G l v b j E v Q k R f Q 2 F w Y X M v V G l w b y B j Y W 1 i a W F k b y 5 7 c G 9 z a W N p b 2 5 f c G 9 w d X A s N n 0 m c X V v d D s s J n F 1 b 3 Q 7 U 2 V j d G l v b j E v Q k R f Q 2 F w Y X M v V G l w b y B j Y W 1 i a W F k b y 5 7 Z G V z Y 3 J p c G N p b 2 5 f Y 2 F w Y S w 3 f S Z x d W 9 0 O y w m c X V v d D t T Z W N 0 a W 9 u M S 9 C R F 9 D Y X B h c y 9 U a X B v I G N h b W J p Y W R v L n t j b G F z Z S w 4 f S Z x d W 9 0 O y w m c X V v d D t T Z W N 0 a W 9 u M S 9 C R F 9 D Y X B h c y 9 U a X B v I G N h b W J p Y W R v L n t w b 3 N p Y 2 n D s 2 5 f Y 2 F w Y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R f Q 2 F w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Q 2 F w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X 0 R l d G F s b G V z X z I i I C 8 + P E V u d H J 5 I F R 5 c G U 9 I k Z p b G x l Z E N v b X B s Z X R l U m V z d W x 0 V G 9 X b 3 J r c 2 h l Z X Q i I F Z h b H V l P S J s M S I g L z 4 8 R W 5 0 c n k g V H l w Z T 0 i U X V l c n l J R C I g V m F s d W U 9 I n M 0 N G M 5 N T E 1 M y 1 i N m I 3 L T R l Y z Q t Y m U z M S 0 x N z E w Z W Q 2 Y T c 4 N j c i I C 8 + P E V u d H J 5 I F R 5 c G U 9 I k Z p b G x M Y X N 0 V X B k Y X R l Z C I g V m F s d W U 9 I m Q y M D I y L T A 5 L T I 2 V D I x O j M z O j M y L j U z M z U w M D d a I i A v P j x F b n R y e S B U e X B l P S J G a W x s Q 2 9 s d W 1 u V H l w Z X M i I F Z h b H V l P S J z Q m d B R 0 J n W U d B Q U F B I i A v P j x F b n R y e S B U e X B l P S J G a W x s Q 2 9 s d W 1 u T m F t Z X M i I F Z h b H V l P S J z W y Z x d W 9 0 O 0 N s Y X N l J n F 1 b 3 Q 7 L C Z x d W 9 0 O 0 R l c 2 N y a X B j a c O z b i B D Y X B h J n F 1 b 3 Q 7 L C Z x d W 9 0 O 1 B y b 3 B p Z W R h Z C Z x d W 9 0 O y w m c X V v d D t W Y X J p Y W J s Z S Z x d W 9 0 O y w m c X V v d D t D b 2 x v c i Z x d W 9 0 O y w m c X V v d D t 0 a X R 1 b G 9 f b G V 5 Z W 5 k Y S Z x d W 9 0 O y w m c X V v d D t 1 c m x f a W N v b m 8 m c X V v d D s s J n F 1 b 3 Q 7 a W R j Y X B h J n F 1 b 3 Q 7 L C Z x d W 9 0 O 1 R p c G 8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R l d G F s b G V z L 1 R p c G 8 g Y 2 F t Y m l h Z G 8 u e 0 N s Y X N l L D B 9 J n F 1 b 3 Q 7 L C Z x d W 9 0 O 1 N l Y 3 R p b 2 4 x L 0 J E X 0 R l d G F s b G V z L 0 9 y a W d l b i 5 7 R G V z Y 3 J p c G N p w 7 N u I E N h c G E s M X 0 m c X V v d D s s J n F 1 b 3 Q 7 U 2 V j d G l v b j E v Q k R f R G V 0 Y W x s Z X M v V G l w b y B j Y W 1 i a W F k b y 5 7 U H J v c G l l Z G F k L D J 9 J n F 1 b 3 Q 7 L C Z x d W 9 0 O 1 N l Y 3 R p b 2 4 x L 0 J E X 0 R l d G F s b G V z L 1 R p c G 8 g Y 2 F t Y m l h Z G 8 u e 1 Z h c m l h Y m x l L D N 9 J n F 1 b 3 Q 7 L C Z x d W 9 0 O 1 N l Y 3 R p b 2 4 x L 0 J E X 0 R l d G F s b G V z L 1 R p c G 8 g Y 2 F t Y m l h Z G 8 u e 0 N v b G 9 y L D R 9 J n F 1 b 3 Q 7 L C Z x d W 9 0 O 1 N l Y 3 R p b 2 4 x L 0 J E X 0 R l d G F s b G V z L 1 R p c G 8 g Y 2 F t Y m l h Z G 8 u e 3 R p d H V s b 1 9 s Z X l l b m R h L D V 9 J n F 1 b 3 Q 7 L C Z x d W 9 0 O 1 N l Y 3 R p b 2 4 x L 0 J E X 0 R l d G F s b G V z L 0 9 y a W d l b i 5 7 d X J s X 2 l j b 2 5 v L D Z 9 J n F 1 b 3 Q 7 L C Z x d W 9 0 O 1 N l Y 3 R p b 2 4 x L 0 J E X 0 R l d G F s b G V z L 0 9 y a W d l b i 5 7 a W R j Y X B h L D d 9 J n F 1 b 3 Q 7 L C Z x d W 9 0 O 1 N l Y 3 R p b 2 4 x L 0 J E X 0 R l d G F s b G V z L 0 9 y a W d l b i 5 7 V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R F 9 E Z X R h b G x l c y 9 U a X B v I G N h b W J p Y W R v L n t D b G F z Z S w w f S Z x d W 9 0 O y w m c X V v d D t T Z W N 0 a W 9 u M S 9 C R F 9 E Z X R h b G x l c y 9 P c m l n Z W 4 u e 0 R l c 2 N y a X B j a c O z b i B D Y X B h L D F 9 J n F 1 b 3 Q 7 L C Z x d W 9 0 O 1 N l Y 3 R p b 2 4 x L 0 J E X 0 R l d G F s b G V z L 1 R p c G 8 g Y 2 F t Y m l h Z G 8 u e 1 B y b 3 B p Z W R h Z C w y f S Z x d W 9 0 O y w m c X V v d D t T Z W N 0 a W 9 u M S 9 C R F 9 E Z X R h b G x l c y 9 U a X B v I G N h b W J p Y W R v L n t W Y X J p Y W J s Z S w z f S Z x d W 9 0 O y w m c X V v d D t T Z W N 0 a W 9 u M S 9 C R F 9 E Z X R h b G x l c y 9 U a X B v I G N h b W J p Y W R v L n t D b 2 x v c i w 0 f S Z x d W 9 0 O y w m c X V v d D t T Z W N 0 a W 9 u M S 9 C R F 9 E Z X R h b G x l c y 9 U a X B v I G N h b W J p Y W R v L n t 0 a X R 1 b G 9 f b G V 5 Z W 5 k Y S w 1 f S Z x d W 9 0 O y w m c X V v d D t T Z W N 0 a W 9 u M S 9 C R F 9 E Z X R h b G x l c y 9 P c m l n Z W 4 u e 3 V y b F 9 p Y 2 9 u b y w 2 f S Z x d W 9 0 O y w m c X V v d D t T Z W N 0 a W 9 u M S 9 C R F 9 E Z X R h b G x l c y 9 P c m l n Z W 4 u e 2 l k Y 2 F w Y S w 3 f S Z x d W 9 0 O y w m c X V v d D t T Z W N 0 a W 9 u M S 9 C R F 9 E Z X R h b G x l c y 9 P c m l n Z W 4 u e 1 R p c G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X 0 R l d G F s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B U 0 V f R 2 x v Y m F s I i A v P j x F b n R y e S B U e X B l P S J G a W x s Z W R D b 2 1 w b G V 0 Z V J l c 3 V s d F R v V 2 9 y a 3 N o Z W V 0 I i B W Y W x 1 Z T 0 i b D E i I C 8 + P E V u d H J 5 I F R 5 c G U 9 I l F 1 Z X J 5 S U Q i I F Z h b H V l P S J z Y j c 1 N m F l M z U t N T V j O C 0 0 Y W I 2 L T k z M T Y t Z T M 3 Y W F h Z D h m Y z c x I i A v P j x F b n R y e S B U e X B l P S J G a W x s T G F z d F V w Z G F 0 Z W Q i I F Z h b H V l P S J k M j A y M i 0 w O S 0 y N l Q y M T o z M z o z M S 4 0 M j Q 0 N D U z W i I g L z 4 8 R W 5 0 c n k g V H l w Z T 0 i R m l s b E N v b H V t b l R 5 c G V z I i B W Y W x 1 Z T 0 i c 0 J n W U R C Z 0 1 H Q X d Z R 0 F 3 W U F C Z 1 l H Q m d B P S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L C Z x d W 9 0 O 1 R p c G 8 m c X V v d D s s J n F 1 b 3 Q 7 d X J s X 8 O t Y 2 9 u b y Z x d W 9 0 O y w m c X V v d D t Q c m 9 w a W V k Y W Q u M S Z x d W 9 0 O y w m c X V v d D t W Y X J p Y W J s Z S Z x d W 9 0 O y w m c X V v d D t D b 2 x v c i Z x d W 9 0 O y w m c X V v d D t 0 a X R 1 b G 9 f b G V 5 Z W 5 k Y S Z x d W 9 0 O y w m c X V v d D t 1 c m x f a W N v b m 8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D Y X B h c y 9 U a X B v I G N h b W J p Y W R v L n t p Z G N h c G E s M H 0 m c X V v d D s s J n F 1 b 3 Q 7 U 2 V j d G l v b j E v Q k R f Q 2 F w Y X M v V G l w b y B j Y W 1 i a W F k b y 5 7 Q 2 F w Y S w x f S Z x d W 9 0 O y w m c X V v d D t T Z W N 0 a W 9 u M S 9 C R F 9 D Y X B h c y 9 U a X B v I G N h b W J p Y W R v L n t p Z H B y b 3 B p Z W R h Z C w y f S Z x d W 9 0 O y w m c X V v d D t T Z W N 0 a W 9 u M S 9 C R F 9 D Y X B h c y 9 U a X B v I G N h b W J p Y W R v L n t Q c m 9 w a W V k Y W Q s M 3 0 m c X V v d D s s J n F 1 b 3 Q 7 U 2 V j d G l v b j E v Q k R f Q 2 F w Y X M v V G l w b y B j Y W 1 i a W F k b y 5 7 c G 9 w d X B f M F 8 x L D R 9 J n F 1 b 3 Q 7 L C Z x d W 9 0 O 1 N l Y 3 R p b 2 4 x L 0 J E X 0 N h c G F z L 1 R p c G 8 g Y 2 F t Y m l h Z G 8 u e 2 R l c 2 N y a X B j a W 9 u X 3 B v c C 1 1 c C w 1 f S Z x d W 9 0 O y w m c X V v d D t T Z W N 0 a W 9 u M S 9 C R F 9 D Y X B h c y 9 U a X B v I G N h b W J p Y W R v L n t w b 3 N p Y 2 l v b l 9 w b 3 B 1 c C w 2 f S Z x d W 9 0 O y w m c X V v d D t T Z W N 0 a W 9 u M S 9 C R F 9 D Y X B h c y 9 U a X B v I G N h b W J p Y W R v L n t k Z X N j c m l w Y 2 l v b l 9 j Y X B h L D d 9 J n F 1 b 3 Q 7 L C Z x d W 9 0 O 1 N l Y 3 R p b 2 4 x L 0 J E X 0 N h c G F z L 1 R p c G 8 g Y 2 F t Y m l h Z G 8 u e 2 N s Y X N l L D h 9 J n F 1 b 3 Q 7 L C Z x d W 9 0 O 1 N l Y 3 R p b 2 4 x L 0 J E X 0 N h c G F z L 1 R p c G 8 g Y 2 F t Y m l h Z G 8 u e 3 B v c 2 l j a c O z b l 9 j Y X B h L D l 9 J n F 1 b 3 Q 7 L C Z x d W 9 0 O 1 N l Y 3 R p b 2 4 x L 0 N h c G F z L 1 R p c G 8 g Y 2 F t Y m l h Z G 8 u e 1 R p c G 8 s M n 0 m c X V v d D s s J n F 1 b 3 Q 7 U 2 V j d G l v b j E v Q 2 F w Y X M v V G l w b y B j Y W 1 i a W F k b y 5 7 d X J s X 8 O t Y 2 9 u b y w z f S Z x d W 9 0 O y w m c X V v d D t T Z W N 0 a W 9 u M S 9 C R F 9 E Z X R h b G x l c y 9 U a X B v I G N h b W J p Y W R v L n t Q c m 9 w a W V k Y W Q s M n 0 m c X V v d D s s J n F 1 b 3 Q 7 U 2 V j d G l v b j E v Q k R f R G V 0 Y W x s Z X M v V G l w b y B j Y W 1 i a W F k b y 5 7 V m F y a W F i b G U s M 3 0 m c X V v d D s s J n F 1 b 3 Q 7 U 2 V j d G l v b j E v Q k R f R G V 0 Y W x s Z X M v V G l w b y B j Y W 1 i a W F k b y 5 7 Q 2 9 s b 3 I s N H 0 m c X V v d D s s J n F 1 b 3 Q 7 U 2 V j d G l v b j E v Q k R f R G V 0 Y W x s Z X M v V G l w b y B j Y W 1 i a W F k b y 5 7 d G l 0 d W x v X 2 x l e W V u Z G E s N X 0 m c X V v d D s s J n F 1 b 3 Q 7 U 2 V j d G l v b j E v Q k R f R G V 0 Y W x s Z X M v T 3 J p Z 2 V u L n t 1 c m x f a W N v b m 8 s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J E X 0 N h c G F z L 1 R p c G 8 g Y 2 F t Y m l h Z G 8 u e 2 l k Y 2 F w Y S w w f S Z x d W 9 0 O y w m c X V v d D t T Z W N 0 a W 9 u M S 9 C R F 9 D Y X B h c y 9 U a X B v I G N h b W J p Y W R v L n t D Y X B h L D F 9 J n F 1 b 3 Q 7 L C Z x d W 9 0 O 1 N l Y 3 R p b 2 4 x L 0 J E X 0 N h c G F z L 1 R p c G 8 g Y 2 F t Y m l h Z G 8 u e 2 l k c H J v c G l l Z G F k L D J 9 J n F 1 b 3 Q 7 L C Z x d W 9 0 O 1 N l Y 3 R p b 2 4 x L 0 J E X 0 N h c G F z L 1 R p c G 8 g Y 2 F t Y m l h Z G 8 u e 1 B y b 3 B p Z W R h Z C w z f S Z x d W 9 0 O y w m c X V v d D t T Z W N 0 a W 9 u M S 9 C R F 9 D Y X B h c y 9 U a X B v I G N h b W J p Y W R v L n t w b 3 B 1 c F 8 w X z E s N H 0 m c X V v d D s s J n F 1 b 3 Q 7 U 2 V j d G l v b j E v Q k R f Q 2 F w Y X M v V G l w b y B j Y W 1 i a W F k b y 5 7 Z G V z Y 3 J p c G N p b 2 5 f c G 9 w L X V w L D V 9 J n F 1 b 3 Q 7 L C Z x d W 9 0 O 1 N l Y 3 R p b 2 4 x L 0 J E X 0 N h c G F z L 1 R p c G 8 g Y 2 F t Y m l h Z G 8 u e 3 B v c 2 l j a W 9 u X 3 B v c H V w L D Z 9 J n F 1 b 3 Q 7 L C Z x d W 9 0 O 1 N l Y 3 R p b 2 4 x L 0 J E X 0 N h c G F z L 1 R p c G 8 g Y 2 F t Y m l h Z G 8 u e 2 R l c 2 N y a X B j a W 9 u X 2 N h c G E s N 3 0 m c X V v d D s s J n F 1 b 3 Q 7 U 2 V j d G l v b j E v Q k R f Q 2 F w Y X M v V G l w b y B j Y W 1 i a W F k b y 5 7 Y 2 x h c 2 U s O H 0 m c X V v d D s s J n F 1 b 3 Q 7 U 2 V j d G l v b j E v Q k R f Q 2 F w Y X M v V G l w b y B j Y W 1 i a W F k b y 5 7 c G 9 z a W N p w 7 N u X 2 N h c G E s O X 0 m c X V v d D s s J n F 1 b 3 Q 7 U 2 V j d G l v b j E v Q 2 F w Y X M v V G l w b y B j Y W 1 i a W F k b y 5 7 V G l w b y w y f S Z x d W 9 0 O y w m c X V v d D t T Z W N 0 a W 9 u M S 9 D Y X B h c y 9 U a X B v I G N h b W J p Y W R v L n t 1 c m x f w 6 1 j b 2 5 v L D N 9 J n F 1 b 3 Q 7 L C Z x d W 9 0 O 1 N l Y 3 R p b 2 4 x L 0 J E X 0 R l d G F s b G V z L 1 R p c G 8 g Y 2 F t Y m l h Z G 8 u e 1 B y b 3 B p Z W R h Z C w y f S Z x d W 9 0 O y w m c X V v d D t T Z W N 0 a W 9 u M S 9 C R F 9 E Z X R h b G x l c y 9 U a X B v I G N h b W J p Y W R v L n t W Y X J p Y W J s Z S w z f S Z x d W 9 0 O y w m c X V v d D t T Z W N 0 a W 9 u M S 9 C R F 9 E Z X R h b G x l c y 9 U a X B v I G N h b W J p Y W R v L n t D b 2 x v c i w 0 f S Z x d W 9 0 O y w m c X V v d D t T Z W N 0 a W 9 u M S 9 C R F 9 E Z X R h b G x l c y 9 U a X B v I G N h b W J p Y W R v L n t 0 a X R 1 b G 9 f b G V 5 Z W 5 k Y S w 1 f S Z x d W 9 0 O y w m c X V v d D t T Z W N 0 a W 9 u M S 9 C R F 9 E Z X R h b G x l c y 9 P c m l n Z W 4 u e 3 V y b F 9 p Y 2 9 u b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F T R S U y M E d s b 2 J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N h c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C R F 9 E Z X R h b G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R m l s Y X M l M j B m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y w 2 i v a H m k y E t O V u u f 6 t 0 w A A A A A C A A A A A A A Q Z g A A A A E A A C A A A A A C g 6 7 n Z k z z 0 3 H R p y O z + T L 4 K f d / y T f i d K F T F r K B 3 I W a 8 w A A A A A O g A A A A A I A A C A A A A C 7 v 3 b v Q p q o c M R / m a t m z U t 0 U T v e N 5 P D D 3 E w M k f r h 8 X Y R 1 A A A A B q B t Q G y z m x V 8 Y e x C I B k 3 o D d I e Y x m e K q C m I B S L x 3 t 5 / R h P E t g B 1 n e Z d C E O F i N Z 8 x n E r w J l r f U X T U 3 h Q J r c T J D Y X A Z E 4 d E Y 8 J Y S Y w Z 7 X o K s k W U A A A A B q 2 o z 1 1 e 7 4 B / / d b O Z U g E x x g G B Q 6 O A E r x f p 4 m I + m H s o K Z 8 x E L t 4 h H v A S 2 A 4 v 1 4 6 X 7 U Z 2 u 8 b D b L E K G X g / e W / m 9 S R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anin only anin</cp:lastModifiedBy>
  <dcterms:created xsi:type="dcterms:W3CDTF">2022-08-05T13:41:41Z</dcterms:created>
  <dcterms:modified xsi:type="dcterms:W3CDTF">2022-09-26T21:34:13Z</dcterms:modified>
</cp:coreProperties>
</file>