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BB0E3773-E2A4-4D28-815C-677BBD39B9E4}" xr6:coauthVersionLast="47" xr6:coauthVersionMax="47" xr10:uidLastSave="{00000000-0000-0000-0000-000000000000}"/>
  <bookViews>
    <workbookView xWindow="-108" yWindow="-108" windowWidth="23256" windowHeight="12720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BD_Capas!$A$1:$J$73</definedName>
    <definedName name="DatosExternos_1" localSheetId="8" hidden="1">BD_Detalles!$A$1:$I$39</definedName>
    <definedName name="DatosExternos_1" localSheetId="6" hidden="1">'Capas (2)'!$A$1:$E$4</definedName>
    <definedName name="DatosExternos_2" localSheetId="3" hidden="1">'BASE Global'!$A$1:$Q$55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  <definedName name="SegmentaciónDeDatos_titulo_leyenda">#N/A</definedName>
  </definedNames>
  <calcPr calcId="191029"/>
  <pivotCaches>
    <pivotCache cacheId="10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3" l="1"/>
  <c r="C79" i="1"/>
  <c r="C80" i="1"/>
  <c r="C81" i="1" s="1"/>
  <c r="B81" i="1"/>
  <c r="B80" i="1"/>
  <c r="B79" i="1"/>
  <c r="C36" i="2"/>
  <c r="C37" i="2"/>
  <c r="C39" i="2"/>
  <c r="C40" i="2"/>
  <c r="C41" i="2"/>
  <c r="C42" i="2"/>
  <c r="C43" i="2"/>
  <c r="C44" i="2"/>
  <c r="C45" i="2"/>
  <c r="C46" i="2"/>
  <c r="C47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C29" i="2"/>
  <c r="C30" i="2"/>
  <c r="C31" i="2"/>
  <c r="C32" i="2"/>
  <c r="C33" i="2"/>
  <c r="C34" i="2"/>
  <c r="C35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H40" i="2"/>
  <c r="H41" i="2"/>
  <c r="H42" i="2"/>
  <c r="H43" i="2"/>
  <c r="I43" i="2" s="1"/>
  <c r="H44" i="2"/>
  <c r="H45" i="2"/>
  <c r="H46" i="2"/>
  <c r="H47" i="2"/>
  <c r="I39" i="2"/>
  <c r="I40" i="2"/>
  <c r="I41" i="2"/>
  <c r="I42" i="2"/>
  <c r="I44" i="2"/>
  <c r="I45" i="2"/>
  <c r="I46" i="2"/>
  <c r="I47" i="2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C58" i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57" i="1"/>
  <c r="B77" i="1"/>
  <c r="B78" i="1"/>
  <c r="B76" i="1"/>
  <c r="B75" i="1"/>
  <c r="B74" i="1"/>
  <c r="B73" i="1"/>
  <c r="B72" i="1"/>
  <c r="B71" i="1"/>
  <c r="B60" i="1"/>
  <c r="B61" i="1"/>
  <c r="B62" i="1"/>
  <c r="B63" i="1"/>
  <c r="B64" i="1"/>
  <c r="B65" i="1"/>
  <c r="B66" i="1"/>
  <c r="B67" i="1"/>
  <c r="B68" i="1"/>
  <c r="B69" i="1"/>
  <c r="B70" i="1"/>
  <c r="B59" i="1"/>
  <c r="B58" i="1"/>
  <c r="B57" i="1"/>
  <c r="B56" i="1"/>
  <c r="G4" i="3"/>
  <c r="E3" i="3"/>
  <c r="A20" i="2"/>
  <c r="F20" i="2" s="1"/>
  <c r="A21" i="2"/>
  <c r="A22" i="2" s="1"/>
  <c r="B20" i="2"/>
  <c r="C20" i="2"/>
  <c r="B19" i="2"/>
  <c r="C19" i="2"/>
  <c r="F19" i="2"/>
  <c r="H19" i="2"/>
  <c r="I19" i="2" s="1"/>
  <c r="B17" i="2"/>
  <c r="B18" i="2"/>
  <c r="C17" i="2"/>
  <c r="C18" i="2"/>
  <c r="F17" i="2"/>
  <c r="F18" i="2"/>
  <c r="H17" i="2"/>
  <c r="I17" i="2" s="1"/>
  <c r="H18" i="2"/>
  <c r="I18" i="2" s="1"/>
  <c r="B13" i="2"/>
  <c r="B14" i="2"/>
  <c r="B15" i="2"/>
  <c r="B16" i="2"/>
  <c r="C13" i="2"/>
  <c r="C14" i="2"/>
  <c r="C15" i="2"/>
  <c r="C16" i="2"/>
  <c r="F13" i="2"/>
  <c r="F14" i="2"/>
  <c r="F15" i="2"/>
  <c r="F16" i="2"/>
  <c r="H13" i="2"/>
  <c r="I13" i="2" s="1"/>
  <c r="H14" i="2"/>
  <c r="I14" i="2" s="1"/>
  <c r="H15" i="2"/>
  <c r="I15" i="2" s="1"/>
  <c r="H16" i="2"/>
  <c r="I16" i="2" s="1"/>
  <c r="I38" i="1"/>
  <c r="I16" i="1"/>
  <c r="I15" i="1"/>
  <c r="I14" i="1"/>
  <c r="I13" i="1"/>
  <c r="I12" i="1"/>
  <c r="I11" i="1"/>
  <c r="I10" i="1"/>
  <c r="I21" i="1"/>
  <c r="I50" i="1"/>
  <c r="E2" i="3"/>
  <c r="A23" i="2" l="1"/>
  <c r="B22" i="2"/>
  <c r="C22" i="2"/>
  <c r="F22" i="2"/>
  <c r="H22" i="2"/>
  <c r="I22" i="2" s="1"/>
  <c r="H21" i="2"/>
  <c r="I21" i="2" s="1"/>
  <c r="H20" i="2"/>
  <c r="I20" i="2" s="1"/>
  <c r="F21" i="2"/>
  <c r="C21" i="2"/>
  <c r="B21" i="2"/>
  <c r="B11" i="2"/>
  <c r="H11" i="2"/>
  <c r="I11" i="2" s="1"/>
  <c r="C10" i="2"/>
  <c r="F10" i="2"/>
  <c r="B10" i="2"/>
  <c r="F12" i="2"/>
  <c r="A24" i="2" l="1"/>
  <c r="B23" i="2"/>
  <c r="C23" i="2"/>
  <c r="F23" i="2"/>
  <c r="H23" i="2"/>
  <c r="I23" i="2" s="1"/>
  <c r="F11" i="2"/>
  <c r="C11" i="2"/>
  <c r="H10" i="2"/>
  <c r="I10" i="2" s="1"/>
  <c r="A25" i="2" l="1"/>
  <c r="B24" i="2"/>
  <c r="C24" i="2"/>
  <c r="F24" i="2"/>
  <c r="H24" i="2"/>
  <c r="I24" i="2" s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G3" i="3"/>
  <c r="F25" i="2" l="1"/>
  <c r="H25" i="2"/>
  <c r="I25" i="2" s="1"/>
  <c r="A26" i="2"/>
  <c r="B25" i="2"/>
  <c r="C25" i="2"/>
  <c r="C12" i="2"/>
  <c r="B12" i="2"/>
  <c r="H12" i="2"/>
  <c r="I12" i="2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G2" i="3"/>
  <c r="F26" i="2" l="1"/>
  <c r="H26" i="2"/>
  <c r="I26" i="2" s="1"/>
  <c r="A27" i="2"/>
  <c r="B26" i="2"/>
  <c r="C26" i="2"/>
  <c r="C40" i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H27" i="2" l="1"/>
  <c r="I27" i="2" s="1"/>
  <c r="F27" i="2"/>
  <c r="C27" i="2"/>
  <c r="A28" i="2"/>
  <c r="B27" i="2"/>
  <c r="F28" i="2" l="1"/>
  <c r="H28" i="2"/>
  <c r="I28" i="2" s="1"/>
  <c r="B28" i="2"/>
  <c r="C2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<sst xmlns="http://schemas.openxmlformats.org/spreadsheetml/2006/main" count="1780" uniqueCount="267">
  <si>
    <t>Capa</t>
  </si>
  <si>
    <t>Propiedad</t>
  </si>
  <si>
    <t>REGION</t>
  </si>
  <si>
    <t>PROVINCIA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</si>
  <si>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</si>
  <si>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</si>
  <si>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</si>
  <si>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</si>
  <si>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</si>
  <si>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</si>
  <si>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</si>
  <si>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</si>
  <si>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</si>
  <si>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</si>
  <si>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</si>
  <si>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</si>
  <si>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</si>
  <si>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</si>
  <si>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</si>
  <si>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</si>
  <si>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url_ícono</t>
  </si>
  <si>
    <t>Propiedad.1</t>
  </si>
  <si>
    <t>url</t>
  </si>
  <si>
    <t>url_icono</t>
  </si>
  <si>
    <t>01-2</t>
  </si>
  <si>
    <t>01-1</t>
  </si>
  <si>
    <t>Descripción Capa</t>
  </si>
  <si>
    <t>azules</t>
  </si>
  <si>
    <t>01</t>
  </si>
  <si>
    <t>Polígonos</t>
  </si>
  <si>
    <t>APR: Subsubcuenca</t>
  </si>
  <si>
    <t>APR: Localidad</t>
  </si>
  <si>
    <t>Código</t>
  </si>
  <si>
    <t>BNP: Nombre</t>
  </si>
  <si>
    <t>Fuentes Fijas: Nombre</t>
  </si>
  <si>
    <t>Contratos MOP: Proyecto</t>
  </si>
  <si>
    <t>Contratos MOP: Contratista</t>
  </si>
  <si>
    <t>Contratos MOP: Inspector/a</t>
  </si>
  <si>
    <t>Cuerpo de Bomberos: Nombre</t>
  </si>
  <si>
    <t>EIA: Tipo Proyecto</t>
  </si>
  <si>
    <t>EIA: Titular</t>
  </si>
  <si>
    <t>Embalses: Propietario</t>
  </si>
  <si>
    <t>Establecimiento Escolar: Nombre</t>
  </si>
  <si>
    <t>Establecimientos Párvulos: Nombre</t>
  </si>
  <si>
    <t>Establecimientos Salud: Nombre</t>
  </si>
  <si>
    <t>Grifos: Modelo</t>
  </si>
  <si>
    <t>Grifos: Diámetro Tubo</t>
  </si>
  <si>
    <t>Museos: Nombre</t>
  </si>
  <si>
    <t>Programas SENAME: Institución</t>
  </si>
  <si>
    <t>Puentes: Nombre</t>
  </si>
  <si>
    <t>SEIA: Titular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</si>
  <si>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</si>
  <si>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</si>
  <si>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</si>
  <si>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</si>
  <si>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</si>
  <si>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</si>
  <si>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</si>
  <si>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</si>
  <si>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</si>
  <si>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</si>
  <si>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</si>
  <si>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</si>
  <si>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</si>
  <si>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</si>
  <si>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</si>
  <si>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</si>
  <si>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</si>
  <si>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</si>
  <si>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</si>
  <si>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</si>
  <si>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</si>
  <si>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</si>
  <si>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</si>
  <si>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</si>
  <si>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</si>
  <si>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</si>
  <si>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</si>
  <si>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</si>
  <si>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</si>
  <si>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</si>
  <si>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</si>
  <si>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</si>
  <si>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</si>
  <si>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</si>
  <si>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</si>
  <si>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</si>
  <si>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</si>
  <si>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</si>
  <si>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</si>
  <si>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</si>
  <si>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</si>
  <si>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</si>
  <si>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</si>
  <si>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</si>
  <si>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</si>
  <si>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</si>
  <si>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</si>
  <si>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</si>
  <si>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</si>
  <si>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</si>
  <si>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</si>
  <si>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</si>
  <si>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Rojas</t>
  </si>
  <si>
    <t>Varios1</t>
  </si>
  <si>
    <t>01-3</t>
  </si>
  <si>
    <t>01-4</t>
  </si>
  <si>
    <t>Polígono</t>
  </si>
  <si>
    <t>02</t>
  </si>
  <si>
    <t>COMUNA</t>
  </si>
  <si>
    <t>COD_CUEN</t>
  </si>
  <si>
    <t>02-1</t>
  </si>
  <si>
    <t>random</t>
  </si>
  <si>
    <t>01-5</t>
  </si>
  <si>
    <t>01-6</t>
  </si>
  <si>
    <t>#009B00</t>
  </si>
  <si>
    <t>#ED3552</t>
  </si>
  <si>
    <t>#833C0C</t>
  </si>
  <si>
    <t>#00FF00</t>
  </si>
  <si>
    <t>#FED976</t>
  </si>
  <si>
    <t>catastro</t>
  </si>
  <si>
    <t>esri/2020</t>
  </si>
  <si>
    <t>USO_TIERRA</t>
  </si>
  <si>
    <t>SUBUSO</t>
  </si>
  <si>
    <t>ESTRUCTURA</t>
  </si>
  <si>
    <t>COBERTURA</t>
  </si>
  <si>
    <t>ALTURA</t>
  </si>
  <si>
    <t>TIPO_FORES</t>
  </si>
  <si>
    <t>SUBTIPOFOR</t>
  </si>
  <si>
    <t>ESPCC1</t>
  </si>
  <si>
    <t>ESPCC2</t>
  </si>
  <si>
    <t>POL_VISITA</t>
  </si>
  <si>
    <t>TX_PRO10</t>
  </si>
  <si>
    <t>USO</t>
  </si>
  <si>
    <t>Hectareas</t>
  </si>
  <si>
    <t>CUT_REG</t>
  </si>
  <si>
    <t>CUT_PROV</t>
  </si>
  <si>
    <t>CUT_COM</t>
  </si>
  <si>
    <t>COD_SUBC</t>
  </si>
  <si>
    <t>COD_SSUBC</t>
  </si>
  <si>
    <t>NOM_SSUBC</t>
  </si>
  <si>
    <t>COD_SSUBCU</t>
  </si>
  <si>
    <t>ID_ESP_CC</t>
  </si>
  <si>
    <t>ID_ESP</t>
  </si>
  <si>
    <t>ESPECI_CI</t>
  </si>
  <si>
    <t>ESPECI_CO</t>
  </si>
  <si>
    <t>ESP_C</t>
  </si>
  <si>
    <t>gridcode</t>
  </si>
  <si>
    <t>Uso</t>
  </si>
  <si>
    <t>COD_REG</t>
  </si>
  <si>
    <t>COD_PROV</t>
  </si>
  <si>
    <t>COD_COM</t>
  </si>
  <si>
    <t>Provincia</t>
  </si>
  <si>
    <t>Subsubcuenca</t>
  </si>
  <si>
    <t>Superficie (ha)</t>
  </si>
  <si>
    <t>Uso de la Tierra</t>
  </si>
  <si>
    <t>Subuso</t>
  </si>
  <si>
    <t>Estructura</t>
  </si>
  <si>
    <t>Cobertura</t>
  </si>
  <si>
    <t>Altura</t>
  </si>
  <si>
    <t>Tipo Forestal</t>
  </si>
  <si>
    <t>Subtipo Forestal</t>
  </si>
  <si>
    <t>Nombre Científico</t>
  </si>
  <si>
    <t>Nombre Común</t>
  </si>
  <si>
    <t>Estado Conservación</t>
  </si>
  <si>
    <t>ESRI 2020: Uso de la Tierra</t>
  </si>
  <si>
    <t>01-7</t>
  </si>
  <si>
    <t>01-8</t>
  </si>
  <si>
    <t>01-9</t>
  </si>
  <si>
    <t>Catastro: Uso de la Tierra Origen</t>
  </si>
  <si>
    <t>Catastro: Uso de la Tierra Homologado</t>
  </si>
  <si>
    <t>Catastro: Subuso de la Tierra</t>
  </si>
  <si>
    <t>Catastro: Estructura del Bosque</t>
  </si>
  <si>
    <t>Catastro: Cobertura del Bosque</t>
  </si>
  <si>
    <t>Catastro: Altura del Bosque</t>
  </si>
  <si>
    <t>Catastro: Tipo Forestal</t>
  </si>
  <si>
    <t>Catastro: Subtipo Forestal</t>
  </si>
  <si>
    <t>Catastro: Especies Estado Conservación</t>
  </si>
  <si>
    <t>Árboles</t>
  </si>
  <si>
    <t>Cuerpos de agua</t>
  </si>
  <si>
    <t>Cultivos</t>
  </si>
  <si>
    <t>Matorrales</t>
  </si>
  <si>
    <t>Nieve/Hielo</t>
  </si>
  <si>
    <t>Nubes</t>
  </si>
  <si>
    <t>Pastizales</t>
  </si>
  <si>
    <t>Suelo desnudo</t>
  </si>
  <si>
    <t>Urbano</t>
  </si>
  <si>
    <t>Vegetación inundada</t>
  </si>
  <si>
    <t>#4784FF</t>
  </si>
  <si>
    <t>#95A39D</t>
  </si>
  <si>
    <t>#F8CBAD</t>
  </si>
  <si>
    <t>#F2F2F2</t>
  </si>
  <si>
    <t>#669B65</t>
  </si>
  <si>
    <t>https://github.com/Sud-Austral/mapa_insumos/tree/main/uso_suelo/catastro/?Codcom=00000.json</t>
  </si>
  <si>
    <t>https://github.com/Sud-Austral/mapa_insumos/tree/main/uso_suelo/esri/2020/?Codcom=00000.json</t>
  </si>
  <si>
    <t>03</t>
  </si>
  <si>
    <t>DES_USO_01</t>
  </si>
  <si>
    <t>DES_USO_13</t>
  </si>
  <si>
    <t>DES_USO_16</t>
  </si>
  <si>
    <t>DES_USO_17</t>
  </si>
  <si>
    <t>DES_USO_19</t>
  </si>
  <si>
    <t>USO_IPCC01</t>
  </si>
  <si>
    <t>SUB_IPCC01</t>
  </si>
  <si>
    <t>USO_IPCC13</t>
  </si>
  <si>
    <t>SUB_IPCC13</t>
  </si>
  <si>
    <t>USO_IPCC16</t>
  </si>
  <si>
    <t>SUB_IPCC16</t>
  </si>
  <si>
    <t>USO_IPCC17</t>
  </si>
  <si>
    <t>SUB_IPCC17</t>
  </si>
  <si>
    <t>USO_IPCC19</t>
  </si>
  <si>
    <t>SUB_IPCC19</t>
  </si>
  <si>
    <t>D_TC_01_13</t>
  </si>
  <si>
    <t>D_TC_13_16</t>
  </si>
  <si>
    <t>D_TC_16_17</t>
  </si>
  <si>
    <t>D_TC_17_19</t>
  </si>
  <si>
    <t>NOM_REG</t>
  </si>
  <si>
    <t>NOM_PROV</t>
  </si>
  <si>
    <t>NOM_COM</t>
  </si>
  <si>
    <t>SUP_HA</t>
  </si>
  <si>
    <t>Uso 2001</t>
  </si>
  <si>
    <t>Uso 2013</t>
  </si>
  <si>
    <t>Uso 2016</t>
  </si>
  <si>
    <t>Uso 2017</t>
  </si>
  <si>
    <t>Uso 2019</t>
  </si>
  <si>
    <t>Uso IPCC 2001</t>
  </si>
  <si>
    <t>Subuso IPCC 2001</t>
  </si>
  <si>
    <t>Uso IPCC 2013</t>
  </si>
  <si>
    <t>Subuso IPCC 2013</t>
  </si>
  <si>
    <t>Uso IPCC 2016</t>
  </si>
  <si>
    <t>Subuso IPCC 2016</t>
  </si>
  <si>
    <t>Uso IPCC 2017</t>
  </si>
  <si>
    <t>Subuso IPCC 2017</t>
  </si>
  <si>
    <t>Uso IPCC 2019</t>
  </si>
  <si>
    <t>Subuso IPCC 2019</t>
  </si>
  <si>
    <t>Tipo Cambio 2001-2013</t>
  </si>
  <si>
    <t>Tipo Cambio 2013-2016</t>
  </si>
  <si>
    <t>Tipo Cambio 2016-2017</t>
  </si>
  <si>
    <t>Tipo Cambio 2017-2019</t>
  </si>
  <si>
    <t>Dinámica de Cambio 2001-2013</t>
  </si>
  <si>
    <t>Dinámica de Cambio 2013-2016</t>
  </si>
  <si>
    <t>Dinámica de Cambio 2016-2017</t>
  </si>
  <si>
    <t>Dinámica de Cambio 2017-2019</t>
  </si>
  <si>
    <t>03-10</t>
  </si>
  <si>
    <t>03-11</t>
  </si>
  <si>
    <t>03-12</t>
  </si>
  <si>
    <t>03-13</t>
  </si>
  <si>
    <t>03-14</t>
  </si>
  <si>
    <t>03-15</t>
  </si>
  <si>
    <t>03-16</t>
  </si>
  <si>
    <t>03-17</t>
  </si>
  <si>
    <t>03-18</t>
  </si>
  <si>
    <t>03-19</t>
  </si>
  <si>
    <t>paleta5</t>
  </si>
  <si>
    <t>paleta6</t>
  </si>
  <si>
    <t>paleta7</t>
  </si>
  <si>
    <t>paleta8</t>
  </si>
  <si>
    <t>03-1</t>
  </si>
  <si>
    <t>03-2</t>
  </si>
  <si>
    <t>03-3</t>
  </si>
  <si>
    <t>03-4</t>
  </si>
  <si>
    <t>03-5</t>
  </si>
  <si>
    <t>03-6</t>
  </si>
  <si>
    <t>03-7</t>
  </si>
  <si>
    <t>03-8</t>
  </si>
  <si>
    <t>03-9</t>
  </si>
  <si>
    <t>cambio_uso</t>
  </si>
  <si>
    <t>https://github.com/Sud-Austral/mapa_insumos/tree/main/uso_suelo/cambio_uso/?Codcom=00000.json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</si>
</sst>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9"/>
      <color rgb="FFFF00FF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9"/>
      <color rgb="FF3F3F76"/>
      <name val="Calibri"/>
      <family val="2"/>
      <scheme val="minor"/>
    </font>
    <font>
      <sz val="9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009B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ED3552"/>
        <bgColor indexed="64"/>
      </patternFill>
    </fill>
    <fill>
      <patternFill patternType="solid">
        <fgColor rgb="FFFED976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669B6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15" fillId="5" borderId="3" applyNumberFormat="0" applyAlignment="0" applyProtection="0"/>
  </cellStyleXfs>
  <cellXfs count="6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" fontId="9" fillId="3" borderId="0" xfId="0" quotePrefix="1" applyNumberFormat="1" applyFont="1" applyFill="1" applyAlignment="1">
      <alignment horizontal="center"/>
    </xf>
    <xf numFmtId="0" fontId="9" fillId="3" borderId="0" xfId="0" quotePrefix="1" applyNumberFormat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pivotButton="1" applyFont="1"/>
    <xf numFmtId="0" fontId="12" fillId="2" borderId="0" xfId="1" quotePrefix="1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8" fillId="0" borderId="0" xfId="0" quotePrefix="1" applyFont="1" applyAlignment="1">
      <alignment horizontal="center" vertical="top"/>
    </xf>
    <xf numFmtId="0" fontId="7" fillId="0" borderId="0" xfId="0" quotePrefix="1" applyFont="1" applyAlignment="1">
      <alignment horizontal="left" vertical="top"/>
    </xf>
    <xf numFmtId="0" fontId="2" fillId="0" borderId="0" xfId="0" quotePrefix="1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0" fillId="4" borderId="0" xfId="0" applyFont="1" applyFill="1" applyAlignment="1">
      <alignment horizontal="left" vertical="top" wrapText="1"/>
    </xf>
    <xf numFmtId="16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6" fillId="5" borderId="3" xfId="2" applyFont="1" applyAlignment="1">
      <alignment horizontal="center" vertical="top"/>
    </xf>
    <xf numFmtId="0" fontId="14" fillId="6" borderId="0" xfId="0" applyFont="1" applyFill="1" applyAlignment="1">
      <alignment horizontal="center"/>
    </xf>
    <xf numFmtId="0" fontId="14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17" fillId="9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/>
    </xf>
    <xf numFmtId="0" fontId="14" fillId="11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8" fillId="12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17" fillId="14" borderId="0" xfId="0" applyFont="1" applyFill="1" applyAlignment="1">
      <alignment horizontal="center" vertical="center"/>
    </xf>
    <xf numFmtId="0" fontId="1" fillId="15" borderId="0" xfId="0" quotePrefix="1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7" fillId="15" borderId="0" xfId="0" applyFont="1" applyFill="1" applyAlignment="1">
      <alignment vertical="center"/>
    </xf>
    <xf numFmtId="0" fontId="0" fillId="15" borderId="0" xfId="0" applyFill="1"/>
    <xf numFmtId="0" fontId="3" fillId="15" borderId="0" xfId="0" applyFont="1" applyFill="1" applyAlignment="1">
      <alignment horizontal="center"/>
    </xf>
    <xf numFmtId="16" fontId="2" fillId="15" borderId="0" xfId="0" quotePrefix="1" applyNumberFormat="1" applyFont="1" applyFill="1" applyAlignment="1">
      <alignment horizontal="center"/>
    </xf>
    <xf numFmtId="0" fontId="2" fillId="15" borderId="0" xfId="0" quotePrefix="1" applyNumberFormat="1" applyFont="1" applyFill="1" applyAlignment="1">
      <alignment horizontal="center"/>
    </xf>
    <xf numFmtId="16" fontId="8" fillId="0" borderId="0" xfId="0" quotePrefix="1" applyNumberFormat="1" applyFont="1" applyAlignment="1">
      <alignment horizontal="center" vertical="top"/>
    </xf>
    <xf numFmtId="16" fontId="8" fillId="0" borderId="0" xfId="0" applyNumberFormat="1" applyFont="1" applyAlignment="1">
      <alignment horizontal="center" vertical="top"/>
    </xf>
  </cellXfs>
  <cellStyles count="3">
    <cellStyle name="Bueno" xfId="1" builtinId="26"/>
    <cellStyle name="Entrada" xfId="2" builtinId="20"/>
    <cellStyle name="Normal" xfId="0" builtinId="0"/>
  </cellStyles>
  <dxfs count="7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FF00FF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z val="9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2F2F2"/>
      <color rgb="FF008000"/>
      <color rgb="FF407DD6"/>
      <color rgb="FFFF0000"/>
      <color rgb="FFFFDAD1"/>
      <color rgb="FFFF3300"/>
      <color rgb="FF33CC33"/>
      <color rgb="FFFF00FF"/>
      <color rgb="FFB915CF"/>
      <color rgb="FF9BE9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4</xdr:col>
      <xdr:colOff>365760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60960</xdr:colOff>
      <xdr:row>0</xdr:row>
      <xdr:rowOff>30481</xdr:rowOff>
    </xdr:from>
    <xdr:to>
      <xdr:col>9</xdr:col>
      <xdr:colOff>586740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929640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990600</xdr:colOff>
      <xdr:row>0</xdr:row>
      <xdr:rowOff>0</xdr:rowOff>
    </xdr:from>
    <xdr:to>
      <xdr:col>3</xdr:col>
      <xdr:colOff>975360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1021080</xdr:colOff>
      <xdr:row>0</xdr:row>
      <xdr:rowOff>0</xdr:rowOff>
    </xdr:from>
    <xdr:to>
      <xdr:col>6</xdr:col>
      <xdr:colOff>1386840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6280" y="0"/>
              <a:ext cx="50063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1455420</xdr:colOff>
      <xdr:row>0</xdr:row>
      <xdr:rowOff>1</xdr:rowOff>
    </xdr:from>
    <xdr:to>
      <xdr:col>11</xdr:col>
      <xdr:colOff>487680</xdr:colOff>
      <xdr:row>7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tulo_leyenda">
              <a:extLst>
                <a:ext uri="{FF2B5EF4-FFF2-40B4-BE49-F238E27FC236}">
                  <a16:creationId xmlns:a16="http://schemas.microsoft.com/office/drawing/2014/main" id="{F6C97439-9005-AC72-394F-CDD7DE29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ulo_ley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1"/>
              <a:ext cx="405384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47.786774884262" createdVersion="8" refreshedVersion="8" minRefreshableVersion="3" recordCount="72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29"/>
    </cacheField>
    <cacheField name="Propiedad" numFmtId="0">
      <sharedItems count="699">
        <s v="USO_TIERRA"/>
        <s v="SUBUSO"/>
        <s v="ESTRUCTURA"/>
        <s v="COBERTURA"/>
        <s v="ALTURA"/>
        <s v="TIPO_FORES"/>
        <s v="SUBTIPOFOR"/>
        <s v="ESPCC1"/>
        <s v="ESPCC2"/>
        <s v="POL_VISITA"/>
        <s v="TX_PRO10"/>
        <s v="USO"/>
        <s v="Hectareas"/>
        <s v="CUT_REG"/>
        <s v="CUT_PROV"/>
        <s v="CUT_COM"/>
        <s v="REGION"/>
        <s v="PROVINCIA"/>
        <s v="COMUNA"/>
        <s v="COD_CUEN"/>
        <s v="COD_SUBC"/>
        <s v="COD_SSUBC"/>
        <s v="NOM_SSUBC"/>
        <s v="COD_SSUBCU"/>
        <s v="ID_ESP_CC"/>
        <s v="ID_ESP"/>
        <s v="ESPECI_CI"/>
        <s v="ESPECI_CO"/>
        <s v="ESP_C"/>
        <s v="gridcode"/>
        <s v="COD_REG"/>
        <s v="COD_PROV"/>
        <s v="COD_COM"/>
        <s v="DES_USO_01"/>
        <s v="DES_USO_13"/>
        <s v="DES_USO_16"/>
        <s v="DES_USO_17"/>
        <s v="DES_USO_19"/>
        <s v="USO_IPCC01"/>
        <s v="SUB_IPCC01"/>
        <s v="USO_IPCC13"/>
        <s v="SUB_IPCC13"/>
        <s v="USO_IPCC16"/>
        <s v="SUB_IPCC16"/>
        <s v="USO_IPCC17"/>
        <s v="SUB_IPCC17"/>
        <s v="USO_IPCC19"/>
        <s v="SUB_IPCC19"/>
        <s v="D_TC_01_13"/>
        <s v="D_TC_13_16"/>
        <s v="D_TC_16_17"/>
        <s v="D_TC_17_19"/>
        <s v="NOM_REG"/>
        <s v="NOM_PROV"/>
        <s v="NOM_COM"/>
        <s v="SUP_HA"/>
        <s v="librovisit" u="1"/>
        <s v="formacion" u="1"/>
        <s v="SC_MAY_M" u="1"/>
        <s v="CUT" u="1"/>
        <s v="URGENCIA" u="1"/>
        <s v="ANCHO_PROM" u="1"/>
        <s v="NOMBRE_COM" u="1"/>
        <s v="TOTAL_VIV_" u="1"/>
        <s v="Nombre Cuenca" u="1"/>
        <s v="Productos" u="1"/>
        <s v="UNIDAD" u="1"/>
        <s v="Pp_mm" u="1"/>
        <s v="CATEGORIA" u="1"/>
        <s v="Agua (km3)-2017" u="1"/>
        <s v="DIAM_GRIFO" u="1"/>
        <s v="NOMBRE_DE" u="1"/>
        <s v="ORIGEN" u="1"/>
        <s v="CONCESIONA" u="1"/>
        <s v="FUENTE_ESP" u="1"/>
        <s v="rangos_v2_1_MIN_MIN" u="1"/>
        <s v="INSPECTOR_" u="1"/>
        <s v="rangos_v2_2_MIN_MIN" u="1"/>
        <s v="Alt_min" u="1"/>
        <s v="NOX_2016" u="1"/>
        <s v="COD_BNA" u="1"/>
        <s v="1_STD" u="1"/>
        <s v="rangos_v2_3_MIN_MIN" u="1"/>
        <s v="COD_PRO_ES" u="1"/>
        <s v="TOTAL_VI_1" u="1"/>
        <s v="HMIN" u="1"/>
        <s v="rangos_v2_4_MIN_MIN" u="1"/>
        <s v="rangos_v2_BSI_MAX" u="1"/>
        <s v="rangos_v2_5_MIN_MIN" u="1"/>
        <s v="NOM_CUEN" u="1"/>
        <s v="FID_SA_tx" u="1"/>
        <s v="Cod_Zona" u="1"/>
        <s v="Error-2022" u="1"/>
        <s v="AGNO" u="1"/>
        <s v="ERROR" u="1"/>
        <s v="rangos_v2_6_MIN_MIN" u="1"/>
        <s v="HUSO" u="1"/>
        <s v="VIV_AGUA_1" u="1"/>
        <s v="3_STD" u="1"/>
        <s v="rangos_v2_7_MIN_MIN" u="1"/>
        <s v="Especies" u="1"/>
        <s v="OTROS_EQUI" u="1"/>
        <s v="Volumen 2017 (m3)" u="1"/>
        <s v="rangos_v2_8_MIN_MIN" u="1"/>
        <s v="DESTACAMEN" u="1"/>
        <s v="5_STD" u="1"/>
        <s v="PERSONAS_E" u="1"/>
        <s v="COSTO_INGR" u="1"/>
        <s v="AREA_CUB" u="1"/>
        <s v="historia" u="1"/>
        <s v="Departamen" u="1"/>
        <s v="mat_didact" u="1"/>
        <s v="Resolución Imagen" u="1"/>
        <s v="MODALIDAD" u="1"/>
        <s v="COD_ZonLoc" u="1"/>
        <s v="ANIO_DOC" u="1"/>
        <s v="7_STD" u="1"/>
        <s v="CUT_Cia" u="1"/>
        <s v="ENROLADO" u="1"/>
        <s v="HMEDIANA" u="1"/>
        <s v="ID_COM" u="1"/>
        <s v="PERÍMETRO" u="1"/>
        <s v="UBICACION" u="1"/>
        <s v="Codreg" u="1"/>
        <s v="ALIAS" u="1"/>
        <s v="Volumen (km3)-2017" u="1"/>
        <s v="MAT_NO_ETN" u="1"/>
        <s v="PREFECTURA" u="1"/>
        <s v="JUEGOS_ACC" u="1"/>
        <s v="DIAM_TUB" u="1"/>
        <s v="Alt_max" u="1"/>
        <s v="FID_SA_1" u="1"/>
        <s v="NOM_URBANO" u="1"/>
        <s v="Compañia" u="1"/>
        <s v="X-2017" u="1"/>
        <s v="Clasificación" u="1"/>
        <s v="PERENEC" u="1"/>
        <s v="CARPETA" u="1"/>
        <s v="COD_GLA" u="1"/>
        <s v="ID_MzEnt" u="1"/>
        <s v="ROL" u="1"/>
        <s v="C_COM" u="1"/>
        <s v="MP2_5_2016" u="1"/>
        <s v="aire_2016" u="1"/>
        <s v="Espesor Medio-2017" u="1"/>
        <s v="Capa" u="1"/>
        <s v="koppen_fin" u="1"/>
        <s v="2_RANGE" u="1"/>
        <s v="TIPO_DEPEN" u="1"/>
        <s v="CANCHA_FUT" u="1"/>
        <s v="Fecha Fuente-2022" u="1"/>
        <s v="LMAXTOTAL" u="1"/>
        <s v="tienda" u="1"/>
        <s v="piso" u="1"/>
        <s v="2_COUNT" u="1"/>
        <s v="PRECM" u="1"/>
        <s v="Id_WDPA" u="1"/>
        <s v="rango" u="1"/>
        <s v="4_RANGE" u="1"/>
        <s v="CODIGO_DIS" u="1"/>
        <s v="Nombre_AP" u="1"/>
        <s v="4_COUNT" u="1"/>
        <s v="ADMINISTRA" u="1"/>
        <s v="LMAXABLAC" u="1"/>
        <s v="ORIENTA" u="1"/>
        <s v="6_RANGE" u="1"/>
        <s v="F_ESP_MED" u="1"/>
        <s v="CR" u="1"/>
        <s v="USO_EMBAL" u="1"/>
        <s v="NOMBRE_UNI" u="1"/>
        <s v="y" u="1"/>
        <s v="Tipo" u="1"/>
        <s v="Y-2022" u="1"/>
        <s v="6_COUNT" u="1"/>
        <s v="rangos_v2_SAVI_MIN" u="1"/>
        <s v="8_RANGE" u="1"/>
        <s v="VIV_TIPO_1" u="1"/>
        <s v="LATITUD" u="1"/>
        <s v="web" u="1"/>
        <s v="1_SUM" u="1"/>
        <s v="8_COUNT" u="1"/>
        <s v="DISTCC" u="1"/>
        <s v="Adicion-2022" u="1"/>
        <s v="C_ANT" u="1"/>
        <s v="CODCONTRAT" u="1"/>
        <s v="rangos_v2_SAVI_MAX" u="1"/>
        <s v="TISO_DESCR" u="1"/>
        <s v="MAT_ESP" u="1"/>
        <s v="3_SUM" u="1"/>
        <s v="Volumen (km3)-2022" u="1"/>
        <s v="Fuente Digital-2022" u="1"/>
        <s v="LIMPIO 2022" u="1"/>
        <s v="DESCRIPCIO" u="1"/>
        <s v="REG_CODIGO" u="1"/>
        <s v="MAT_SI_ETN" u="1"/>
        <s v="5_SUM" u="1"/>
        <s v="NIVEL_COM" u="1"/>
        <s v="ESTADO_EST" u="1"/>
        <s v="rangos_v2_EVI_MIN" u="1"/>
        <s v="CUA_SUP" u="1"/>
        <s v="Nombre_MZ" u="1"/>
        <s v="2_MAX" u="1"/>
        <s v="MAT_BAS_AD" u="1"/>
        <s v="id_ciud_Tx" u="1"/>
        <s v="Error (%)-2017" u="1"/>
        <s v="7_SUM" u="1"/>
        <s v="ZONA_CENSA" u="1"/>
        <s v="Numeració" u="1"/>
        <s v="EVI" u="1"/>
        <s v="MAT_MTP_RE" u="1"/>
        <s v="PROPIEDAD_" u="1"/>
        <s v="rangos_v2_CEL_MIN" u="1"/>
        <s v="4_MAX" u="1"/>
        <s v="CLASIFICAC" u="1"/>
        <s v="Pendiente-2017" u="1"/>
        <s v="MP10_2016" u="1"/>
        <s v="Altura Máxima-2017" u="1"/>
        <s v="RUTA_ACCES" u="1"/>
        <s v="ZONA" u="1"/>
        <s v="Espesor Medio-2022" u="1"/>
        <s v="SUMINISTRO" u="1"/>
        <s v="LONGITUD" u="1"/>
        <s v="movreducid" u="1"/>
        <s v="MXLOCATION" u="1"/>
        <s v="6_MAX" u="1"/>
        <s v="C_DEPEND" u="1"/>
        <s v="Residuos" u="1"/>
        <s v="usos" u="1"/>
        <s v="Celcius" u="1"/>
        <s v="Variación Área (ha)" u="1"/>
        <s v="8_MAX" u="1"/>
        <s v="CodCuenca" u="1"/>
        <s v="DIRECCION" u="1"/>
        <s v="FUENTE_INF" u="1"/>
        <s v="COD_COMUNA" u="1"/>
        <s v="COUNT" u="1"/>
        <s v="RESOL_IMG" u="1"/>
        <s v="t_año_201" u="1"/>
        <s v="Fuente Digital-2017" u="1"/>
        <s v="MAT_SI_TO" u="1"/>
        <s v="VOL_km3" u="1"/>
        <s v="FID_Sename" u="1"/>
        <s v="AreaProteg" u="1"/>
        <s v="Denominaci" u="1"/>
        <s v="PERSONAS_6" u="1"/>
        <s v="Variación Volumen (m3)" u="1"/>
        <s v="ADMIN" u="1"/>
        <s v="altitud" u="1"/>
        <s v="LOC_URBANA" u="1"/>
        <s v="NOM_ESTAB" u="1"/>
        <s v="MAT_MHC_RE" u="1"/>
        <s v="FID_1" u="1"/>
        <s v="MONTO_PRES" u="1"/>
        <s v="SC_MEN_H" u="1"/>
        <s v="MAT_ETNIA" u="1"/>
        <s v="ID_EXPEDIE" u="1"/>
        <s v="SOPO_ALTUR" u="1"/>
        <s v="2_MIN" u="1"/>
        <s v="FORMA_PRES" u="1"/>
        <s v="C_NMAD" u="1"/>
        <s v="ERROR_KM2" u="1"/>
        <s v="L_MAX_EXP" u="1"/>
        <s v="Movilidad" u="1"/>
        <s v="TIPO_SOSTE" u="1"/>
        <s v="HMAX" u="1"/>
        <s v="CLASIFICA" u="1"/>
        <s v="COD_CONTRA" u="1"/>
        <s v="4_MIN" u="1"/>
        <s v="ELM_CODIGO" u="1"/>
        <s v="Latitud-2022" u="1"/>
        <s v="COD_COM_ES" u="1"/>
        <s v="WGI_1-2017" u="1"/>
        <s v="Nombre Homologado" u="1"/>
        <s v="DEPENDENCI" u="1"/>
        <s v="CUT_Cuerpo" u="1"/>
        <s v="v_Celsius" u="1"/>
        <s v="CUA_TIPO" u="1"/>
        <s v="TOTAL_VIVI" u="1"/>
        <s v="ERROR_PORC" u="1"/>
        <s v="estacionam" u="1"/>
        <s v="6_MIN" u="1"/>
        <s v="WGI_2-2017" u="1"/>
        <s v="MONTO_CONT" u="1"/>
        <s v="2_MEAN" u="1"/>
        <s v="LARGO_PROM" u="1"/>
        <s v="Altura Media-2022" u="1"/>
        <s v="Altura Máxima-2022" u="1"/>
        <s v="ORIENTACIO" u="1"/>
        <s v="ESTACIONAL" u="1"/>
        <s v="8_MIN" u="1"/>
        <s v="FECHA_TERM" u="1"/>
        <s v="4_MEAN" u="1"/>
        <s v="Industria" u="1"/>
        <s v="PERSONAS_1" u="1"/>
        <s v="NumeroPlaz" u="1"/>
        <s v="CONTRATIST" u="1"/>
        <s v="v_SAVI" u="1"/>
        <s v="ZONE_CODE" u="1"/>
        <s v="NOMBRE" u="1"/>
        <s v="SUBTIPO" u="1"/>
        <s v="STDO_DESCR" u="1"/>
        <s v="DEMANDA" u="1"/>
        <s v="depend" u="1"/>
        <s v="6_MEAN" u="1"/>
        <s v="OBJECTID" u="1"/>
        <s v="CodProyect" u="1"/>
        <s v="CO2_2016" u="1"/>
        <s v="PERSONAS_0" u="1"/>
        <s v="NUEVO_X" u="1"/>
        <s v="PRESTADOR" u="1"/>
        <s v="FUEN_FECHA" u="1"/>
        <s v="Vol_k3" u="1"/>
        <s v="NUEVO_Y" u="1"/>
        <s v="Rubro" u="1"/>
        <s v="Volumen 2022 (m3)" u="1"/>
        <s v="Altura Mínima-2017" u="1"/>
        <s v="8_MEAN" u="1"/>
        <s v="arq_antro" u="1"/>
        <s v="Eq_AguaKm3" u="1"/>
        <s v="NT1_H" u="1"/>
        <s v="CLAS_WGI" u="1"/>
        <s v="NT2_H" u="1"/>
        <s v="CLAS_2_CUB" u="1"/>
        <s v="rangos_v2_EVI_MAX" u="1"/>
        <s v="arte" u="1"/>
        <s v="Name_AP" u="1"/>
        <s v="Longitud-2022" u="1"/>
        <s v="UNI_COD" u="1"/>
        <s v="2_AREA" u="1"/>
        <s v="VOL_M3" u="1"/>
        <s v="rangos_v2_CEL_MAX" u="1"/>
        <s v="biblioteca" u="1"/>
        <s v="proteccion" u="1"/>
        <s v="4_AREA" u="1"/>
        <s v="Cuenca" u="1"/>
        <s v="AMBITO" u="1"/>
        <s v="Clasificación 1" u="1"/>
        <s v="Clase" u="1"/>
        <s v="Link Base" u="1"/>
        <s v="WGI_1-2022" u="1"/>
        <s v="WGI_1" u="1"/>
        <s v="Clasificación 2" u="1"/>
        <s v="DATUM" u="1"/>
        <s v="SERV_NOMBR" u="1"/>
        <s v="6_AREA" u="1"/>
        <s v="Designa" u="1"/>
        <s v="MAT_NAC" u="1"/>
        <s v="Pendiente-2022" u="1"/>
        <s v="baños" u="1"/>
        <s v="WGI_2-2022" u="1"/>
        <s v="v_NDVI" u="1"/>
        <s v="WGI_2" u="1"/>
        <s v="PENDIENTE" u="1"/>
        <s v="NOM_DEPROV" u="1"/>
        <s v="ESTADO" u="1"/>
        <s v="MAT_TOT" u="1"/>
        <s v="Rsocial" u="1"/>
        <s v="8_AREA" u="1"/>
        <s v="FechaRepor" u="1"/>
        <s v="tipo_instA" u="1"/>
        <s v="CC" u="1"/>
        <s v="NUEVOARRAS" u="1"/>
        <s v="RURAL_ESTA" u="1"/>
        <s v="id_ciud_N" u="1"/>
        <s v="MZON_GLAC" u="1"/>
        <s v="CANTIDAD_H" u="1"/>
        <s v="WGI_3-2022" u="1"/>
        <s v="WGI_3" u="1"/>
        <s v="URBANO" u="1"/>
        <s v="MANZANA" u="1"/>
        <s v="NT1_M" u="1"/>
        <s v="CALZADA" u="1"/>
        <s v="NT2_M" u="1"/>
        <s v="VIV_AGUA_R" u="1"/>
        <s v="wifi" u="1"/>
        <s v="VIV_PARE_5" u="1"/>
        <s v="NOM_PROYEC" u="1"/>
        <s v="COD" u="1"/>
        <s v="Fecha Fuente-2017" u="1"/>
        <s v="HMEDABLAC" u="1"/>
        <s v="HOMBRES" u="1"/>
        <s v="VIV_MATE_2" u="1"/>
        <s v="CUA_ANO" u="1"/>
        <s v="VIV_TECHO_" u="1"/>
        <s v="rangos_v2_1_MAX_MAX" u="1"/>
        <s v="SAVI" u="1"/>
        <s v="VIV_PARE_4" u="1"/>
        <s v="rangos_v2_2_MAX_MAX" u="1"/>
        <s v="MAQUINAS_E" u="1"/>
        <s v="idTerritorio" u="1"/>
        <s v="rangos_v2_3_MAX_MAX" u="1"/>
        <s v="SO2_2016" u="1"/>
        <s v="VIV_MATE_1" u="1"/>
        <s v="Orientación" u="1"/>
        <s v="rangos_v2_4_MAX_MAX" u="1"/>
        <s v="Fecha Inventario-2017" u="1"/>
        <s v="ID_ZonLoc" u="1"/>
        <s v="rangos_v2_5_MAX_MAX" u="1"/>
        <s v="Variación Volumen (%) " u="1"/>
        <s v="HMINEXP" u="1"/>
        <s v="VIV_AGUA_P" u="1"/>
        <s v="2_STD" u="1"/>
        <s v="Altura Mínima-2022" u="1"/>
        <s v="rangos_v2_6_MAX_MAX" u="1"/>
        <s v="CUA_CODIGO" u="1"/>
        <s v="VIV_PARE_3" u="1"/>
        <s v="rangos_v2_7_MAX_MAX" u="1"/>
        <s v="COD_GLA_Re" u="1"/>
        <s v="rangos_v2_8_MAX_MAX" u="1"/>
        <s v="Id_humedal" u="1"/>
        <s v="COMUNAS" u="1"/>
        <s v="FONO" u="1"/>
        <s v="rangos_v2_NDVI_MIN" u="1"/>
        <s v="Tipo_inst" u="1"/>
        <s v="4_STD" u="1"/>
        <s v="TOTAL_HOMB" u="1"/>
        <s v="NOMB_CUEN" u="1"/>
        <s v="VIV_PARE_2" u="1"/>
        <s v="Clave" u="1"/>
        <s v="ORIENABLAC" u="1"/>
        <s v="Mail" u="1"/>
        <s v="C_MAD" u="1"/>
        <s v="LOCALIDAD" u="1"/>
        <s v="TOT_VIV" u="1"/>
        <s v="6_STD" u="1"/>
        <s v="SALDO" u="1"/>
        <s v="VIV_OCUPA_" u="1"/>
        <s v="rangos_v2_NDVI_MAX" u="1"/>
        <s v="VIV_PISO_T" u="1"/>
        <s v="VIV_PARE_1" u="1"/>
        <s v="DECRETO_AF" u="1"/>
        <s v="NOMBRE_CAM" u="1"/>
        <s v="TipoProyec" u="1"/>
        <s v="CODATRAC" u="1"/>
        <s v="JERARQUIA" u="1"/>
        <s v="DISTCR" u="1"/>
        <s v="AREA_ABLAC" u="1"/>
        <s v="BAÑO_DISC" u="1"/>
        <s v="8_STD" u="1"/>
        <s v="Área (km2)-2022" u="1"/>
        <s v="COD_GLA-17" u="1"/>
        <s v="COTA" u="1"/>
        <s v="Región" u="1"/>
        <s v="TIPO_DE_UN" u="1"/>
        <s v="TECNOLOGIA" u="1"/>
        <s v="ORIENACUM" u="1"/>
        <s v="Razón" u="1"/>
        <s v="ELM_NOMBRE" u="1"/>
        <s v="MANZENT" u="1"/>
        <s v="Área 2022 (ha)" u="1"/>
        <s v="INVERSION_" u="1"/>
        <s v="VIV_PISO_R" u="1"/>
        <s v="DETALLE_US" u="1"/>
        <s v="MAT_HOM_TO" u="1"/>
        <s v="N_CUENDRE" u="1"/>
        <s v="INSTRUMENT" u="1"/>
        <s v="ANHO_CREAC" u="1"/>
        <s v="MUJERES" u="1"/>
        <s v="CodSubsubCuenca" u="1"/>
        <s v="AREA_ACUM" u="1"/>
        <s v="Longitud-2017" u="1"/>
        <s v="PROPIET" u="1"/>
        <s v="SHAPE_AREA" u="1"/>
        <s v="Y-2017" u="1"/>
        <s v="VIV_TIPO_T" u="1"/>
        <s v="estacion" u="1"/>
        <s v="MAT_MUJ_TO" u="1"/>
        <s v="PAGADO" u="1"/>
        <s v="NOMBRE Origen" u="1"/>
        <s v="NOM_ZONA" u="1"/>
        <s v="ESTADO_EVA" u="1"/>
        <s v="VIV_PISO_P" u="1"/>
        <s v="1_RANGE" u="1"/>
        <s v="TIPO_CAMB" u="1"/>
        <s v="COD_MzEnt" u="1"/>
        <s v="REFERENCIA" u="1"/>
        <s v="FECHA_MODI" u="1"/>
        <s v="Modelo_Int" u="1"/>
        <s v="1_COUNT" u="1"/>
        <s v="COD_REGION" u="1"/>
        <s v="Frente TER" u="1"/>
        <s v="SC_MEN_M" u="1"/>
        <s v="PROY_CODIG" u="1"/>
        <s v="Ciudad" u="1"/>
        <s v="CONEXION_R" u="1"/>
        <s v="3_RANGE" u="1"/>
        <s v="NOM_BNP" u="1"/>
        <s v="COD_REG_ES" u="1"/>
        <s v="Tipo_de_vl" u="1"/>
        <s v="Área (km2)-2017" u="1"/>
        <s v="MED_MEN_H" u="1"/>
        <s v="3_COUNT" u="1"/>
        <s v="CUR_SIM_TO" u="1"/>
        <s v="ZONA_PICNI" u="1"/>
        <s v="COD_PROVIN" u="1"/>
        <s v="NombreInst" u="1"/>
        <s v="cursos" u="1"/>
        <s v="5_RANGE" u="1"/>
        <s v="ID_AP_Data" u="1"/>
        <s v="x" u="1"/>
        <s v="Rango_pro" u="1"/>
        <s v="X-2022" u="1"/>
        <s v="CERTIFICA" u="1"/>
        <s v="VIA" u="1"/>
        <s v="Designacio" u="1"/>
        <s v="TIPO_EMBAL" u="1"/>
        <s v="TITULAR" u="1"/>
        <s v="5_COUNT" u="1"/>
        <s v="idiomas" u="1"/>
        <s v="VIV_TECH_6" u="1"/>
        <s v="F_INICIO" u="1"/>
        <s v="SC_MAY_H" u="1"/>
        <s v="MAT_EXT" u="1"/>
        <s v="Comuna_1" u="1"/>
        <s v="7_RANGE" u="1"/>
        <s v="INVENT_FEC" u="1"/>
        <s v="Área 2017 (ha)" u="1"/>
        <s v="VIV_TIPO_P" u="1"/>
        <s v="7_COUNT" u="1"/>
        <s v="VIV_TECH_5" u="1"/>
        <s v="COD_SCUEN" u="1"/>
        <s v="COD_GLA-22" u="1"/>
        <s v="Agua 2022 (m3)" u="1"/>
        <s v="SERVICIOS" u="1"/>
        <s v="TIPO_DE_VI" u="1"/>
        <s v="MON_DGA" u="1"/>
        <s v="FECHA_PRES" u="1"/>
        <s v="VIV_TIPO_O" u="1"/>
        <s v="2_SUM" u="1"/>
        <s v="VIV_TECH_4" u="1"/>
        <s v="ESTE" u="1"/>
        <s v="MED_MAY_H" u="1"/>
        <s v="cobro_ent" u="1"/>
        <s v="DTE_DIRECC" u="1"/>
        <s v="no_peligr_" u="1"/>
        <s v="Codcom" u="1"/>
        <s v="CUA_DESCRI" u="1"/>
        <s v="NDVI" u="1"/>
        <s v="4_SUM" u="1"/>
        <s v="FRECUENCIA" u="1"/>
        <s v="VIV_TECH_3" u="1"/>
        <s v="1_MAX" u="1"/>
        <s v="Altura Media-2017" u="1"/>
        <s v="VIV_MATERI" u="1"/>
        <s v="6_SUM" u="1"/>
        <s v="VIV_TIPO_M" u="1"/>
        <s v="Fuente Espesor-2022" u="1"/>
        <s v="visit_guia" u="1"/>
        <s v="MAT_BAS_RE" u="1"/>
        <s v="3_MAX" u="1"/>
        <s v="MAT_MTP_AD" u="1"/>
        <s v="VIV_TECH_2" u="1"/>
        <s v="VIV_AGUA_C" u="1"/>
        <s v="8_SUM" u="1"/>
        <s v="Orientación Origen" u="1"/>
        <s v="ANIO" u="1"/>
        <s v="5_MAX" u="1"/>
        <s v="MAT_CHI" u="1"/>
        <s v="TIPO_ACCES" u="1"/>
        <s v="VIV_TECH_1" u="1"/>
        <s v="USO_AREA_V" u="1"/>
        <s v="TAMAÑO_EM" u="1"/>
        <s v="CODIGO" u="1"/>
        <s v="MULTICANCH" u="1"/>
        <s v="FRENTE_TER" u="1"/>
        <s v="7_MAX" u="1"/>
        <s v="Nombre_del" u="1"/>
        <s v="C_OBRA" u="1"/>
        <s v="POINT_X" u="1"/>
        <s v="POINT_Y" u="1"/>
        <s v="ZONA_GLACI" u="1"/>
        <s v="Id" u="1"/>
        <s v="ESTADO_1" u="1"/>
        <s v="NOMBRE_DIS" u="1"/>
        <s v="CUR_COMB_T" u="1"/>
        <s v="ESP_MED" u="1"/>
        <s v="Nombre Único" u="1"/>
        <s v="Agua 2017 (m3)" u="1"/>
        <s v="Variación Área (%)" u="1"/>
        <s v="DOC_NUMERO" u="1"/>
        <s v="MODELO" u="1"/>
        <s v="FUENTE_DIG" u="1"/>
        <s v="institucio" u="1"/>
        <s v="CodSubCuenca" u="1"/>
        <s v="MED_MEN_SI" u="1"/>
        <s v="TOTAL_MUJE" u="1"/>
        <s v="HMEDIA" u="1"/>
        <s v="PROPIEDAD" u="1"/>
        <s v="Tmed" u="1"/>
        <s v="Clave_Zona" u="1"/>
        <s v="Fecha Inventario-2022" u="1"/>
        <s v="HMINTOTAL" u="1"/>
        <s v="DEPEN_A" u="1"/>
        <s v="FUENTE_FIN" u="1"/>
        <s v="TOTAL_PERS" u="1"/>
        <s v="MED_MEN_M" u="1"/>
        <s v="clave_nom" u="1"/>
        <s v="MAT_MHC_AD" u="1"/>
        <s v="MXSITEID" u="1"/>
        <s v="Fuente Espesor-2017" u="1"/>
        <s v="FECHA_INIC" u="1"/>
        <s v="Error (km2)-2017" u="1"/>
        <s v="1_MIN" u="1"/>
        <s v="F_CAMBIO" u="1"/>
        <s v="NORTE" u="1"/>
        <s v="COD_AUPOL" u="1"/>
        <s v="ciencias" u="1"/>
        <s v="rangos_v2_BSI_MIN" u="1"/>
        <s v="v_BSI" u="1"/>
        <s v="Hectarea" u="1"/>
        <s v="3_MIN" u="1"/>
        <s v="BAÑOS_ASI" u="1"/>
        <s v="subdepend" u="1"/>
        <s v="Name" u="1"/>
        <s v="VIV_PISO_C" u="1"/>
        <s v="NOMBRE_TIP" u="1"/>
        <s v="PAGADO_AGN" u="1"/>
        <s v="F_REAPER" u="1"/>
        <s v="MED_MAY_SI" u="1"/>
        <s v="5_MIN" u="1"/>
        <s v="Region_1" u="1"/>
        <s v="audioguias" u="1"/>
        <s v="1_MEAN" u="1"/>
        <s v="PUEBLOS_IN" u="1"/>
        <s v="VIV_PISO_B" u="1"/>
        <s v="MED_MAY_M" u="1"/>
        <s v="FUENTE_FEC" u="1"/>
        <s v="cod_AP" u="1"/>
        <s v="c_VIG" u="1"/>
        <s v="CUBIERTO" u="1"/>
        <s v="NUM_CUAD" u="1"/>
        <s v="7_MIN" u="1"/>
        <s v="3_MEAN" u="1"/>
        <s v="NUMERO" u="1"/>
        <s v="SERV_CODIG" u="1"/>
        <s v="VIV_TIPO_D" u="1"/>
        <s v="NOMBRE_PRO" u="1"/>
        <s v="COD_DEPROV" u="1"/>
        <s v="5_MEAN" u="1"/>
        <s v="L_MAX_ACUM" u="1"/>
        <s v="SAPU" u="1"/>
        <s v="CUA_FTERMI" u="1"/>
        <s v="Variación Agua (%) " u="1"/>
        <s v="JUEGOS_INF" u="1"/>
        <s v="COD_DESTAC" u="1"/>
        <s v="VIV_TIPO_C" u="1"/>
        <s v="NIVEL_CONS" u="1"/>
        <s v="CONDICIO" u="1"/>
        <s v="7_MEAN" u="1"/>
        <s v="SubClase" u="1"/>
        <s v="TOOLTIP" u="1"/>
        <s v="USO_TUR" u="1"/>
        <s v="TOT_PERSON" u="1"/>
        <s v="CH_CASQ" u="1"/>
        <s v="Ha_AP" u="1"/>
        <s v="RBD" u="1"/>
        <s v="LETRA_TIPO" u="1"/>
        <s v="EJEC_PRESU" u="1"/>
        <s v="PERSONAS_M" u="1"/>
        <s v="1_AREA" u="1"/>
        <s v="CONURB" u="1"/>
        <s v="DGV_RBD" u="1"/>
        <s v="MONTO_AGNO" u="1"/>
        <s v="v_EVI" u="1"/>
        <s v="AREA_EXP" u="1"/>
        <s v="Agua (km3)-2022" u="1"/>
        <s v="INVE_FECHA" u="1"/>
        <s v="NOM_CONTRA" u="1"/>
        <s v="NOM_COM_ES" u="1"/>
        <s v="3_AREA" u="1"/>
        <s v="ESTADO_EDI" u="1"/>
        <s v="ALT_MURO" u="1"/>
        <s v="Volumen (m3)-2017" u="1"/>
        <s v="guard_ropa" u="1"/>
        <s v="Variación Agua (m3) " u="1"/>
        <s v="DEPEN" u="1"/>
        <s v="N_TOTAL" u="1"/>
        <s v="5_AREA" u="1"/>
        <s v="UNI_CODIGO" u="1"/>
        <s v="AREA_Km2" u="1"/>
        <s v="restoran" u="1"/>
        <s v="CUA_ESTADO" u="1"/>
        <s v="Cod_MZ" u="1"/>
        <s v="NOM_RBD" u="1"/>
        <s v="ID_ESTAB" u="1"/>
        <s v="FUENTE_NAT" u="1"/>
        <s v="TELEFONO" u="1"/>
        <s v="ID_Dis" u="1"/>
        <s v="7_AREA" u="1"/>
        <s v="FECHA_CALI" u="1"/>
        <s v="Latitud-2017" u="1"/>
        <s v="C_LOC" u="1"/>
        <s v="BSI" u="1"/>
        <s v="VIV_PARED_" u="1"/>
        <s v="Suma Parte 2022" u="1"/>
        <s v="MAT_PARV" u="1"/>
        <s v="NIVEL" u="1"/>
        <s v="COD_SSCUEN" u="1"/>
        <s v="CODIGOBIP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23"/>
    </cacheField>
    <cacheField name="descripcion_capa" numFmtId="0">
      <sharedItems containsBlank="1" count="311">
        <s v="Catastro: Uso de la Tierra Origen"/>
        <s v="Catastro: Subuso de la Tierra"/>
        <s v="Catastro: Estructura del Bosque"/>
        <s v="Catastro: Cobertura del Bosque"/>
        <s v="Catastro: Altura del Bosque"/>
        <s v="Catastro: Tipo Forestal"/>
        <s v="Catastro: Subtipo Forestal"/>
        <m/>
        <s v="Catastro: Uso de la Tierra Homologado"/>
        <s v="Catastro: Especies Estado Conservación"/>
        <s v="ESRI 2020: Uso de la Tierra"/>
        <s v="Uso 2001"/>
        <s v="Uso 2013"/>
        <s v="Uso 2016"/>
        <s v="Uso 2017"/>
        <s v="Uso 2019"/>
        <s v="Uso IPCC 2001"/>
        <s v="Subuso IPCC 2001"/>
        <s v="Uso IPCC 2013"/>
        <s v="Subuso IPCC 2013"/>
        <s v="Uso IPCC 2016"/>
        <s v="Subuso IPCC 2016"/>
        <s v="Uso IPCC 2017"/>
        <s v="Subuso IPCC 2017"/>
        <s v="Uso IPCC 2019"/>
        <s v="Subuso IPCC 2019"/>
        <s v="Dinámica de Cambio 2001-2013"/>
        <s v="Dinámica de Cambio 2013-2016"/>
        <s v="Dinámica de Cambio 2016-2017"/>
        <s v="Dinámica de Cambio 2017-2019"/>
        <s v="Información de Pozos" u="1"/>
        <s v="Fuentes Fijas: Nombre" u="1"/>
        <s v="Plan Cuadrante: Código" u="1"/>
        <s v="Hidrogeología: Tipo Información" u="1"/>
        <s v="Glaciares Inventario 2014" u="1"/>
        <s v="Establecimientos Salud: Prestador" u="1"/>
        <s v="Distancia media (m) a centro de salud" u="1"/>
        <s v="Puentes" u="1"/>
        <s v="EIA: Estado" u="1"/>
        <s v="Estaciones Glaciológicas" u="1"/>
        <s v="Red Hídrica" u="1"/>
        <s v="Lago-Embalse" u="1"/>
        <s v="Lagos - Embalses" u="1"/>
        <s v="Contratos MOP: Proyecto" u="1"/>
        <s v="Cuerpo de Bomberos: Nombre" u="1"/>
        <s v="Acuíferos" u="1"/>
        <s v="BNP: Nombre" u="1"/>
        <s v="Humedales: Nombre" u="1"/>
        <s v="Glaciares 2014: Orientación" u="1"/>
        <s v="Glaciares 2022: Orientación" u="1"/>
        <s v="Embalses" u="1"/>
        <s v="Atractivos Turísticos" u="1"/>
        <s v="Glaciares 2014 : Nombre" u="1"/>
        <s v="Glaciares 2022 : Nombre" u="1"/>
        <s v="Microdatos Censo: Categoría" u="1"/>
        <s v="Glaciares: Fecha Fuente" u="1"/>
        <s v="AR-ZP: Tipo de Limitación" u="1"/>
        <s v="Acuífero Protegido: Nombre" u="1"/>
        <s v="Derechos Agua: Ejercicio" u="1"/>
        <s v="Estación Glaciológica: Nombre" u="1"/>
        <s v="BH Evaporación Real" u="1"/>
        <s v="Carabineros: Tipo Unidad" u="1"/>
        <s v="Derechos Agua: Naturaleza" u="1"/>
        <s v="Calidad Agua: Estado" u="1"/>
        <s v="Límite Manzanas: Manzana" u="1"/>
        <s v="Declaraciones Agotamiento" u="1"/>
        <s v="Fuentes Fijas Contaminantes" u="1"/>
        <s v="Glaciares 2014: Año Inventario" u="1"/>
        <s v="Glaciares 2022: Año Inventario" u="1"/>
        <s v="Zona Homogénea" u="1"/>
        <s v="BH Isoyetas (mm)" u="1"/>
        <s v="Cuerpos de Agua: Nombre" u="1"/>
        <s v="Establecimientos Salud: Complejidad" u="1"/>
        <s v="Establecimientos Párvulos: Dependencia" u="1"/>
        <s v="Comparativo 2014: Nombre Glaciar" u="1"/>
        <s v="Comparativo 2022: Nombre Glaciar" u="1"/>
        <s v="Precipitación Máxima Diaria: (mm)" u="1"/>
        <s v="Tipos de Pozo" u="1"/>
        <s v="Niveles Pozos: Tipo Limitación" u="1"/>
        <s v="Microdatos Censo: " u="1"/>
        <s v="Contratos MOP: Estado" u="1"/>
        <s v="Límite Manzanas: Tipo" u="1"/>
        <s v="Programas SENAME: Programa" u="1"/>
        <s v="Estación Sedimentométrica: Estado" u="1"/>
        <s v="Lagos: Tipo" u="1"/>
        <s v="BH Isotermas (ºC)" u="1"/>
        <s v="Microdatos Censo: Urbano" u="1"/>
        <s v="Glaciares 2014: Fuente Digital" u="1"/>
        <s v="Glaciares 2022: Fuente Digital" u="1"/>
        <s v="Grifos" u="1"/>
        <s v="Humedales: Clase" u="1"/>
        <s v="AR - ZP: Acuífero" u="1"/>
        <s v="Información Hidrogeológica" u="1"/>
        <s v="Cuerpo de Bomberos" u="1"/>
        <s v="Estaciones Sedimentométricas" u="1"/>
        <s v="Estación Meteorológica (AUT)" u="1"/>
        <s v="Establecimiento Escolar: Dependencia" u="1"/>
        <s v="Pozos: Productividad" u="1"/>
        <s v="Productividad de Pozos" u="1"/>
        <s v="Acuíferos: Subsubcuenca" u="1"/>
        <s v="Industria Forestal: Especies" u="1"/>
        <s v="Geología" u="1"/>
        <s v="Establecimientos Párvulos: Nombre" u="1"/>
        <s v="Comparativo 2022" u="1"/>
        <s v="Antenas: Tecnología" u="1"/>
        <s v="Índice Calidad Agua" u="1"/>
        <s v="Acuíferos: Tipo de Limitación" u="1"/>
        <s v="Declaración Agotamiento: Tipo" u="1"/>
        <s v="Antenas: Soporte" u="1"/>
        <s v="Calidad de Aguas" u="1"/>
        <s v="Erodabilidad: Usos" u="1"/>
        <s v="BH Evaporación de Tanque" u="1"/>
        <s v="Establecimientos Párvulos: Rural" u="1"/>
        <s v="APR: Localidad" u="1"/>
        <s v="Pozos: Tipo Productividad" u="1"/>
        <s v="Derechos Agua: Uso" u="1"/>
        <s v="Piso Vegetacional: Formación" u="1"/>
        <s v="Embalses: Tipo" u="1"/>
        <s v="Red Hídrica [Polígonos]" u="1"/>
        <s v="Derechos Agua: Subsubcuenca" u="1"/>
        <s v="Humedales" u="1"/>
        <s v="Niveles Pozos: Tipo Estudio" u="1"/>
        <s v="Glaciares 2014 : Clasificación" u="1"/>
        <s v="Glaciares 2022 : Clasificación" u="1"/>
        <s v="Junta Vigilancia: Año Inscripción" u="1"/>
        <s v="Embalses: Propietario" u="1"/>
        <s v="Niveles Pozos: Provisionamiento" u="1"/>
        <s v="Establecimientos Párvulos: Origen" u="1"/>
        <s v="Lagos" u="1"/>
        <s v="Clase Clima Koppen" u="1"/>
        <s v="Humedales: Subcuenca" u="1"/>
        <s v="Grifos: Diámetro Grifo" u="1"/>
        <s v="BH Evaporación Real (mm)" u="1"/>
        <s v="Puentes: Nombre" u="1"/>
        <s v="Cuerpos de Agua: Tipo" u="1"/>
        <s v="Derechos Agua: Nombre " u="1"/>
        <s v="Antenas Telecomunicaciones" u="1"/>
        <s v="Comparativo 2014: Clasificación Detalle" u="1"/>
        <s v="Comparativo 2022: Clasificación Detalle" u="1"/>
        <s v="Parques Urbanos" u="1"/>
        <s v="Límite Manzanas: Nombre Urbano" u="1"/>
        <s v="Atractivos Turísticos: Propiedad" u="1"/>
        <s v="Antenas: Compañía" u="1"/>
        <s v="Acuíferos Protegidos" u="1"/>
        <s v="Ruta de Nieve: Nombre" u="1"/>
        <s v="Industria Forestal: Productos" u="1"/>
        <s v="Estación Glaciológica: Estado" u="1"/>
        <s v="Acuíferos Protegidos Regiones I-II-XV" u="1"/>
        <s v="BNP: Año Creación" u="1"/>
        <s v="Piso Vegetacional" u="1"/>
        <s v="Compañía de Bomberos" u="1"/>
        <s v="Estación Fluviométrica: Estado" u="1"/>
        <s v="Estación Meteorológica: Estado" u="1"/>
        <s v="Niveles Pozos: Acuífero" u="1"/>
        <s v="Estaciones Meteorológicas" u="1"/>
        <s v="BH Evaporación Real Zona Riego" u="1"/>
        <s v="Comparativo 2014" u="1"/>
        <s v="Glaciares: Orientación" u="1"/>
        <s v="Precipitación Máxima Diaria" u="1"/>
        <s v="Acuífero Protegido" u="1"/>
        <s v="Industria Forestal" u="1"/>
        <s v="Plan Cuadrante: Unidad" u="1"/>
        <s v="Red Hídrica Línea: Tipo" u="1"/>
        <s v="Industria Forestal: Nombre" u="1"/>
        <s v="Estación Sedimentométrica: Nombre" u="1"/>
        <s v="Establecimiento Escolar: Sostenedor" u="1"/>
        <s v="Acuíferos: Nombre" u="1"/>
        <s v="Humedales: Subclase" u="1"/>
        <s v="Estación Meteorológica" u="1"/>
        <s v="Red Hídrica: Dirección" u="1"/>
        <s v="AR - ZP: Tipo de Estudio" u="1"/>
        <s v="Calidad del Agua: ICA 2014" u="1"/>
        <s v="Establecimientos Salud: Estado" u="1"/>
        <s v="Rango de distancia a centro de salud" u="1"/>
        <s v="Perfil Hidrogeológico: Caracterización" u="1"/>
        <s v="BH Isotermas" u="1"/>
        <s v="Microdatos Censo" u="1"/>
        <s v="Niveles Pozos: Estado" u="1"/>
        <s v="Contratos MOP: Inspector/a" u="1"/>
        <s v="Bienes Nacionales Protegidos" u="1"/>
        <s v="Fuentes Fijas: Rubro" u="1"/>
        <s v="Estaciones Fluviométricas" u="1"/>
        <s v="Lago-Embalse: Nombre" u="1"/>
        <s v="Glaciares: Clasificación" u="1"/>
        <s v="Programas SENAME: Tipo Proyecto" u="1"/>
        <s v="Plan Cuadrante" u="1"/>
        <s v="Red Vial: Clase" u="1"/>
        <s v="APR: Subsubcuenca" u="1"/>
        <s v="Perfiles Hidrogeológicos" u="1"/>
        <s v="Calidad del Agua: ICA 2015" u="1"/>
        <s v="Atractivos Turísticos: Estado" u="1"/>
        <s v="Contratos MOP: Nuevo/Arrastre" u="1"/>
        <s v="Comparativo 2014: Clasificación" u="1"/>
        <s v="Comparativo 2022: Clasificación" u="1"/>
        <s v="Atractivos Turísticos: Uso" u="1"/>
        <s v="Comparativo 2014: Código Glaciar" u="1"/>
        <s v="Comparativo 2022: Código Glaciar" u="1"/>
        <s v="Derechos de Agua" u="1"/>
        <s v="Proyectos en EIA" u="1"/>
        <s v="Agua Potable Rural" u="1"/>
        <s v="Lago-Embalse: Estado" u="1"/>
        <s v="Establecimiento Escolar: Nombre" u="1"/>
        <s v="Glaciares 2014 : Clasificación 2" u="1"/>
        <s v="AR-ZP: Acuífero" u="1"/>
        <s v="Contratos MOP: Clasificación" u="1"/>
        <s v="Declaración Agotamiento: Nombre" u="1"/>
        <s v="Centro de Salud: Rango de Distancia" u="1"/>
        <s v="Ruta de Nieve" u="1"/>
        <s v="Grifos: Diámetro Tubo" u="1"/>
        <s v="Calidad del Agua: ICA 2016" u="1"/>
        <s v="Glaciares" u="1"/>
        <s v="EIA: Titular" u="1"/>
        <s v="Zonas Homogéneas" u="1"/>
        <s v="Red Vial: Carpeta" u="1"/>
        <s v="Estación Fluviométrica" u="1"/>
        <s v="AR - ZP: Tipo de Limitación" u="1"/>
        <s v="Microdatos Censo: Nombre Urbano" u="1"/>
        <s v="SEIA: Estado" u="1"/>
        <s v="Áreas Protegidas" u="1"/>
        <s v="Áreas Restringidas - Zonas Protegidas" u="1"/>
        <s v="Museos" u="1"/>
        <s v="Junta Vigilancia: Afluente" u="1"/>
        <s v="Glaciares 2014: Fecha Fuente" u="1"/>
        <s v="Glaciares 2022: Fecha Fuente" u="1"/>
        <s v="Cuerpos de Agua" u="1"/>
        <s v="EIA: Tipo Proyecto" u="1"/>
        <s v="Calidad del Agua: ICA 2017" u="1"/>
        <s v="Hidrogeografía: Tipo de Dato " u="1"/>
        <s v="Atractivos Turísticos: Jerarquía" u="1"/>
        <s v="Red Vial: Concesión" u="1"/>
        <s v="Proyectos Aprobados SEIA" u="1"/>
        <s v="Límite Manzanas: Distrito" u="1"/>
        <s v="Red Hídrica: Tipo Drenaje" u="1"/>
        <s v="BH Escorrentía: Valor (mm)" u="1"/>
        <s v="Red Hídrica Polígono: Tipo" u="1"/>
        <s v="BH Evaporación Real Zona Riego (mm)" u="1"/>
        <s v="Lagos: Nombre" u="1"/>
        <s v="Declaración Agotamiento" u="1"/>
        <s v="Parques Urbanos: Nombre" u="1"/>
        <s v="Contratos MOP: Contratista" u="1"/>
        <s v="Programas SENAME: Institución" u="1"/>
        <s v="Estación Fluviométrica: Nombre" u="1"/>
        <s v="Estación Meteorológica: Nombre" u="1"/>
        <s v="Establecimientos Salud: Urgencia" u="1"/>
        <s v="Niveles Pozos: Sobreotorgamiento" u="1"/>
        <s v="Red Hídrica [Línea]" u="1"/>
        <s v="Hidrogeografía [datos]" u="1"/>
        <s v="Glaciares Inventario 2022" u="1"/>
        <s v="Embalses: Uso" u="1"/>
        <s v="Museos: Nombre" u="1"/>
        <s v="Erodabilidad: Rango" u="1"/>
        <s v="Comparativo 2014: Orientación" u="1"/>
        <s v="Comparativo 2022: Orientación" u="1"/>
        <s v="Áreas Protegidas: Designación" u="1"/>
        <s v="Plan Cuadrante: Año" u="1"/>
        <s v="Juntas de Vigilancia" u="1"/>
        <s v="Establecimientos Párvulos" u="1"/>
        <s v="Límite Manzanas: Categoría" u="1"/>
        <s v="Límite Urbano" u="1"/>
        <s v="Geología: Tipo Cont" u="1"/>
        <s v="Zona Homogénea: Nombre" u="1"/>
        <s v="Parques Urbanos: Propiedad" u="1"/>
        <s v="Establecimientos Salud: Tipo" u="1"/>
        <s v="Centro de Salud: Distancia Mínima" u="1"/>
        <s v="SEIA: Titular" u="1"/>
        <s v="Grifos: Modelo" u="1"/>
        <s v="AR - ZP: Tipo de Límite" u="1"/>
        <s v="Establecimiento Escolar" u="1"/>
        <s v="Atractivos Turísticos: Tipo" u="1"/>
        <s v="Niveles Pozos: APR" u="1"/>
        <s v="Museos: Tipo Instalación" u="1"/>
        <s v="Acuíferos: Tipo de Límite" u="1"/>
        <s v="Catastro: Uso de la Tierra" u="1"/>
        <s v="Calidad del Agua: Categoría" u="1"/>
        <s v="Establecimientos Salud: Nombre" u="1"/>
        <s v="Plan Cuadrante: Tipo" u="1"/>
        <s v="Calidad de Agua: Estación" u="1"/>
        <s v="Perfil Hidrogeológico: Estrato AT" u="1"/>
        <s v="Rutas de Nieve" u="1"/>
        <s v="Programas SENAME" u="1"/>
        <s v="Atractivos Turísticos: Categoría" u="1"/>
        <s v="Contratos MOP: Servicio" u="1"/>
        <s v="Junta Vigilancia: Río - Estero" u="1"/>
        <s v="Distancia máxima (m) a centro de salud" u="1"/>
        <s v="Distancia mínima (m) a centro de salud" u="1"/>
        <s v="Glaciares: Frente" u="1"/>
        <s v="Museos: Dependencia" u="1"/>
        <s v="Industria Forestal: Instalación" u="1"/>
        <s v="Red Vial" u="1"/>
        <s v="Niveles Pozos: Año" u="1"/>
        <s v="SEIA: Tipo Proyecto" u="1"/>
        <s v="Microdatos Censo: Distrito" u="1"/>
        <s v="Centro de Salud: Distancia Promedio" u="1"/>
        <s v="Contratos Obras Públicas" u="1"/>
        <s v="Establecimientos de Salud" u="1"/>
        <s v="Centro de Salud: Distancia Máxima" u="1"/>
        <s v="Niveles de Pozos" u="1"/>
        <s v="Parques Urbanos: " u="1"/>
        <s v="Glaciares: Cubierto" u="1"/>
        <s v="Parques Urbanos: Uso" u="1"/>
        <s v="BH Evaporación Tanque (mm)" u="1"/>
        <s v="Calidad del Agua: Acuífero" u="1"/>
        <s v="Límite Manzanas" u="1"/>
        <s v="Programas SENAME: Modelo Intervención" u="1"/>
        <s v="BH Isoyetas" u="1"/>
        <s v="AR-ZP: Tipo de Estudio" u="1"/>
        <s v="Establecimientos Párvulos: Estado" u="1"/>
        <s v="BH Escorrentía" u="1"/>
        <s v="Cuartel de Carabineros" u="1"/>
        <s v="Plan Cuadrante: Estado" u="1"/>
        <s v="Perfil Hidrogeológico: Espesor" u="1"/>
      </sharedItems>
    </cacheField>
    <cacheField name="clase" numFmtId="16">
      <sharedItems containsBlank="1" count="224">
        <s v="01-2"/>
        <s v="01-3"/>
        <s v="01-4"/>
        <s v="01-5"/>
        <s v="01-6"/>
        <s v="01-7"/>
        <s v="01-8"/>
        <m/>
        <s v="01-1"/>
        <s v="01-9"/>
        <s v="02-1"/>
        <s v="03-1"/>
        <s v="03-2"/>
        <s v="03-3"/>
        <s v="03-4"/>
        <s v="03-5"/>
        <s v="03-6"/>
        <s v="03-7"/>
        <s v="03-8"/>
        <s v="03-9"/>
        <s v="03-10"/>
        <s v="03-11"/>
        <s v="03-12"/>
        <s v="03-13"/>
        <s v="03-14"/>
        <s v="03-15"/>
        <s v="03-16"/>
        <s v="03-17"/>
        <s v="03-18"/>
        <s v="03-19"/>
        <s v="2-1" u="1"/>
        <s v="19-0" u="1"/>
        <s v="23-3" u="1"/>
        <s v="32-2" u="1"/>
        <s v="06-0" u="1"/>
        <s v="10-" u="1"/>
        <s v="16-4" u="1"/>
        <s v="34-2" u="1"/>
        <s v="08-0" u="1"/>
        <s v="12-3" u="1"/>
        <s v="21-2" u="1"/>
        <s v="30-1" u="1"/>
        <s v="12-" u="1"/>
        <s v="26-8" u="1"/>
        <s v="18-4" u="1"/>
        <s v="27-3" u="1"/>
        <s v="23-2" u="1"/>
        <s v="32-1" u="1"/>
        <s v="03-06" u="1"/>
        <s v="7-1" u="1"/>
        <s v="10-2" u="1"/>
        <s v="29-3" u="1"/>
        <s v="7-2" u="1"/>
        <s v="16-3" u="1"/>
        <s v="25-2" u="1"/>
        <s v="34-1" u="1"/>
        <s v="16-" u="1"/>
        <s v="12-2" u="1"/>
        <s v="21-1" u="1"/>
        <s v="30-0" u="1"/>
        <s v="26-7" u="1"/>
        <s v="18-3" u="1"/>
        <s v="27-2" u="1"/>
        <s v="31-5" u="1"/>
        <s v="36-1" u="1"/>
        <s v="23-1" u="1"/>
        <s v="32-0" u="1"/>
        <s v="05-" u="1"/>
        <s v="10-1" u="1"/>
        <s v="29-2" u="1"/>
        <s v="16-2" u="1"/>
        <s v="25-1" u="1"/>
        <s v="34-0" u="1"/>
        <s v="07-" u="1"/>
        <s v="12-1" u="1"/>
        <s v="21-0" u="1"/>
        <s v="03-05" u="1"/>
        <s v="5-1" u="1"/>
        <s v="26-6" u="1"/>
        <s v="18-2" u="1"/>
        <s v="27-1" u="1"/>
        <s v="31-4" u="1"/>
        <s v="36-0" u="1"/>
        <s v="09-" u="1"/>
        <s v="05-2" u="1"/>
        <s v="14-1" u="1"/>
        <s v="23-0" u="1"/>
        <s v="10-0" u="1"/>
        <s v="29-1" u="1"/>
        <s v="07-2" u="1"/>
        <s v="16-1" u="1"/>
        <s v="25-0" u="1"/>
        <s v="12-0" u="1"/>
        <s v="08-7" u="1"/>
        <s v="17-6" u="1"/>
        <s v="26-5" u="1"/>
        <s v="04-6" u="1"/>
        <s v="18-1" u="1"/>
        <s v="22-4" u="1"/>
        <s v="27-0" u="1"/>
        <s v="31-3" u="1"/>
        <s v="05-1" u="1"/>
        <s v="14-0" u="1"/>
        <s v="01-0" u="1"/>
        <s v="19-6" u="1"/>
        <s v="03-04" u="1"/>
        <s v="3-1" u="1"/>
        <s v="29-0" u="1"/>
        <s v="02-5" u="1"/>
        <s v="07-1" u="1"/>
        <s v="16-0" u="1"/>
        <s v="20-3" u="1"/>
        <s v="3-2" u="1"/>
        <s v="03-0" u="1"/>
        <s v="08-6" u="1"/>
        <s v="17-5" u="1"/>
        <s v="26-4" u="1"/>
        <s v="35-3" u="1"/>
        <s v="3-3" u="1"/>
        <s v="35-" u="1"/>
        <s v="04-5" u="1"/>
        <s v="09-1" u="1"/>
        <s v="18-0" u="1"/>
        <s v="22-3" u="1"/>
        <s v="31-2" u="1"/>
        <s v="05-0" u="1"/>
        <s v="19-5" u="1"/>
        <s v="8-1" u="1"/>
        <s v="02-4" u="1"/>
        <s v="07-0" u="1"/>
        <s v="11-3" u="1"/>
        <s v="20-2" u="1"/>
        <s v="11-" u="1"/>
        <s v="8-2" u="1"/>
        <s v="08-5" u="1"/>
        <s v="17-4" u="1"/>
        <s v="26-3" u="1"/>
        <s v="35-2" u="1"/>
        <s v="03-03" u="1"/>
        <s v="1-1" u="1"/>
        <s v="04-4" u="1"/>
        <s v="09-0" u="1"/>
        <s v="22-2" u="1"/>
        <s v="31-1" u="1"/>
        <s v="13-" u="1"/>
        <s v="8-3" u="1"/>
        <s v="1-2" u="1"/>
        <s v="19-4" u="1"/>
        <s v="28-3" u="1"/>
        <s v="37-2" u="1"/>
        <s v="8-4" u="1"/>
        <s v="15-3" u="1"/>
        <s v="24-2" u="1"/>
        <s v="33-1" u="1"/>
        <s v="1-3" u="1"/>
        <s v="15-" u="1"/>
        <s v="02-3" u="1"/>
        <s v="11-2" u="1"/>
        <s v="20-1" u="1"/>
        <s v="03-09" u="1"/>
        <s v="8-5" u="1"/>
        <s v="08-4" u="1"/>
        <s v="17-3" u="1"/>
        <s v="26-2" u="1"/>
        <s v="35-1" u="1"/>
        <s v="04-3" u="1"/>
        <s v="13-2" u="1"/>
        <s v="22-1" u="1"/>
        <s v="31-0" u="1"/>
        <s v="04-" u="1"/>
        <s v="6-1" u="1"/>
        <s v="19-3" u="1"/>
        <s v="28-2" u="1"/>
        <s v="37-1" u="1"/>
        <s v="15-2" u="1"/>
        <s v="24-1" u="1"/>
        <s v="33-0" u="1"/>
        <s v="03-02" u="1"/>
        <s v="02-2" u="1"/>
        <s v="11-1" u="1"/>
        <s v="20-0" u="1"/>
        <s v="08-3" u="1"/>
        <s v="17-2" u="1"/>
        <s v="26-1" u="1"/>
        <s v="35-0" u="1"/>
        <s v="08-" u="1"/>
        <s v="04-2" u="1"/>
        <s v="13-1" u="1"/>
        <s v="22-0" u="1"/>
        <s v="03-08" u="1"/>
        <s v="19-2" u="1"/>
        <s v="28-1" u="1"/>
        <s v="32-4" u="1"/>
        <s v="37-0" u="1"/>
        <s v="15-1" u="1"/>
        <s v="24-0" u="1"/>
        <s v="11-0" u="1"/>
        <s v="4-1" u="1"/>
        <s v="08-2" u="1"/>
        <s v="17-1" u="1"/>
        <s v="21-4" u="1"/>
        <s v="26-0" u="1"/>
        <s v="4-2" u="1"/>
        <s v="04-1" u="1"/>
        <s v="13-0" u="1"/>
        <s v="03-01" u="1"/>
        <s v="19-1" u="1"/>
        <s v="28-0" u="1"/>
        <s v="32-3" u="1"/>
        <s v="06-1" u="1"/>
        <s v="15-0" u="1"/>
        <s v="02-0" u="1"/>
        <s v="16-5" u="1"/>
        <s v="34-3" u="1"/>
        <s v="03-07" u="1"/>
        <s v="34-" u="1"/>
        <s v="9-1" u="1"/>
        <s v="08-1" u="1"/>
        <s v="17-0" u="1"/>
        <s v="21-3" u="1"/>
        <s v="30-2" u="1"/>
        <s v="04-0" u="1"/>
        <s v="18-5" u="1"/>
        <s v="27-4" u="1"/>
      </sharedItems>
    </cacheField>
    <cacheField name="posición_capa" numFmtId="0">
      <sharedItems containsString="0" containsBlank="1" containsNumber="1" containsInteger="1" minValue="1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01"/>
    <s v="catastro"/>
    <n v="1"/>
    <x v="0"/>
    <n v="1"/>
    <s v="Uso de la Tierra"/>
    <n v="7"/>
    <x v="0"/>
    <x v="0"/>
    <n v="2"/>
  </r>
  <r>
    <s v="01"/>
    <s v="catastro"/>
    <n v="2"/>
    <x v="1"/>
    <n v="1"/>
    <s v="Subuso"/>
    <n v="8"/>
    <x v="1"/>
    <x v="1"/>
    <n v="3"/>
  </r>
  <r>
    <s v="01"/>
    <s v="catastro"/>
    <n v="3"/>
    <x v="2"/>
    <n v="1"/>
    <s v="Estructura"/>
    <n v="9"/>
    <x v="2"/>
    <x v="2"/>
    <n v="4"/>
  </r>
  <r>
    <s v="01"/>
    <s v="catastro"/>
    <n v="4"/>
    <x v="3"/>
    <n v="1"/>
    <s v="Cobertura"/>
    <n v="10"/>
    <x v="3"/>
    <x v="3"/>
    <n v="5"/>
  </r>
  <r>
    <s v="01"/>
    <s v="catastro"/>
    <n v="5"/>
    <x v="4"/>
    <n v="1"/>
    <s v="Altura"/>
    <n v="11"/>
    <x v="4"/>
    <x v="4"/>
    <n v="6"/>
  </r>
  <r>
    <s v="01"/>
    <s v="catastro"/>
    <n v="6"/>
    <x v="5"/>
    <n v="1"/>
    <s v="Tipo Forestal"/>
    <n v="12"/>
    <x v="5"/>
    <x v="5"/>
    <n v="7"/>
  </r>
  <r>
    <s v="01"/>
    <s v="catastro"/>
    <n v="7"/>
    <x v="6"/>
    <n v="1"/>
    <s v="Subtipo Forestal"/>
    <n v="13"/>
    <x v="6"/>
    <x v="6"/>
    <n v="8"/>
  </r>
  <r>
    <s v="01"/>
    <s v="catastro"/>
    <n v="8"/>
    <x v="7"/>
    <m/>
    <m/>
    <m/>
    <x v="7"/>
    <x v="7"/>
    <m/>
  </r>
  <r>
    <s v="01"/>
    <s v="catastro"/>
    <n v="9"/>
    <x v="8"/>
    <m/>
    <m/>
    <m/>
    <x v="7"/>
    <x v="7"/>
    <m/>
  </r>
  <r>
    <s v="01"/>
    <s v="catastro"/>
    <n v="10"/>
    <x v="9"/>
    <m/>
    <m/>
    <m/>
    <x v="7"/>
    <x v="7"/>
    <m/>
  </r>
  <r>
    <s v="01"/>
    <s v="catastro"/>
    <n v="11"/>
    <x v="10"/>
    <m/>
    <m/>
    <m/>
    <x v="7"/>
    <x v="7"/>
    <m/>
  </r>
  <r>
    <s v="01"/>
    <s v="catastro"/>
    <n v="12"/>
    <x v="11"/>
    <n v="1"/>
    <s v="Uso"/>
    <n v="1"/>
    <x v="8"/>
    <x v="8"/>
    <n v="1"/>
  </r>
  <r>
    <s v="01"/>
    <s v="catastro"/>
    <n v="13"/>
    <x v="12"/>
    <n v="1"/>
    <s v="Superficie (ha)"/>
    <n v="2"/>
    <x v="7"/>
    <x v="7"/>
    <m/>
  </r>
  <r>
    <s v="01"/>
    <s v="catastro"/>
    <n v="14"/>
    <x v="13"/>
    <m/>
    <m/>
    <m/>
    <x v="7"/>
    <x v="7"/>
    <m/>
  </r>
  <r>
    <s v="01"/>
    <s v="catastro"/>
    <n v="15"/>
    <x v="14"/>
    <m/>
    <m/>
    <m/>
    <x v="7"/>
    <x v="7"/>
    <m/>
  </r>
  <r>
    <s v="01"/>
    <s v="catastro"/>
    <n v="16"/>
    <x v="15"/>
    <m/>
    <m/>
    <m/>
    <x v="7"/>
    <x v="7"/>
    <m/>
  </r>
  <r>
    <s v="01"/>
    <s v="catastro"/>
    <n v="17"/>
    <x v="16"/>
    <n v="1"/>
    <s v="Región"/>
    <n v="3"/>
    <x v="7"/>
    <x v="7"/>
    <m/>
  </r>
  <r>
    <s v="01"/>
    <s v="catastro"/>
    <n v="18"/>
    <x v="17"/>
    <n v="1"/>
    <s v="Provincia"/>
    <n v="4"/>
    <x v="7"/>
    <x v="7"/>
    <m/>
  </r>
  <r>
    <s v="01"/>
    <s v="catastro"/>
    <n v="19"/>
    <x v="18"/>
    <n v="1"/>
    <s v="Comuna"/>
    <n v="5"/>
    <x v="7"/>
    <x v="7"/>
    <m/>
  </r>
  <r>
    <s v="01"/>
    <s v="catastro"/>
    <n v="20"/>
    <x v="19"/>
    <m/>
    <m/>
    <m/>
    <x v="7"/>
    <x v="7"/>
    <m/>
  </r>
  <r>
    <s v="01"/>
    <s v="catastro"/>
    <n v="21"/>
    <x v="20"/>
    <m/>
    <m/>
    <m/>
    <x v="7"/>
    <x v="7"/>
    <m/>
  </r>
  <r>
    <s v="01"/>
    <s v="catastro"/>
    <n v="22"/>
    <x v="21"/>
    <m/>
    <m/>
    <m/>
    <x v="7"/>
    <x v="7"/>
    <m/>
  </r>
  <r>
    <s v="01"/>
    <s v="catastro"/>
    <n v="23"/>
    <x v="22"/>
    <n v="1"/>
    <s v="Subsubcuenca"/>
    <n v="6"/>
    <x v="7"/>
    <x v="7"/>
    <m/>
  </r>
  <r>
    <s v="01"/>
    <s v="catastro"/>
    <n v="24"/>
    <x v="23"/>
    <m/>
    <m/>
    <m/>
    <x v="7"/>
    <x v="7"/>
    <m/>
  </r>
  <r>
    <s v="01"/>
    <s v="catastro"/>
    <n v="25"/>
    <x v="24"/>
    <m/>
    <m/>
    <m/>
    <x v="7"/>
    <x v="7"/>
    <m/>
  </r>
  <r>
    <s v="01"/>
    <s v="catastro"/>
    <n v="26"/>
    <x v="25"/>
    <m/>
    <m/>
    <m/>
    <x v="7"/>
    <x v="7"/>
    <m/>
  </r>
  <r>
    <s v="01"/>
    <s v="catastro"/>
    <n v="27"/>
    <x v="26"/>
    <n v="1"/>
    <s v="Nombre Científico"/>
    <n v="14"/>
    <x v="7"/>
    <x v="7"/>
    <m/>
  </r>
  <r>
    <s v="01"/>
    <s v="catastro"/>
    <n v="28"/>
    <x v="27"/>
    <n v="1"/>
    <s v="Nombre Común"/>
    <n v="15"/>
    <x v="7"/>
    <x v="7"/>
    <m/>
  </r>
  <r>
    <s v="01"/>
    <s v="catastro"/>
    <n v="29"/>
    <x v="28"/>
    <n v="1"/>
    <s v="Estado Conservación"/>
    <n v="16"/>
    <x v="9"/>
    <x v="9"/>
    <n v="9"/>
  </r>
  <r>
    <s v="02"/>
    <s v="esri/2020"/>
    <n v="1"/>
    <x v="13"/>
    <m/>
    <m/>
    <m/>
    <x v="7"/>
    <x v="7"/>
    <m/>
  </r>
  <r>
    <s v="02"/>
    <s v="esri/2020"/>
    <n v="2"/>
    <x v="14"/>
    <m/>
    <m/>
    <m/>
    <x v="7"/>
    <x v="7"/>
    <m/>
  </r>
  <r>
    <s v="02"/>
    <s v="esri/2020"/>
    <n v="3"/>
    <x v="15"/>
    <m/>
    <m/>
    <m/>
    <x v="7"/>
    <x v="7"/>
    <m/>
  </r>
  <r>
    <s v="02"/>
    <s v="esri/2020"/>
    <n v="4"/>
    <x v="16"/>
    <n v="1"/>
    <s v="Región"/>
    <n v="3"/>
    <x v="7"/>
    <x v="7"/>
    <m/>
  </r>
  <r>
    <s v="02"/>
    <s v="esri/2020"/>
    <n v="5"/>
    <x v="17"/>
    <n v="1"/>
    <s v="Provincia"/>
    <n v="4"/>
    <x v="7"/>
    <x v="7"/>
    <m/>
  </r>
  <r>
    <s v="02"/>
    <s v="esri/2020"/>
    <n v="6"/>
    <x v="18"/>
    <n v="1"/>
    <s v="Comuna"/>
    <n v="5"/>
    <x v="7"/>
    <x v="7"/>
    <m/>
  </r>
  <r>
    <s v="02"/>
    <s v="esri/2020"/>
    <n v="7"/>
    <x v="19"/>
    <m/>
    <m/>
    <m/>
    <x v="7"/>
    <x v="7"/>
    <m/>
  </r>
  <r>
    <s v="02"/>
    <s v="esri/2020"/>
    <n v="8"/>
    <x v="20"/>
    <m/>
    <m/>
    <m/>
    <x v="7"/>
    <x v="7"/>
    <m/>
  </r>
  <r>
    <s v="02"/>
    <s v="esri/2020"/>
    <n v="9"/>
    <x v="21"/>
    <m/>
    <m/>
    <m/>
    <x v="7"/>
    <x v="7"/>
    <m/>
  </r>
  <r>
    <s v="02"/>
    <s v="esri/2020"/>
    <n v="10"/>
    <x v="22"/>
    <n v="1"/>
    <s v="Subsubcuenca"/>
    <n v="6"/>
    <x v="7"/>
    <x v="7"/>
    <m/>
  </r>
  <r>
    <s v="02"/>
    <s v="esri/2020"/>
    <n v="11"/>
    <x v="29"/>
    <m/>
    <m/>
    <m/>
    <x v="7"/>
    <x v="7"/>
    <m/>
  </r>
  <r>
    <s v="02"/>
    <s v="esri/2020"/>
    <n v="12"/>
    <x v="11"/>
    <n v="1"/>
    <s v="Uso"/>
    <n v="1"/>
    <x v="10"/>
    <x v="10"/>
    <n v="1"/>
  </r>
  <r>
    <s v="02"/>
    <s v="esri/2020"/>
    <n v="13"/>
    <x v="12"/>
    <n v="1"/>
    <s v="Superficie (ha)"/>
    <n v="2"/>
    <x v="7"/>
    <x v="7"/>
    <m/>
  </r>
  <r>
    <s v="02"/>
    <s v="esri/2020"/>
    <n v="14"/>
    <x v="30"/>
    <m/>
    <m/>
    <m/>
    <x v="7"/>
    <x v="7"/>
    <m/>
  </r>
  <r>
    <s v="02"/>
    <s v="esri/2020"/>
    <n v="15"/>
    <x v="31"/>
    <m/>
    <m/>
    <m/>
    <x v="7"/>
    <x v="7"/>
    <m/>
  </r>
  <r>
    <s v="02"/>
    <s v="esri/2020"/>
    <n v="16"/>
    <x v="32"/>
    <m/>
    <m/>
    <m/>
    <x v="7"/>
    <x v="7"/>
    <m/>
  </r>
  <r>
    <s v="02"/>
    <s v="esri/2020"/>
    <n v="17"/>
    <x v="23"/>
    <m/>
    <m/>
    <m/>
    <x v="7"/>
    <x v="7"/>
    <m/>
  </r>
  <r>
    <s v="03"/>
    <s v="cambio_uso"/>
    <n v="1"/>
    <x v="33"/>
    <n v="1"/>
    <s v="Uso 2001"/>
    <n v="5"/>
    <x v="11"/>
    <x v="11"/>
    <n v="1"/>
  </r>
  <r>
    <s v="03"/>
    <s v="cambio_uso"/>
    <n v="2"/>
    <x v="34"/>
    <n v="1"/>
    <s v="Uso 2013"/>
    <n v="6"/>
    <x v="12"/>
    <x v="12"/>
    <n v="2"/>
  </r>
  <r>
    <s v="03"/>
    <s v="cambio_uso"/>
    <n v="3"/>
    <x v="35"/>
    <n v="1"/>
    <s v="Uso 2016"/>
    <n v="7"/>
    <x v="13"/>
    <x v="13"/>
    <n v="3"/>
  </r>
  <r>
    <s v="03"/>
    <s v="cambio_uso"/>
    <n v="4"/>
    <x v="36"/>
    <n v="1"/>
    <s v="Uso 2017"/>
    <n v="8"/>
    <x v="14"/>
    <x v="14"/>
    <n v="4"/>
  </r>
  <r>
    <s v="03"/>
    <s v="cambio_uso"/>
    <n v="5"/>
    <x v="37"/>
    <n v="1"/>
    <s v="Uso 2019"/>
    <n v="9"/>
    <x v="15"/>
    <x v="15"/>
    <n v="5"/>
  </r>
  <r>
    <s v="03"/>
    <s v="cambio_uso"/>
    <n v="6"/>
    <x v="38"/>
    <n v="1"/>
    <s v="Uso IPCC 2001"/>
    <n v="10"/>
    <x v="16"/>
    <x v="16"/>
    <n v="6"/>
  </r>
  <r>
    <s v="03"/>
    <s v="cambio_uso"/>
    <n v="7"/>
    <x v="39"/>
    <n v="1"/>
    <s v="Subuso IPCC 2001"/>
    <n v="11"/>
    <x v="17"/>
    <x v="17"/>
    <n v="7"/>
  </r>
  <r>
    <s v="03"/>
    <s v="cambio_uso"/>
    <n v="8"/>
    <x v="40"/>
    <n v="1"/>
    <s v="Uso IPCC 2013"/>
    <n v="12"/>
    <x v="18"/>
    <x v="18"/>
    <n v="8"/>
  </r>
  <r>
    <s v="03"/>
    <s v="cambio_uso"/>
    <n v="9"/>
    <x v="41"/>
    <n v="1"/>
    <s v="Subuso IPCC 2013"/>
    <n v="13"/>
    <x v="19"/>
    <x v="19"/>
    <n v="9"/>
  </r>
  <r>
    <s v="03"/>
    <s v="cambio_uso"/>
    <n v="10"/>
    <x v="42"/>
    <n v="1"/>
    <s v="Uso IPCC 2016"/>
    <n v="14"/>
    <x v="20"/>
    <x v="20"/>
    <n v="10"/>
  </r>
  <r>
    <s v="03"/>
    <s v="cambio_uso"/>
    <n v="11"/>
    <x v="43"/>
    <n v="1"/>
    <s v="Subuso IPCC 2016"/>
    <n v="15"/>
    <x v="21"/>
    <x v="21"/>
    <n v="11"/>
  </r>
  <r>
    <s v="03"/>
    <s v="cambio_uso"/>
    <n v="12"/>
    <x v="44"/>
    <n v="1"/>
    <s v="Uso IPCC 2017"/>
    <n v="16"/>
    <x v="22"/>
    <x v="22"/>
    <n v="12"/>
  </r>
  <r>
    <s v="03"/>
    <s v="cambio_uso"/>
    <n v="13"/>
    <x v="45"/>
    <n v="1"/>
    <s v="Subuso IPCC 2017"/>
    <n v="17"/>
    <x v="23"/>
    <x v="23"/>
    <n v="13"/>
  </r>
  <r>
    <s v="03"/>
    <s v="cambio_uso"/>
    <n v="14"/>
    <x v="46"/>
    <n v="1"/>
    <s v="Uso IPCC 2019"/>
    <n v="18"/>
    <x v="24"/>
    <x v="24"/>
    <n v="14"/>
  </r>
  <r>
    <s v="03"/>
    <s v="cambio_uso"/>
    <n v="15"/>
    <x v="47"/>
    <n v="1"/>
    <s v="Subuso IPCC 2019"/>
    <n v="19"/>
    <x v="25"/>
    <x v="25"/>
    <n v="15"/>
  </r>
  <r>
    <s v="03"/>
    <s v="cambio_uso"/>
    <n v="16"/>
    <x v="48"/>
    <n v="1"/>
    <s v="Tipo Cambio 2001-2013"/>
    <n v="20"/>
    <x v="26"/>
    <x v="26"/>
    <n v="16"/>
  </r>
  <r>
    <s v="03"/>
    <s v="cambio_uso"/>
    <n v="17"/>
    <x v="49"/>
    <n v="1"/>
    <s v="Tipo Cambio 2013-2016"/>
    <n v="21"/>
    <x v="27"/>
    <x v="27"/>
    <n v="17"/>
  </r>
  <r>
    <s v="03"/>
    <s v="cambio_uso"/>
    <n v="18"/>
    <x v="50"/>
    <n v="1"/>
    <s v="Tipo Cambio 2016-2017"/>
    <n v="22"/>
    <x v="28"/>
    <x v="28"/>
    <n v="18"/>
  </r>
  <r>
    <s v="03"/>
    <s v="cambio_uso"/>
    <n v="19"/>
    <x v="51"/>
    <n v="1"/>
    <s v="Tipo Cambio 2017-2019"/>
    <n v="23"/>
    <x v="29"/>
    <x v="29"/>
    <n v="19"/>
  </r>
  <r>
    <s v="03"/>
    <s v="cambio_uso"/>
    <n v="20"/>
    <x v="52"/>
    <n v="1"/>
    <s v="Región"/>
    <n v="1"/>
    <x v="7"/>
    <x v="7"/>
    <m/>
  </r>
  <r>
    <s v="03"/>
    <s v="cambio_uso"/>
    <n v="21"/>
    <x v="53"/>
    <n v="1"/>
    <s v="Provincia"/>
    <n v="2"/>
    <x v="7"/>
    <x v="7"/>
    <m/>
  </r>
  <r>
    <s v="03"/>
    <s v="cambio_uso"/>
    <n v="22"/>
    <x v="54"/>
    <n v="1"/>
    <s v="Comuna"/>
    <n v="3"/>
    <x v="7"/>
    <x v="7"/>
    <m/>
  </r>
  <r>
    <s v="03"/>
    <s v="cambio_uso"/>
    <n v="23"/>
    <x v="55"/>
    <n v="1"/>
    <s v="Superficie (ha)"/>
    <n v="4"/>
    <x v="7"/>
    <x v="7"/>
    <m/>
  </r>
  <r>
    <s v="03"/>
    <s v="cambio_uso"/>
    <n v="24"/>
    <x v="30"/>
    <m/>
    <m/>
    <m/>
    <x v="7"/>
    <x v="7"/>
    <m/>
  </r>
  <r>
    <s v="03"/>
    <s v="cambio_uso"/>
    <n v="25"/>
    <x v="31"/>
    <m/>
    <m/>
    <m/>
    <x v="7"/>
    <x v="7"/>
    <m/>
  </r>
  <r>
    <s v="03"/>
    <s v="cambio_uso"/>
    <n v="26"/>
    <x v="32"/>
    <m/>
    <m/>
    <m/>
    <x v="7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10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32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99">
        <item m="1" x="659"/>
        <item m="1" x="478"/>
        <item m="1" x="541"/>
        <item m="1" x="622"/>
        <item m="1" x="602"/>
        <item m="1" x="472"/>
        <item m="1" x="81"/>
        <item m="1" x="179"/>
        <item m="1" x="328"/>
        <item m="1" x="154"/>
        <item m="1" x="201"/>
        <item m="1" x="283"/>
        <item m="1" x="257"/>
        <item m="1" x="147"/>
        <item m="1" x="401"/>
        <item m="1" x="528"/>
        <item m="1" x="669"/>
        <item m="1" x="491"/>
        <item m="1" x="549"/>
        <item m="1" x="632"/>
        <item m="1" x="610"/>
        <item m="1" x="485"/>
        <item m="1" x="98"/>
        <item m="1" x="188"/>
        <item m="1" x="333"/>
        <item m="1" x="161"/>
        <item m="1" x="212"/>
        <item m="1" x="291"/>
        <item m="1" x="267"/>
        <item m="1" x="158"/>
        <item m="1" x="414"/>
        <item m="1" x="538"/>
        <item m="1" x="677"/>
        <item m="1" x="556"/>
        <item m="1" x="638"/>
        <item m="1" x="619"/>
        <item m="1" x="497"/>
        <item m="1" x="105"/>
        <item m="1" x="195"/>
        <item m="1" x="344"/>
        <item m="1" x="173"/>
        <item m="1" x="224"/>
        <item m="1" x="303"/>
        <item m="1" x="280"/>
        <item m="1" x="165"/>
        <item m="1" x="424"/>
        <item m="1" x="544"/>
        <item m="1" x="688"/>
        <item m="1" x="518"/>
        <item m="1" x="565"/>
        <item m="1" x="648"/>
        <item m="1" x="631"/>
        <item m="1" x="514"/>
        <item m="1" x="116"/>
        <item m="1" x="205"/>
        <item m="1" x="357"/>
        <item m="1" x="180"/>
        <item m="1" x="230"/>
        <item m="1" x="316"/>
        <item m="1" x="289"/>
        <item m="1" x="175"/>
        <item m="1" x="438"/>
        <item m="1" x="553"/>
        <item m="1" x="246"/>
        <item m="1" x="162"/>
        <item m="1" x="93"/>
        <item m="1" x="143"/>
        <item m="1" x="124"/>
        <item m="1" x="130"/>
        <item m="1" x="78"/>
        <item m="1" x="671"/>
        <item m="1" x="247"/>
        <item m="1" x="335"/>
        <item m="1" x="456"/>
        <item m="1" x="555"/>
        <item m="1" x="115"/>
        <item m="1" x="242"/>
        <item m="1" x="317"/>
        <item m="1" x="324"/>
        <item m="1" x="621"/>
        <item m="1" x="437"/>
        <item m="1" x="348"/>
        <item m="1" x="611"/>
        <item m="1" x="331"/>
        <item m="1" x="183"/>
        <item m="1" x="141"/>
        <item m="1" x="225"/>
        <item m="1" x="691"/>
        <item m="1" x="421"/>
        <item m="1" x="259"/>
        <item m="1" x="567"/>
        <item m="1" x="628"/>
        <item m="1" x="371"/>
        <item m="1" x="149"/>
        <item m="1" x="365"/>
        <item m="1" x="145"/>
        <item m="1" x="137"/>
        <item m="1" x="68"/>
        <item m="1" x="360"/>
        <item m="1" x="502"/>
        <item m="1" x="606"/>
        <item m="1" x="483"/>
        <item m="1" x="337"/>
        <item m="1" x="213"/>
        <item m="1" x="596"/>
        <item m="1" x="589"/>
        <item m="1" x="306"/>
        <item m="1" x="532"/>
        <item m="1" x="377"/>
        <item m="1" x="627"/>
        <item m="1" x="605"/>
        <item m="1" x="80"/>
        <item x="32"/>
        <item m="1" x="270"/>
        <item m="1" x="266"/>
        <item x="19"/>
        <item m="1" x="637"/>
        <item m="1" x="644"/>
        <item m="1" x="682"/>
        <item m="1" x="474"/>
        <item m="1" x="83"/>
        <item x="31"/>
        <item x="30"/>
        <item m="1" x="487"/>
        <item x="21"/>
        <item x="23"/>
        <item x="20"/>
        <item m="1" x="91"/>
        <item m="1" x="114"/>
        <item m="1" x="433"/>
        <item m="1" x="184"/>
        <item m="1" x="562"/>
        <item m="1" x="159"/>
        <item m="1" x="698"/>
        <item m="1" x="305"/>
        <item m="1" x="133"/>
        <item x="18"/>
        <item m="1" x="513"/>
        <item m="1" x="410"/>
        <item m="1" x="73"/>
        <item m="1" x="647"/>
        <item m="1" x="484"/>
        <item m="1" x="295"/>
        <item m="1" x="660"/>
        <item m="1" x="107"/>
        <item m="1" x="441"/>
        <item m="1" x="235"/>
        <item m="1" x="167"/>
        <item m="1" x="382"/>
        <item m="1" x="404"/>
        <item m="1" x="536"/>
        <item m="1" x="681"/>
        <item m="1" x="641"/>
        <item m="1" x="199"/>
        <item m="1" x="276"/>
        <item m="1" x="334"/>
        <item m="1" x="574"/>
        <item m="1" x="492"/>
        <item m="1" x="496"/>
        <item m="1" x="59"/>
        <item m="1" x="117"/>
        <item x="15"/>
        <item m="1" x="274"/>
        <item x="14"/>
        <item x="13"/>
        <item m="1" x="430"/>
        <item m="1" x="301"/>
        <item m="1" x="243"/>
        <item m="1" x="110"/>
        <item m="1" x="675"/>
        <item m="1" x="592"/>
        <item m="1" x="302"/>
        <item m="1" x="273"/>
        <item m="1" x="192"/>
        <item m="1" x="345"/>
        <item m="1" x="504"/>
        <item m="1" x="104"/>
        <item m="1" x="452"/>
        <item m="1" x="661"/>
        <item m="1" x="70"/>
        <item m="1" x="129"/>
        <item m="1" x="232"/>
        <item m="1" x="181"/>
        <item m="1" x="435"/>
        <item m="1" x="579"/>
        <item m="1" x="533"/>
        <item m="1" x="657"/>
        <item m="1" x="268"/>
        <item m="1" x="447"/>
        <item m="1" x="118"/>
        <item m="1" x="100"/>
        <item m="1" x="465"/>
        <item m="1" x="288"/>
        <item m="1" x="279"/>
        <item m="1" x="354"/>
        <item m="1" x="572"/>
        <item m="1" x="670"/>
        <item m="1" x="197"/>
        <item m="1" x="470"/>
        <item m="1" x="603"/>
        <item m="1" x="510"/>
        <item m="1" x="617"/>
        <item m="1" x="689"/>
        <item m="1" x="600"/>
        <item m="1" x="476"/>
        <item m="1" x="526"/>
        <item m="1" x="290"/>
        <item m="1" x="358"/>
        <item m="1" x="241"/>
        <item m="1" x="411"/>
        <item m="1" x="258"/>
        <item m="1" x="57"/>
        <item m="1" x="539"/>
        <item m="1" x="593"/>
        <item m="1" x="233"/>
        <item m="1" x="685"/>
        <item m="1" x="673"/>
        <item m="1" x="654"/>
        <item m="1" x="609"/>
        <item x="12"/>
        <item m="1" x="109"/>
        <item m="1" x="380"/>
        <item m="1" x="498"/>
        <item m="1" x="363"/>
        <item m="1" x="203"/>
        <item m="1" x="120"/>
        <item m="1" x="687"/>
        <item m="1" x="684"/>
        <item m="1" x="255"/>
        <item m="1" x="409"/>
        <item m="1" x="139"/>
        <item m="1" x="156"/>
        <item m="1" x="396"/>
        <item m="1" x="508"/>
        <item m="1" x="292"/>
        <item m="1" x="76"/>
        <item m="1" x="582"/>
        <item m="1" x="455"/>
        <item m="1" x="450"/>
        <item m="1" x="434"/>
        <item m="1" x="128"/>
        <item m="1" x="643"/>
        <item m="1" x="146"/>
        <item m="1" x="177"/>
        <item m="1" x="656"/>
        <item m="1" x="56"/>
        <item m="1" x="248"/>
        <item m="1" x="422"/>
        <item m="1" x="221"/>
        <item m="1" x="420"/>
        <item m="1" x="369"/>
        <item m="1" x="448"/>
        <item m="1" x="388"/>
        <item m="1" x="202"/>
        <item m="1" x="548"/>
        <item m="1" x="557"/>
        <item m="1" x="111"/>
        <item m="1" x="187"/>
        <item m="1" x="254"/>
        <item m="1" x="512"/>
        <item m="1" x="453"/>
        <item m="1" x="597"/>
        <item m="1" x="250"/>
        <item m="1" x="550"/>
        <item m="1" x="209"/>
        <item m="1" x="466"/>
        <item m="1" x="346"/>
        <item m="1" x="126"/>
        <item m="1" x="695"/>
        <item m="1" x="194"/>
        <item m="1" x="239"/>
        <item m="1" x="355"/>
        <item m="1" x="531"/>
        <item m="1" x="625"/>
        <item m="1" x="618"/>
        <item m="1" x="490"/>
        <item m="1" x="595"/>
        <item m="1" x="584"/>
        <item m="1" x="113"/>
        <item m="1" x="580"/>
        <item m="1" x="477"/>
        <item m="1" x="525"/>
        <item m="1" x="662"/>
        <item m="1" x="282"/>
        <item m="1" x="252"/>
        <item m="1" x="262"/>
        <item m="1" x="222"/>
        <item m="1" x="215"/>
        <item m="1" x="142"/>
        <item m="1" x="457"/>
        <item m="1" x="563"/>
        <item m="1" x="223"/>
        <item m="1" x="598"/>
        <item m="1" x="676"/>
        <item m="1" x="613"/>
        <item m="1" x="325"/>
        <item m="1" x="696"/>
        <item m="1" x="196"/>
        <item m="1" x="646"/>
        <item m="1" x="534"/>
        <item m="1" x="486"/>
        <item x="54"/>
        <item m="1" x="668"/>
        <item m="1" x="667"/>
        <item m="1" x="89"/>
        <item m="1" x="353"/>
        <item m="1" x="249"/>
        <item m="1" x="376"/>
        <item m="1" x="683"/>
        <item x="22"/>
        <item m="1" x="132"/>
        <item m="1" x="469"/>
        <item m="1" x="298"/>
        <item m="1" x="160"/>
        <item m="1" x="431"/>
        <item m="1" x="71"/>
        <item m="1" x="566"/>
        <item m="1" x="573"/>
        <item m="1" x="200"/>
        <item m="1" x="636"/>
        <item m="1" x="615"/>
        <item m="1" x="169"/>
        <item m="1" x="495"/>
        <item m="1" x="79"/>
        <item m="1" x="319"/>
        <item m="1" x="370"/>
        <item m="1" x="321"/>
        <item m="1" x="372"/>
        <item m="1" x="308"/>
        <item m="1" x="312"/>
        <item m="1" x="361"/>
        <item m="1" x="630"/>
        <item m="1" x="207"/>
        <item m="1" x="633"/>
        <item m="1" x="294"/>
        <item m="1" x="287"/>
        <item m="1" x="72"/>
        <item m="1" x="101"/>
        <item m="1" x="467"/>
        <item m="1" x="616"/>
        <item m="1" x="136"/>
        <item m="1" x="307"/>
        <item m="1" x="293"/>
        <item m="1" x="244"/>
        <item m="1" x="106"/>
        <item m="1" x="658"/>
        <item m="1" x="153"/>
        <item m="1" x="568"/>
        <item m="1" x="569"/>
        <item m="1" x="67"/>
        <item m="1" x="127"/>
        <item m="1" x="309"/>
        <item m="1" x="65"/>
        <item m="1" x="587"/>
        <item m="1" x="210"/>
        <item m="1" x="461"/>
        <item m="1" x="332"/>
        <item x="17"/>
        <item m="1" x="482"/>
        <item m="1" x="623"/>
        <item m="1" x="157"/>
        <item m="1" x="500"/>
        <item m="1" x="446"/>
        <item m="1" x="655"/>
        <item m="1" x="475"/>
        <item m="1" x="193"/>
        <item x="16"/>
        <item m="1" x="620"/>
        <item m="1" x="226"/>
        <item m="1" x="680"/>
        <item m="1" x="140"/>
        <item m="1" x="356"/>
        <item m="1" x="313"/>
        <item m="1" x="362"/>
        <item m="1" x="217"/>
        <item m="1" x="425"/>
        <item m="1" x="640"/>
        <item m="1" x="511"/>
        <item m="1" x="58"/>
        <item m="1" x="253"/>
        <item m="1" x="481"/>
        <item m="1" x="634"/>
        <item m="1" x="343"/>
        <item m="1" x="523"/>
        <item m="1" x="462"/>
        <item m="1" x="391"/>
        <item m="1" x="256"/>
        <item m="1" x="300"/>
        <item m="1" x="649"/>
        <item m="1" x="612"/>
        <item m="1" x="299"/>
        <item m="1" x="220"/>
        <item m="1" x="237"/>
        <item m="1" x="561"/>
        <item m="1" x="444"/>
        <item m="1" x="686"/>
        <item m="1" x="152"/>
        <item m="1" x="171"/>
        <item m="1" x="558"/>
        <item m="1" x="473"/>
        <item m="1" x="443"/>
        <item m="1" x="524"/>
        <item m="1" x="488"/>
        <item m="1" x="148"/>
        <item m="1" x="505"/>
        <item m="1" x="413"/>
        <item m="1" x="263"/>
        <item m="1" x="432"/>
        <item m="1" x="186"/>
        <item m="1" x="506"/>
        <item m="1" x="588"/>
        <item m="1" x="650"/>
        <item m="1" x="652"/>
        <item m="1" x="423"/>
        <item m="1" x="415"/>
        <item m="1" x="585"/>
        <item m="1" x="594"/>
        <item m="1" x="84"/>
        <item m="1" x="63"/>
        <item m="1" x="277"/>
        <item m="1" x="122"/>
        <item m="1" x="327"/>
        <item m="1" x="678"/>
        <item m="1" x="66"/>
        <item m="1" x="368"/>
        <item m="1" x="60"/>
        <item m="1" x="560"/>
        <item m="1" x="168"/>
        <item m="1" x="651"/>
        <item m="1" x="227"/>
        <item m="1" x="608"/>
        <item m="1" x="275"/>
        <item m="1" x="663"/>
        <item m="1" x="350"/>
        <item m="1" x="296"/>
        <item m="1" x="503"/>
        <item m="1" x="547"/>
        <item m="1" x="97"/>
        <item m="1" x="552"/>
        <item m="1" x="400"/>
        <item m="1" x="373"/>
        <item m="1" x="392"/>
        <item m="1" x="381"/>
        <item m="1" x="543"/>
        <item m="1" x="426"/>
        <item m="1" x="429"/>
        <item m="1" x="417"/>
        <item m="1" x="405"/>
        <item m="1" x="386"/>
        <item m="1" x="375"/>
        <item m="1" x="693"/>
        <item m="1" x="624"/>
        <item m="1" x="614"/>
        <item m="1" x="471"/>
        <item m="1" x="451"/>
        <item m="1" x="428"/>
        <item m="1" x="559"/>
        <item m="1" x="551"/>
        <item m="1" x="540"/>
        <item m="1" x="529"/>
        <item m="1" x="519"/>
        <item m="1" x="509"/>
        <item m="1" x="383"/>
        <item m="1" x="176"/>
        <item m="1" x="645"/>
        <item m="1" x="635"/>
        <item m="1" x="545"/>
        <item m="1" x="527"/>
        <item m="1" x="517"/>
        <item m="1" x="464"/>
        <item m="1" x="178"/>
        <item m="1" x="374"/>
        <item m="1" x="499"/>
        <item m="1" x="170"/>
        <item m="1" x="218"/>
        <item m="1" x="206"/>
        <item m="1" x="493"/>
        <item m="1" x="297"/>
        <item m="1" x="359"/>
        <item m="1" x="418"/>
        <item m="1" x="479"/>
        <item m="1" x="494"/>
        <item m="1" x="234"/>
        <item m="1" x="62"/>
        <item m="1" x="131"/>
        <item m="1" x="90"/>
        <item m="1" x="507"/>
        <item m="1" x="537"/>
        <item m="1" x="208"/>
        <item m="1" x="385"/>
        <item m="1" x="692"/>
        <item m="1" x="228"/>
        <item m="1" x="75"/>
        <item m="1" x="384"/>
        <item m="1" x="77"/>
        <item m="1" x="387"/>
        <item m="1" x="82"/>
        <item m="1" x="390"/>
        <item m="1" x="86"/>
        <item m="1" x="394"/>
        <item m="1" x="88"/>
        <item m="1" x="397"/>
        <item m="1" x="95"/>
        <item m="1" x="403"/>
        <item m="1" x="99"/>
        <item m="1" x="406"/>
        <item m="1" x="103"/>
        <item m="1" x="408"/>
        <item m="1" x="412"/>
        <item m="1" x="427"/>
        <item m="1" x="174"/>
        <item m="1" x="185"/>
        <item m="1" x="198"/>
        <item m="1" x="323"/>
        <item m="1" x="607"/>
        <item m="1" x="87"/>
        <item m="1" x="211"/>
        <item m="1" x="330"/>
        <item m="1" x="304"/>
        <item m="1" x="571"/>
        <item m="1" x="138"/>
        <item m="1" x="265"/>
        <item m="1" x="342"/>
        <item m="1" x="96"/>
        <item m="1" x="530"/>
        <item m="1" x="604"/>
        <item m="1" x="581"/>
        <item m="1" x="626"/>
        <item m="1" x="515"/>
        <item m="1" x="679"/>
        <item m="1" x="416"/>
        <item m="1" x="520"/>
        <item m="1" x="697"/>
        <item m="1" x="454"/>
        <item m="1" x="155"/>
        <item m="1" x="284"/>
        <item m="1" x="151"/>
        <item m="1" x="639"/>
        <item m="1" x="261"/>
        <item m="1" x="163"/>
        <item m="1" x="61"/>
        <item m="1" x="575"/>
        <item m="1" x="74"/>
        <item m="1" x="664"/>
        <item m="1" x="108"/>
        <item m="1" x="436"/>
        <item m="1" x="459"/>
        <item m="1" x="329"/>
        <item m="1" x="264"/>
        <item m="1" x="586"/>
        <item m="1" x="591"/>
        <item m="1" x="379"/>
        <item m="1" x="399"/>
        <item m="1" x="445"/>
        <item m="1" x="419"/>
        <item m="1" x="164"/>
        <item m="1" x="320"/>
        <item m="1" x="322"/>
        <item m="1" x="570"/>
        <item m="1" x="119"/>
        <item m="1" x="352"/>
        <item m="1" x="260"/>
        <item m="1" x="278"/>
        <item m="1" x="311"/>
        <item m="1" x="318"/>
        <item m="1" x="442"/>
        <item m="1" x="310"/>
        <item m="1" x="666"/>
        <item m="1" x="364"/>
        <item m="1" x="653"/>
        <item m="1" x="629"/>
        <item m="1" x="121"/>
        <item m="1" x="85"/>
        <item m="1" x="166"/>
        <item m="1" x="240"/>
        <item m="1" x="340"/>
        <item m="1" x="351"/>
        <item m="1" x="367"/>
        <item m="1" x="564"/>
        <item m="1" x="236"/>
        <item m="1" x="94"/>
        <item m="1" x="440"/>
        <item m="1" x="521"/>
        <item m="1" x="182"/>
        <item m="1" x="191"/>
        <item m="1" x="468"/>
        <item m="1" x="135"/>
        <item m="1" x="238"/>
        <item m="1" x="378"/>
        <item m="1" x="395"/>
        <item m="1" x="489"/>
        <item m="1" x="231"/>
        <item m="1" x="583"/>
        <item m="1" x="458"/>
        <item m="1" x="64"/>
        <item m="1" x="144"/>
        <item m="1" x="599"/>
        <item m="1" x="672"/>
        <item m="1" x="216"/>
        <item m="1" x="542"/>
        <item m="1" x="315"/>
        <item m="1" x="690"/>
        <item m="1" x="460"/>
        <item m="1" x="554"/>
        <item m="1" x="271"/>
        <item m="1" x="281"/>
        <item m="1" x="214"/>
        <item m="1" x="204"/>
        <item m="1" x="601"/>
        <item m="1" x="125"/>
        <item m="1" x="69"/>
        <item m="1" x="134"/>
        <item m="1" x="463"/>
        <item m="1" x="439"/>
        <item m="1" x="190"/>
        <item m="1" x="150"/>
        <item m="1" x="590"/>
        <item m="1" x="285"/>
        <item m="1" x="286"/>
        <item m="1" x="402"/>
        <item m="1" x="347"/>
        <item m="1" x="219"/>
        <item m="1" x="546"/>
        <item m="1" x="189"/>
        <item m="1" x="665"/>
        <item m="1" x="339"/>
        <item m="1" x="349"/>
        <item m="1" x="366"/>
        <item m="1" x="480"/>
        <item m="1" x="112"/>
        <item m="1" x="92"/>
        <item m="1" x="501"/>
        <item m="1" x="172"/>
        <item m="1" x="123"/>
        <item m="1" x="336"/>
        <item m="1" x="341"/>
        <item m="1" x="269"/>
        <item m="1" x="326"/>
        <item m="1" x="393"/>
        <item m="1" x="272"/>
        <item m="1" x="576"/>
        <item m="1" x="338"/>
        <item m="1" x="389"/>
        <item m="1" x="694"/>
        <item m="1" x="535"/>
        <item m="1" x="577"/>
        <item m="1" x="522"/>
        <item m="1" x="516"/>
        <item m="1" x="449"/>
        <item m="1" x="102"/>
        <item m="1" x="314"/>
        <item m="1" x="229"/>
        <item m="1" x="578"/>
        <item m="1" x="245"/>
        <item m="1" x="398"/>
        <item m="1" x="674"/>
        <item m="1" x="642"/>
        <item m="1" x="251"/>
        <item m="1" x="40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24"/>
        <item x="25"/>
        <item x="26"/>
        <item x="27"/>
        <item x="28"/>
        <item x="29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11">
        <item m="1" x="159"/>
        <item m="1" x="45"/>
        <item m="1" x="99"/>
        <item m="1" x="271"/>
        <item m="1" x="91"/>
        <item m="1" x="170"/>
        <item m="1" x="266"/>
        <item m="1" x="233"/>
        <item m="1" x="132"/>
        <item m="1" x="235"/>
        <item m="1" x="300"/>
        <item m="1" x="85"/>
        <item m="1" x="70"/>
        <item m="1" x="63"/>
        <item m="1" x="276"/>
        <item m="1" x="301"/>
        <item m="1" x="273"/>
        <item m="1" x="171"/>
        <item m="1" x="189"/>
        <item m="1" x="209"/>
        <item m="1" x="226"/>
        <item m="1" x="237"/>
        <item m="1" x="107"/>
        <item m="1" x="58"/>
        <item m="1" x="62"/>
        <item m="1" x="135"/>
        <item m="1" x="119"/>
        <item m="1" x="115"/>
        <item m="1" x="151"/>
        <item m="1" x="241"/>
        <item m="1" x="146"/>
        <item m="1" x="59"/>
        <item m="1" x="152"/>
        <item m="1" x="242"/>
        <item m="1" x="83"/>
        <item m="1" x="164"/>
        <item m="1" x="259"/>
        <item m="1" x="183"/>
        <item m="1" x="298"/>
        <item m="1" x="55"/>
        <item m="1" x="285"/>
        <item m="1" x="157"/>
        <item m="1" x="227"/>
        <item m="1" x="33"/>
        <item m="1" x="124"/>
        <item m="1" x="282"/>
        <item m="1" x="41"/>
        <item m="1" x="200"/>
        <item m="1" x="153"/>
        <item m="1" x="289"/>
        <item m="1" x="269"/>
        <item m="1" x="177"/>
        <item m="1" x="126"/>
        <item m="1" x="244"/>
        <item m="1" x="121"/>
        <item m="1" x="78"/>
        <item m="1" x="174"/>
        <item m="1" x="310"/>
        <item m="1" x="277"/>
        <item m="1" x="97"/>
        <item m="1" x="114"/>
        <item m="1" x="158"/>
        <item m="1" x="162"/>
        <item m="1" x="234"/>
        <item m="1" x="169"/>
        <item m="1" x="232"/>
        <item m="1" x="207"/>
        <item m="1" x="77"/>
        <item m="1" x="69"/>
        <item x="7"/>
        <item m="1" x="106"/>
        <item m="1" x="147"/>
        <item m="1" x="166"/>
        <item m="1" x="57"/>
        <item m="1" x="143"/>
        <item m="1" x="219"/>
        <item m="1" x="215"/>
        <item m="1" x="203"/>
        <item m="1" x="56"/>
        <item m="1" x="305"/>
        <item m="1" x="109"/>
        <item m="1" x="30"/>
        <item m="1" x="246"/>
        <item m="1" x="65"/>
        <item m="1" x="197"/>
        <item m="1" x="307"/>
        <item m="1" x="39"/>
        <item m="1" x="181"/>
        <item m="1" x="111"/>
        <item m="1" x="60"/>
        <item m="1" x="155"/>
        <item m="1" x="101"/>
        <item m="1" x="210"/>
        <item m="1" x="105"/>
        <item m="1" x="92"/>
        <item m="1" x="175"/>
        <item m="1" x="304"/>
        <item m="1" x="255"/>
        <item m="1" x="42"/>
        <item m="1" x="182"/>
        <item m="1" x="154"/>
        <item m="1" x="296"/>
        <item m="1" x="188"/>
        <item m="1" x="76"/>
        <item m="1" x="98"/>
        <item m="1" x="40"/>
        <item m="1" x="278"/>
        <item m="1" x="144"/>
        <item m="1" x="245"/>
        <item m="1" x="118"/>
        <item m="1" x="94"/>
        <item m="1" x="212"/>
        <item m="1" x="260"/>
        <item m="1" x="205"/>
        <item m="1" x="221"/>
        <item m="1" x="224"/>
        <item m="1" x="71"/>
        <item m="1" x="134"/>
        <item m="1" x="199"/>
        <item m="1" x="187"/>
        <item m="1" x="113"/>
        <item m="1" x="136"/>
        <item m="1" x="142"/>
        <item m="1" x="108"/>
        <item m="1" x="104"/>
        <item m="1" x="218"/>
        <item m="1" x="253"/>
        <item m="1" x="51"/>
        <item m="1" x="228"/>
        <item m="1" x="280"/>
        <item m="1" x="268"/>
        <item m="1" x="141"/>
        <item m="1" x="194"/>
        <item m="1" x="190"/>
        <item m="1" x="179"/>
        <item m="1" x="46"/>
        <item m="1" x="148"/>
        <item m="1" x="150"/>
        <item m="1" x="66"/>
        <item m="1" x="31"/>
        <item m="1" x="180"/>
        <item m="1" x="293"/>
        <item m="1" x="281"/>
        <item m="1" x="43"/>
        <item m="1" x="204"/>
        <item m="1" x="191"/>
        <item m="1" x="80"/>
        <item m="1" x="239"/>
        <item m="1" x="178"/>
        <item m="1" x="308"/>
        <item m="1" x="61"/>
        <item m="1" x="93"/>
        <item m="1" x="44"/>
        <item m="1" x="198"/>
        <item m="1" x="38"/>
        <item m="1" x="225"/>
        <item m="1" x="211"/>
        <item m="1" x="50"/>
        <item m="1" x="125"/>
        <item m="1" x="248"/>
        <item m="1" x="117"/>
        <item m="1" x="110"/>
        <item m="1" x="250"/>
        <item m="1" x="95"/>
        <item m="1" x="267"/>
        <item m="1" x="201"/>
        <item m="1" x="96"/>
        <item m="1" x="165"/>
        <item m="1" x="256"/>
        <item m="1" x="127"/>
        <item m="1" x="102"/>
        <item m="1" x="73"/>
        <item m="1" x="112"/>
        <item m="1" x="306"/>
        <item m="1" x="294"/>
        <item m="1" x="262"/>
        <item m="1" x="243"/>
        <item m="1" x="274"/>
        <item m="1" x="35"/>
        <item m="1" x="172"/>
        <item m="1" x="72"/>
        <item m="1" x="214"/>
        <item m="1" x="168"/>
        <item m="1" x="89"/>
        <item m="1" x="265"/>
        <item m="1" x="131"/>
        <item m="1" x="208"/>
        <item m="1" x="120"/>
        <item m="1" x="130"/>
        <item m="1" x="47"/>
        <item m="1" x="90"/>
        <item m="1" x="167"/>
        <item m="1" x="160"/>
        <item m="1" x="163"/>
        <item m="1" x="287"/>
        <item m="1" x="145"/>
        <item m="1" x="100"/>
        <item m="1" x="129"/>
        <item m="1" x="128"/>
        <item m="1" x="236"/>
        <item m="1" x="84"/>
        <item m="1" x="258"/>
        <item m="1" x="302"/>
        <item m="1" x="64"/>
        <item m="1" x="140"/>
        <item m="1" x="81"/>
        <item m="1" x="257"/>
        <item m="1" x="231"/>
        <item m="1" x="176"/>
        <item m="1" x="79"/>
        <item m="1" x="291"/>
        <item m="1" x="216"/>
        <item m="1" x="86"/>
        <item m="1" x="54"/>
        <item m="1" x="220"/>
        <item m="1" x="249"/>
        <item m="1" x="270"/>
        <item m="1" x="286"/>
        <item m="1" x="139"/>
        <item m="1" x="297"/>
        <item m="1" x="238"/>
        <item m="1" x="261"/>
        <item m="1" x="299"/>
        <item m="1" x="149"/>
        <item m="1" x="116"/>
        <item m="1" x="185"/>
        <item m="1" x="32"/>
        <item m="1" x="161"/>
        <item m="1" x="275"/>
        <item m="1" x="309"/>
        <item m="1" x="254"/>
        <item m="1" x="279"/>
        <item m="1" x="184"/>
        <item m="1" x="303"/>
        <item m="1" x="240"/>
        <item m="1" x="82"/>
        <item m="1" x="37"/>
        <item m="1" x="133"/>
        <item m="1" x="288"/>
        <item m="1" x="186"/>
        <item m="1" x="213"/>
        <item m="1" x="229"/>
        <item m="1" x="230"/>
        <item m="1" x="217"/>
        <item m="1" x="290"/>
        <item m="1" x="264"/>
        <item m="1" x="284"/>
        <item m="1" x="283"/>
        <item m="1" x="173"/>
        <item m="1" x="36"/>
        <item m="1" x="263"/>
        <item m="1" x="295"/>
        <item m="1" x="206"/>
        <item m="1" x="292"/>
        <item m="1" x="34"/>
        <item m="1" x="52"/>
        <item m="1" x="122"/>
        <item m="1" x="222"/>
        <item m="1" x="48"/>
        <item m="1" x="247"/>
        <item m="1" x="53"/>
        <item m="1" x="123"/>
        <item m="1" x="223"/>
        <item m="1" x="49"/>
        <item m="1" x="87"/>
        <item m="1" x="67"/>
        <item m="1" x="202"/>
        <item m="1" x="88"/>
        <item m="1" x="68"/>
        <item m="1" x="195"/>
        <item m="1" x="192"/>
        <item m="1" x="137"/>
        <item m="1" x="251"/>
        <item m="1" x="74"/>
        <item m="1" x="196"/>
        <item m="1" x="193"/>
        <item m="1" x="138"/>
        <item m="1" x="252"/>
        <item m="1" x="75"/>
        <item m="1" x="156"/>
        <item m="1" x="103"/>
        <item m="1" x="272"/>
        <item x="10"/>
        <item x="0"/>
        <item x="1"/>
        <item x="2"/>
        <item x="3"/>
        <item x="4"/>
        <item x="5"/>
        <item x="6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24">
        <item m="1" x="103"/>
        <item x="8"/>
        <item x="0"/>
        <item x="1"/>
        <item x="2"/>
        <item x="3"/>
        <item x="4"/>
        <item x="5"/>
        <item x="6"/>
        <item x="9"/>
        <item m="1" x="211"/>
        <item x="10"/>
        <item m="1" x="178"/>
        <item m="1" x="156"/>
        <item m="1" x="128"/>
        <item m="1" x="108"/>
        <item m="1" x="113"/>
        <item m="1" x="205"/>
        <item m="1" x="177"/>
        <item m="1" x="138"/>
        <item m="1" x="105"/>
        <item m="1" x="76"/>
        <item m="1" x="48"/>
        <item m="1" x="214"/>
        <item m="1" x="189"/>
        <item m="1" x="159"/>
        <item x="11"/>
        <item x="20"/>
        <item x="21"/>
        <item x="22"/>
        <item x="23"/>
        <item x="24"/>
        <item x="25"/>
        <item x="26"/>
        <item x="27"/>
        <item x="28"/>
        <item x="29"/>
        <item x="12"/>
        <item x="13"/>
        <item x="14"/>
        <item x="15"/>
        <item x="16"/>
        <item x="17"/>
        <item x="18"/>
        <item x="19"/>
        <item m="1" x="169"/>
        <item m="1" x="221"/>
        <item m="1" x="203"/>
        <item m="1" x="186"/>
        <item m="1" x="165"/>
        <item m="1" x="140"/>
        <item m="1" x="120"/>
        <item m="1" x="96"/>
        <item m="1" x="67"/>
        <item m="1" x="125"/>
        <item m="1" x="101"/>
        <item m="1" x="84"/>
        <item m="1" x="34"/>
        <item m="1" x="209"/>
        <item m="1" x="73"/>
        <item m="1" x="129"/>
        <item m="1" x="109"/>
        <item m="1" x="89"/>
        <item m="1" x="185"/>
        <item m="1" x="38"/>
        <item m="1" x="217"/>
        <item m="1" x="198"/>
        <item m="1" x="181"/>
        <item m="1" x="161"/>
        <item m="1" x="134"/>
        <item m="1" x="114"/>
        <item m="1" x="93"/>
        <item m="1" x="83"/>
        <item m="1" x="141"/>
        <item m="1" x="121"/>
        <item m="1" x="35"/>
        <item m="1" x="87"/>
        <item m="1" x="68"/>
        <item m="1" x="50"/>
        <item m="1" x="132"/>
        <item m="1" x="139"/>
        <item m="1" x="196"/>
        <item m="1" x="179"/>
        <item m="1" x="157"/>
        <item m="1" x="130"/>
        <item m="1" x="42"/>
        <item m="1" x="146"/>
        <item m="1" x="92"/>
        <item m="1" x="74"/>
        <item m="1" x="57"/>
        <item m="1" x="39"/>
        <item m="1" x="144"/>
        <item m="1" x="154"/>
        <item m="1" x="204"/>
        <item m="1" x="187"/>
        <item m="1" x="166"/>
        <item m="1" x="102"/>
        <item m="1" x="85"/>
        <item m="1" x="155"/>
        <item m="1" x="210"/>
        <item m="1" x="194"/>
        <item m="1" x="174"/>
        <item m="1" x="151"/>
        <item m="1" x="56"/>
        <item m="1" x="110"/>
        <item m="1" x="90"/>
        <item m="1" x="70"/>
        <item m="1" x="53"/>
        <item m="1" x="36"/>
        <item m="1" x="212"/>
        <item m="1" x="218"/>
        <item m="1" x="199"/>
        <item m="1" x="182"/>
        <item m="1" x="162"/>
        <item m="1" x="135"/>
        <item m="1" x="115"/>
        <item m="1" x="94"/>
        <item m="1" x="122"/>
        <item m="1" x="97"/>
        <item m="1" x="79"/>
        <item m="1" x="61"/>
        <item m="1" x="44"/>
        <item m="1" x="222"/>
        <item m="1" x="31"/>
        <item m="1" x="206"/>
        <item m="1" x="190"/>
        <item m="1" x="171"/>
        <item m="1" x="147"/>
        <item m="1" x="126"/>
        <item m="1" x="104"/>
        <item m="1" x="180"/>
        <item m="1" x="158"/>
        <item m="1" x="131"/>
        <item m="1" x="111"/>
        <item m="1" x="30"/>
        <item m="1" x="75"/>
        <item m="1" x="58"/>
        <item m="1" x="40"/>
        <item m="1" x="219"/>
        <item m="1" x="200"/>
        <item m="1" x="188"/>
        <item m="1" x="167"/>
        <item m="1" x="142"/>
        <item m="1" x="123"/>
        <item m="1" x="98"/>
        <item m="1" x="86"/>
        <item m="1" x="65"/>
        <item m="1" x="46"/>
        <item m="1" x="32"/>
        <item m="1" x="195"/>
        <item m="1" x="175"/>
        <item m="1" x="152"/>
        <item m="1" x="91"/>
        <item m="1" x="71"/>
        <item m="1" x="54"/>
        <item m="1" x="201"/>
        <item m="1" x="183"/>
        <item m="1" x="163"/>
        <item m="1" x="136"/>
        <item m="1" x="116"/>
        <item m="1" x="95"/>
        <item m="1" x="78"/>
        <item m="1" x="60"/>
        <item m="1" x="43"/>
        <item m="1" x="99"/>
        <item m="1" x="80"/>
        <item m="1" x="62"/>
        <item m="1" x="45"/>
        <item m="1" x="223"/>
        <item m="1" x="207"/>
        <item m="1" x="191"/>
        <item m="1" x="172"/>
        <item m="1" x="148"/>
        <item m="1" x="107"/>
        <item m="1" x="88"/>
        <item m="1" x="69"/>
        <item m="1" x="51"/>
        <item m="1" x="59"/>
        <item m="1" x="41"/>
        <item m="1" x="220"/>
        <item m="1" x="106"/>
        <item m="1" x="168"/>
        <item m="1" x="143"/>
        <item m="1" x="124"/>
        <item m="1" x="100"/>
        <item m="1" x="81"/>
        <item m="1" x="63"/>
        <item m="1" x="112"/>
        <item m="1" x="66"/>
        <item m="1" x="47"/>
        <item m="1" x="33"/>
        <item m="1" x="208"/>
        <item m="1" x="192"/>
        <item m="1" x="118"/>
        <item m="1" x="176"/>
        <item m="1" x="153"/>
        <item m="1" x="215"/>
        <item m="1" x="72"/>
        <item m="1" x="55"/>
        <item m="1" x="37"/>
        <item m="1" x="213"/>
        <item m="1" x="119"/>
        <item m="1" x="184"/>
        <item m="1" x="164"/>
        <item m="1" x="137"/>
        <item m="1" x="117"/>
        <item m="1" x="82"/>
        <item m="1" x="64"/>
        <item m="1" x="193"/>
        <item m="1" x="173"/>
        <item m="1" x="149"/>
        <item m="1" x="197"/>
        <item m="1" x="202"/>
        <item m="1" x="77"/>
        <item m="1" x="170"/>
        <item m="1" x="49"/>
        <item m="1" x="52"/>
        <item m="1" x="127"/>
        <item m="1" x="133"/>
        <item m="1" x="145"/>
        <item m="1" x="150"/>
        <item m="1" x="160"/>
        <item m="1" x="21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29">
    <i>
      <x v="1"/>
      <x v="290"/>
      <x v="670"/>
    </i>
    <i>
      <x v="2"/>
      <x v="283"/>
      <x v="659"/>
    </i>
    <i>
      <x v="3"/>
      <x v="284"/>
      <x v="660"/>
    </i>
    <i>
      <x v="4"/>
      <x v="285"/>
      <x v="661"/>
    </i>
    <i>
      <x v="5"/>
      <x v="286"/>
      <x v="662"/>
    </i>
    <i>
      <x v="6"/>
      <x v="287"/>
      <x v="663"/>
    </i>
    <i>
      <x v="7"/>
      <x v="288"/>
      <x v="664"/>
    </i>
    <i>
      <x v="8"/>
      <x v="289"/>
      <x v="665"/>
    </i>
    <i>
      <x v="9"/>
      <x v="291"/>
      <x v="675"/>
    </i>
    <i>
      <x v="11"/>
      <x v="282"/>
      <x v="670"/>
    </i>
    <i>
      <x v="26"/>
      <x v="292"/>
      <x v="677"/>
    </i>
    <i>
      <x v="27"/>
      <x v="301"/>
      <x v="686"/>
    </i>
    <i>
      <x v="28"/>
      <x v="302"/>
      <x v="687"/>
    </i>
    <i>
      <x v="29"/>
      <x v="303"/>
      <x v="688"/>
    </i>
    <i>
      <x v="30"/>
      <x v="304"/>
      <x v="689"/>
    </i>
    <i>
      <x v="31"/>
      <x v="305"/>
      <x v="690"/>
    </i>
    <i>
      <x v="32"/>
      <x v="306"/>
      <x v="691"/>
    </i>
    <i>
      <x v="33"/>
      <x v="307"/>
      <x v="692"/>
    </i>
    <i>
      <x v="34"/>
      <x v="308"/>
      <x v="693"/>
    </i>
    <i>
      <x v="35"/>
      <x v="309"/>
      <x v="694"/>
    </i>
    <i>
      <x v="36"/>
      <x v="310"/>
      <x v="695"/>
    </i>
    <i>
      <x v="37"/>
      <x v="293"/>
      <x v="678"/>
    </i>
    <i>
      <x v="38"/>
      <x v="294"/>
      <x v="679"/>
    </i>
    <i>
      <x v="39"/>
      <x v="295"/>
      <x v="680"/>
    </i>
    <i>
      <x v="40"/>
      <x v="296"/>
      <x v="681"/>
    </i>
    <i>
      <x v="41"/>
      <x v="297"/>
      <x v="682"/>
    </i>
    <i>
      <x v="42"/>
      <x v="298"/>
      <x v="683"/>
    </i>
    <i>
      <x v="43"/>
      <x v="299"/>
      <x v="684"/>
    </i>
    <i>
      <x v="44"/>
      <x v="300"/>
      <x v="685"/>
    </i>
  </rowItems>
  <colItems count="1">
    <i/>
  </colItems>
  <formats count="9">
    <format dxfId="51">
      <pivotArea dataOnly="0" labelOnly="1" outline="0" fieldPosition="0">
        <references count="1">
          <reference field="8" count="0"/>
        </references>
      </pivotArea>
    </format>
    <format dxfId="50">
      <pivotArea dataOnly="0" labelOnly="1" outline="0" fieldPosition="0">
        <references count="1">
          <reference field="8" count="0"/>
        </references>
      </pivotArea>
    </format>
    <format dxfId="49">
      <pivotArea dataOnly="0" labelOnly="1" outline="0" fieldPosition="0">
        <references count="1">
          <reference field="3" count="0"/>
        </references>
      </pivotArea>
    </format>
    <format dxfId="48">
      <pivotArea dataOnly="0" labelOnly="1" outline="0" fieldPosition="0">
        <references count="1">
          <reference field="3" count="0"/>
        </references>
      </pivotArea>
    </format>
    <format dxfId="47">
      <pivotArea dataOnly="0" labelOnly="1" outline="0" fieldPosition="0">
        <references count="1">
          <reference field="7" count="0"/>
        </references>
      </pivotArea>
    </format>
    <format dxfId="46">
      <pivotArea dataOnly="0" labelOnly="1" outline="0" fieldPosition="0">
        <references count="1">
          <reference field="7" count="0"/>
        </references>
      </pivotArea>
    </format>
    <format dxfId="45">
      <pivotArea field="8" type="button" dataOnly="0" labelOnly="1" outline="0" axis="axisRow" fieldPosition="0"/>
    </format>
    <format dxfId="44">
      <pivotArea field="7" type="button" dataOnly="0" labelOnly="1" outline="0" axis="axisRow" fieldPosition="1"/>
    </format>
    <format dxfId="43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tulo_leyenda" xr10:uid="{07110222-4909-4860-ACBD-F3BDA73DCF2D}" sourceName="titulo_leyenda">
  <extLst>
    <x:ext xmlns:x15="http://schemas.microsoft.com/office/spreadsheetml/2010/11/main" uri="{2F2917AC-EB37-4324-AD4E-5DD8C200BD13}">
      <x15:tableSlicerCache tableId="2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10" rowHeight="234950"/>
  <slicer name="titulo_leyenda" xr10:uid="{50FA6A91-FC68-4B22-99A0-21E744D30317}" cache="SegmentaciónDeDatos_titulo_leyenda" caption="titulo_leyend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4" totalsRowShown="0">
  <autoFilter ref="A1:E4" xr:uid="{E3CB9C7B-30C6-4250-9C5D-467A4357B151}"/>
  <tableColumns count="5">
    <tableColumn id="1" xr3:uid="{3DCCD367-4176-4B1B-9DB1-7E15C5AB3C2E}" name="idcapa" dataDxfId="77"/>
    <tableColumn id="2" xr3:uid="{84365576-6006-4249-8C10-3C939914AB46}" name="Capa" dataDxfId="76"/>
    <tableColumn id="3" xr3:uid="{23CB737A-7056-44F6-A537-CEB5ED7BC8A4}" name="Tipo" dataDxfId="75"/>
    <tableColumn id="4" xr3:uid="{77A06ECF-D67C-454F-B0CE-327D202410E8}" name="url_ícono"/>
    <tableColumn id="5" xr3:uid="{041AD1F6-23D8-4ACA-92DC-196A5ACE0392}" name="url" dataDxfId="74">
      <calculatedColumnFormula>+"https://github.com/Sud-Austral/mapa_insumos/tree/main/uso_suelo/"&amp;Capas[[#This Row],[Capa]]&amp;"/?Codcom=00000.json"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81" totalsRowShown="0" headerRowDxfId="72">
  <autoFilter ref="A9:J81" xr:uid="{B860159C-4E5B-4F1C-AD34-ACA1A658D8AB}"/>
  <tableColumns count="10">
    <tableColumn id="1" xr3:uid="{75A8A884-1D65-4E5E-B8C8-77E85AB66F2B}" name="idcapa" dataDxfId="71"/>
    <tableColumn id="2" xr3:uid="{2A8A9E62-F4FC-4E3B-B1C9-6BF40AA34453}" name="Capa" dataDxfId="70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 dataDxfId="69"/>
    <tableColumn id="5" xr3:uid="{035EE145-9D77-4858-89B3-36E33AB1DD42}" name="popup_0_1" dataDxfId="68"/>
    <tableColumn id="6" xr3:uid="{A9A0E11B-B8EA-4D4C-9546-EA4565E015BB}" name="descripcion_pop-up" dataDxfId="67"/>
    <tableColumn id="7" xr3:uid="{5F6D8D2E-E38C-46CC-8F2C-5ED1D580678F}" name="posicion_popup" dataDxfId="66"/>
    <tableColumn id="8" xr3:uid="{8B5DC378-B7F9-4E3D-AC39-A4AF81250C0B}" name="descripcion_capa" dataDxfId="65"/>
    <tableColumn id="9" xr3:uid="{5C03E193-7980-49E1-894D-9DEECE0C9DBE}" name="clase" dataDxfId="64"/>
    <tableColumn id="10" xr3:uid="{92421CFC-4A75-4D76-9B47-B3E7C2151B6C}" name="posición_capa" dataDxfId="6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47" totalsRowShown="0" dataDxfId="61">
  <autoFilter ref="A9:I47" xr:uid="{96BBB32F-0C5C-4CD7-BF04-9E1F2EB9C00E}"/>
  <tableColumns count="9">
    <tableColumn id="1" xr3:uid="{9D7FBDA9-0788-4563-AA35-00082D95202E}" name="Clase" dataDxfId="60">
      <calculatedColumnFormula>+A9</calculatedColumnFormula>
    </tableColumn>
    <tableColumn id="7" xr3:uid="{83BA5E88-8850-4C0E-B07A-7893981D4057}" name="Descripción Capa" dataDxfId="59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58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57"/>
    <tableColumn id="4" xr3:uid="{5414C827-224B-4470-A9E1-6A29EF6EA250}" name="Color" dataDxfId="56"/>
    <tableColumn id="5" xr3:uid="{FA622BA5-65BA-42EE-91CA-9F9E3510C671}" name="titulo_leyenda" dataDxfId="55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54"/>
    <tableColumn id="8" xr3:uid="{02FCDEF8-A182-4154-ACFD-C31BD15BAC9D}" name="idcapa" dataDxfId="53">
      <calculatedColumnFormula>+LEFT(BD_Detalles[[#This Row],[Clase]],2)</calculatedColumnFormula>
    </tableColumn>
    <tableColumn id="9" xr3:uid="{0DAE07AA-CA28-46ED-BED9-EDE4E800CFF8}" name="Tipo" dataDxfId="52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55" tableType="queryTable" totalsRowShown="0">
  <autoFilter ref="A1:Q55" xr:uid="{7AC383FC-01BE-4EF3-804E-B1D165C63818}"/>
  <sortState xmlns:xlrd2="http://schemas.microsoft.com/office/spreadsheetml/2017/richdata2" ref="A2:Q55">
    <sortCondition ref="A1:A55"/>
  </sortState>
  <tableColumns count="17">
    <tableColumn id="1" xr3:uid="{8DAF46F0-0587-4791-BD3B-29C4950AC864}" uniqueName="1" name="idcapa" queryTableFieldId="1" dataDxfId="16"/>
    <tableColumn id="2" xr3:uid="{A5538333-8E57-48D9-8222-03DAA80989CB}" uniqueName="2" name="Capa" queryTableFieldId="2" dataDxfId="15"/>
    <tableColumn id="3" xr3:uid="{42797560-E23E-4585-909F-D47B8BA464C8}" uniqueName="3" name="idpropiedad" queryTableFieldId="3"/>
    <tableColumn id="4" xr3:uid="{39BB973A-AB48-4770-AA48-2EB263D61EC2}" uniqueName="4" name="Propiedad" queryTableFieldId="4" dataDxfId="14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13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12"/>
    <tableColumn id="9" xr3:uid="{32B2ED96-0DD6-4ADE-87AF-B7ED7A0534FB}" uniqueName="9" name="clase" queryTableFieldId="9" dataDxfId="11"/>
    <tableColumn id="10" xr3:uid="{B2FB5E95-FA88-487B-9206-B6E7F079B714}" uniqueName="10" name="posición_capa" queryTableFieldId="10"/>
    <tableColumn id="11" xr3:uid="{FAC68029-648A-4EAF-8C51-25A7C5E3FE1B}" uniqueName="11" name="Tipo" queryTableFieldId="11" dataDxfId="10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9"/>
    <tableColumn id="14" xr3:uid="{9A72167E-DB9E-46B1-86CA-052167332E56}" uniqueName="14" name="Variable" queryTableFieldId="14" dataDxfId="8"/>
    <tableColumn id="15" xr3:uid="{13A7D352-24E4-4AFB-BF87-998BE16B0301}" uniqueName="15" name="Color" queryTableFieldId="15" dataDxfId="7"/>
    <tableColumn id="16" xr3:uid="{6D4578CA-37C4-4E3D-943B-65A36077567C}" uniqueName="16" name="titulo_leyenda" queryTableFieldId="16" dataDxfId="6"/>
    <tableColumn id="17" xr3:uid="{D5652FBA-BB6D-44CF-B852-53BA455D7DC1}" uniqueName="17" name="url_icono" queryTableFieldId="17" dataDxfId="5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/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4" tableType="queryTable" totalsRowShown="0">
  <autoFilter ref="A1:E4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24"/>
    <tableColumn id="3" xr3:uid="{4014DA1F-B84E-4528-B682-D095C29B7876}" uniqueName="3" name="Tipo" queryTableFieldId="3" dataDxfId="23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73" tableType="queryTable" totalsRowShown="0">
  <autoFilter ref="A1:J73" xr:uid="{99D7C979-6A29-45E0-B2F4-1A31B43B8910}"/>
  <tableColumns count="10">
    <tableColumn id="1" xr3:uid="{1F37DEF1-03A3-4D04-9855-C67E8C6932F3}" uniqueName="1" name="idcapa" queryTableFieldId="1" dataDxfId="22"/>
    <tableColumn id="2" xr3:uid="{2362DFA9-0E03-4A0F-8E81-717F71C9CD00}" uniqueName="2" name="Capa" queryTableFieldId="2" dataDxfId="21"/>
    <tableColumn id="3" xr3:uid="{D62C477A-0E4D-4083-A695-7461E87D7261}" uniqueName="3" name="idpropiedad" queryTableFieldId="3"/>
    <tableColumn id="4" xr3:uid="{E99AA84F-1597-4CB3-8729-38D3FC0099BD}" uniqueName="4" name="Propiedad" queryTableFieldId="4" dataDxfId="20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19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18"/>
    <tableColumn id="9" xr3:uid="{BDD32029-B2DF-4385-96D0-BAA3350373FC}" uniqueName="9" name="clase" queryTableFieldId="9" dataDxfId="17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39" tableType="queryTable" totalsRowShown="0">
  <autoFilter ref="A1:I39" xr:uid="{86493A20-3CB7-4245-AC88-A38A8BE062D1}"/>
  <tableColumns count="9">
    <tableColumn id="1" xr3:uid="{48713DC3-192C-4883-810C-05F72AD98830}" uniqueName="1" name="Clase" queryTableFieldId="1" dataDxfId="4"/>
    <tableColumn id="6" xr3:uid="{63ED8DCC-2FE1-4BC4-9D52-09DAC1345894}" uniqueName="6" name="Descripción Capa" queryTableFieldId="6"/>
    <tableColumn id="2" xr3:uid="{02AC7D7B-4DCC-486C-85A5-4138FB3C95BB}" uniqueName="2" name="Propiedad" queryTableFieldId="2" dataDxfId="3"/>
    <tableColumn id="3" xr3:uid="{E68331ED-D6D2-4864-8879-A62B10583CDA}" uniqueName="3" name="Variable" queryTableFieldId="3" dataDxfId="2"/>
    <tableColumn id="4" xr3:uid="{B418A81A-9C02-481F-9D4A-40DC6737F3BE}" uniqueName="4" name="Color" queryTableFieldId="4" dataDxfId="1"/>
    <tableColumn id="5" xr3:uid="{042A550C-2F82-4479-9F9F-25053CB84666}" uniqueName="5" name="titulo_leyenda" queryTableFieldId="5" dataDxfId="0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4"/>
  <sheetViews>
    <sheetView showGridLines="0" tabSelected="1" workbookViewId="0">
      <pane ySplit="1" topLeftCell="A2" activePane="bottomLeft" state="frozen"/>
      <selection pane="bottomLeft" activeCell="B6" sqref="B6"/>
    </sheetView>
  </sheetViews>
  <sheetFormatPr baseColWidth="10" defaultRowHeight="14.4" x14ac:dyDescent="0.3"/>
  <cols>
    <col min="1" max="1" width="8.44140625" customWidth="1"/>
    <col min="2" max="2" width="33.88671875" bestFit="1" customWidth="1"/>
    <col min="3" max="3" width="9.109375" bestFit="1" customWidth="1"/>
    <col min="4" max="4" width="11.109375" bestFit="1" customWidth="1"/>
    <col min="5" max="5" width="74.5546875" bestFit="1" customWidth="1"/>
    <col min="6" max="6" width="4.44140625" customWidth="1"/>
  </cols>
  <sheetData>
    <row r="1" spans="1:7" x14ac:dyDescent="0.3">
      <c r="A1" t="s">
        <v>7</v>
      </c>
      <c r="B1" t="s">
        <v>0</v>
      </c>
      <c r="C1" s="10" t="s">
        <v>18</v>
      </c>
      <c r="D1" t="s">
        <v>20</v>
      </c>
      <c r="E1" t="s">
        <v>22</v>
      </c>
    </row>
    <row r="2" spans="1:7" x14ac:dyDescent="0.3">
      <c r="A2" s="26" t="s">
        <v>28</v>
      </c>
      <c r="B2" s="24" t="s">
        <v>120</v>
      </c>
      <c r="C2" s="11" t="s">
        <v>107</v>
      </c>
      <c r="E2" s="38" t="str">
        <f>+"https://github.com/Sud-Austral/mapa_insumos/tree/main/uso_suelo/"&amp;Capas[[#This Row],[Capa]]&amp;"/?Codcom=00000.json"</f>
        <v>https://github.com/Sud-Austral/mapa_insumos/tree/main/uso_suelo/catastro/?Codcom=00000.json</v>
      </c>
      <c r="G2" t="str">
        <f>+A2</f>
        <v>01</v>
      </c>
    </row>
    <row r="3" spans="1:7" x14ac:dyDescent="0.3">
      <c r="A3" s="26" t="s">
        <v>108</v>
      </c>
      <c r="B3" s="24" t="s">
        <v>121</v>
      </c>
      <c r="C3" s="11" t="s">
        <v>107</v>
      </c>
      <c r="E3" s="38" t="str">
        <f>+"https://github.com/Sud-Austral/mapa_insumos/tree/main/uso_suelo/"&amp;Capas[[#This Row],[Capa]]&amp;"/?Codcom=00000.json"</f>
        <v>https://github.com/Sud-Austral/mapa_insumos/tree/main/uso_suelo/esri/2020/?Codcom=00000.json</v>
      </c>
      <c r="G3" t="str">
        <f>+A3</f>
        <v>02</v>
      </c>
    </row>
    <row r="4" spans="1:7" x14ac:dyDescent="0.3">
      <c r="A4" s="26" t="s">
        <v>195</v>
      </c>
      <c r="B4" s="24" t="s">
        <v>265</v>
      </c>
      <c r="C4" s="11" t="s">
        <v>107</v>
      </c>
      <c r="E4" s="38" t="str">
        <f>+"https://github.com/Sud-Austral/mapa_insumos/tree/main/uso_suelo/"&amp;Capas[[#This Row],[Capa]]&amp;"/?Codcom=00000.json"</f>
        <v>https://github.com/Sud-Austral/mapa_insumos/tree/main/uso_suelo/cambio_uso/?Codcom=00000.json</v>
      </c>
      <c r="G4" t="str">
        <f>+A4</f>
        <v>03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81"/>
  <sheetViews>
    <sheetView showGridLines="0" workbookViewId="0">
      <pane ySplit="9" topLeftCell="A60" activePane="bottomLeft" state="frozen"/>
      <selection pane="bottomLeft" activeCell="E77" sqref="E77"/>
    </sheetView>
  </sheetViews>
  <sheetFormatPr baseColWidth="10" defaultRowHeight="14.4" x14ac:dyDescent="0.3"/>
  <cols>
    <col min="1" max="1" width="8.77734375" bestFit="1" customWidth="1"/>
    <col min="2" max="2" width="7.44140625" bestFit="1" customWidth="1"/>
    <col min="3" max="3" width="13.109375" customWidth="1"/>
    <col min="4" max="4" width="17.33203125" bestFit="1" customWidth="1"/>
    <col min="5" max="5" width="12.77734375" bestFit="1" customWidth="1"/>
    <col min="6" max="6" width="48.44140625" bestFit="1" customWidth="1"/>
    <col min="7" max="7" width="16.44140625" customWidth="1"/>
    <col min="8" max="8" width="29.6640625" bestFit="1" customWidth="1"/>
    <col min="9" max="9" width="7" customWidth="1"/>
    <col min="10" max="10" width="15.21875" bestFit="1" customWidth="1"/>
  </cols>
  <sheetData>
    <row r="9" spans="1:10" x14ac:dyDescent="0.3">
      <c r="A9" s="2" t="s">
        <v>7</v>
      </c>
      <c r="B9" s="2" t="s">
        <v>0</v>
      </c>
      <c r="C9" s="2" t="s">
        <v>8</v>
      </c>
      <c r="D9" s="2" t="s">
        <v>1</v>
      </c>
      <c r="E9" s="2" t="s">
        <v>9</v>
      </c>
      <c r="F9" s="2" t="s">
        <v>5</v>
      </c>
      <c r="G9" s="2" t="s">
        <v>12</v>
      </c>
      <c r="H9" s="2" t="s">
        <v>4</v>
      </c>
      <c r="I9" s="2" t="s">
        <v>6</v>
      </c>
      <c r="J9" s="2" t="s">
        <v>13</v>
      </c>
    </row>
    <row r="10" spans="1:10" ht="15" customHeight="1" x14ac:dyDescent="0.3">
      <c r="A10" s="21" t="s">
        <v>28</v>
      </c>
      <c r="B10" s="27" t="str">
        <f>+VLOOKUP(BD_Capas[[#This Row],[idcapa]],Capas[],2,0)</f>
        <v>catastro</v>
      </c>
      <c r="C10" s="20">
        <v>1</v>
      </c>
      <c r="D10" s="27" t="s">
        <v>122</v>
      </c>
      <c r="E10" s="16">
        <v>1</v>
      </c>
      <c r="F10" s="15" t="s">
        <v>155</v>
      </c>
      <c r="G10" s="17">
        <v>7</v>
      </c>
      <c r="H10" s="24" t="s">
        <v>169</v>
      </c>
      <c r="I10" s="5" t="str">
        <f>BD_Capas[[#This Row],[idcapa]]&amp;"-"&amp;BD_Capas[[#This Row],[posición_capa]]</f>
        <v>01-2</v>
      </c>
      <c r="J10" s="6">
        <v>2</v>
      </c>
    </row>
    <row r="11" spans="1:10" x14ac:dyDescent="0.3">
      <c r="A11" s="1" t="s">
        <v>28</v>
      </c>
      <c r="B11" s="24" t="str">
        <f>+VLOOKUP(BD_Capas[[#This Row],[idcapa]],Capas[],2,0)</f>
        <v>catastro</v>
      </c>
      <c r="C11" s="3">
        <f>+C10+1</f>
        <v>2</v>
      </c>
      <c r="D11" s="24" t="s">
        <v>123</v>
      </c>
      <c r="E11" s="13">
        <v>1</v>
      </c>
      <c r="F11" s="14" t="s">
        <v>156</v>
      </c>
      <c r="G11" s="4">
        <v>8</v>
      </c>
      <c r="H11" s="24" t="s">
        <v>171</v>
      </c>
      <c r="I11" s="5" t="str">
        <f>BD_Capas[[#This Row],[idcapa]]&amp;"-"&amp;BD_Capas[[#This Row],[posición_capa]]</f>
        <v>01-3</v>
      </c>
      <c r="J11" s="6">
        <v>3</v>
      </c>
    </row>
    <row r="12" spans="1:10" x14ac:dyDescent="0.3">
      <c r="A12" s="1" t="s">
        <v>28</v>
      </c>
      <c r="B12" s="24" t="str">
        <f>+VLOOKUP(BD_Capas[[#This Row],[idcapa]],Capas[],2,0)</f>
        <v>catastro</v>
      </c>
      <c r="C12" s="3">
        <f t="shared" ref="C12:C49" si="0">+C11+1</f>
        <v>3</v>
      </c>
      <c r="D12" s="24" t="s">
        <v>124</v>
      </c>
      <c r="E12" s="13">
        <v>1</v>
      </c>
      <c r="F12" s="14" t="s">
        <v>157</v>
      </c>
      <c r="G12" s="4">
        <v>9</v>
      </c>
      <c r="H12" s="24" t="s">
        <v>172</v>
      </c>
      <c r="I12" s="5" t="str">
        <f>BD_Capas[[#This Row],[idcapa]]&amp;"-"&amp;BD_Capas[[#This Row],[posición_capa]]</f>
        <v>01-4</v>
      </c>
      <c r="J12" s="6">
        <v>4</v>
      </c>
    </row>
    <row r="13" spans="1:10" x14ac:dyDescent="0.3">
      <c r="A13" s="1" t="s">
        <v>28</v>
      </c>
      <c r="B13" s="24" t="str">
        <f>+VLOOKUP(BD_Capas[[#This Row],[idcapa]],Capas[],2,0)</f>
        <v>catastro</v>
      </c>
      <c r="C13" s="3">
        <f t="shared" si="0"/>
        <v>4</v>
      </c>
      <c r="D13" s="24" t="s">
        <v>125</v>
      </c>
      <c r="E13" s="13">
        <v>1</v>
      </c>
      <c r="F13" s="14" t="s">
        <v>158</v>
      </c>
      <c r="G13" s="4">
        <v>10</v>
      </c>
      <c r="H13" s="24" t="s">
        <v>173</v>
      </c>
      <c r="I13" s="5" t="str">
        <f>BD_Capas[[#This Row],[idcapa]]&amp;"-"&amp;BD_Capas[[#This Row],[posición_capa]]</f>
        <v>01-5</v>
      </c>
      <c r="J13" s="6">
        <v>5</v>
      </c>
    </row>
    <row r="14" spans="1:10" x14ac:dyDescent="0.3">
      <c r="A14" s="1" t="s">
        <v>28</v>
      </c>
      <c r="B14" s="24" t="str">
        <f>+VLOOKUP(BD_Capas[[#This Row],[idcapa]],Capas[],2,0)</f>
        <v>catastro</v>
      </c>
      <c r="C14" s="3">
        <f t="shared" si="0"/>
        <v>5</v>
      </c>
      <c r="D14" s="24" t="s">
        <v>126</v>
      </c>
      <c r="E14" s="13">
        <v>1</v>
      </c>
      <c r="F14" s="14" t="s">
        <v>159</v>
      </c>
      <c r="G14" s="4">
        <v>11</v>
      </c>
      <c r="H14" s="24" t="s">
        <v>174</v>
      </c>
      <c r="I14" s="5" t="str">
        <f>BD_Capas[[#This Row],[idcapa]]&amp;"-"&amp;BD_Capas[[#This Row],[posición_capa]]</f>
        <v>01-6</v>
      </c>
      <c r="J14" s="6">
        <v>6</v>
      </c>
    </row>
    <row r="15" spans="1:10" x14ac:dyDescent="0.3">
      <c r="A15" s="1" t="s">
        <v>28</v>
      </c>
      <c r="B15" s="24" t="str">
        <f>+VLOOKUP(BD_Capas[[#This Row],[idcapa]],Capas[],2,0)</f>
        <v>catastro</v>
      </c>
      <c r="C15" s="3">
        <f t="shared" si="0"/>
        <v>6</v>
      </c>
      <c r="D15" s="24" t="s">
        <v>127</v>
      </c>
      <c r="E15" s="13">
        <v>1</v>
      </c>
      <c r="F15" t="s">
        <v>160</v>
      </c>
      <c r="G15" s="4">
        <v>12</v>
      </c>
      <c r="H15" s="24" t="s">
        <v>175</v>
      </c>
      <c r="I15" s="5" t="str">
        <f>BD_Capas[[#This Row],[idcapa]]&amp;"-"&amp;BD_Capas[[#This Row],[posición_capa]]</f>
        <v>01-7</v>
      </c>
      <c r="J15" s="6">
        <v>7</v>
      </c>
    </row>
    <row r="16" spans="1:10" x14ac:dyDescent="0.3">
      <c r="A16" s="1" t="s">
        <v>28</v>
      </c>
      <c r="B16" s="24" t="str">
        <f>+VLOOKUP(BD_Capas[[#This Row],[idcapa]],Capas[],2,0)</f>
        <v>catastro</v>
      </c>
      <c r="C16" s="3">
        <f t="shared" si="0"/>
        <v>7</v>
      </c>
      <c r="D16" s="24" t="s">
        <v>128</v>
      </c>
      <c r="E16" s="13">
        <v>1</v>
      </c>
      <c r="F16" t="s">
        <v>161</v>
      </c>
      <c r="G16" s="4">
        <v>13</v>
      </c>
      <c r="H16" s="24" t="s">
        <v>176</v>
      </c>
      <c r="I16" s="5" t="str">
        <f>BD_Capas[[#This Row],[idcapa]]&amp;"-"&amp;BD_Capas[[#This Row],[posición_capa]]</f>
        <v>01-8</v>
      </c>
      <c r="J16" s="6">
        <v>8</v>
      </c>
    </row>
    <row r="17" spans="1:10" x14ac:dyDescent="0.3">
      <c r="A17" s="1" t="s">
        <v>28</v>
      </c>
      <c r="B17" s="24" t="str">
        <f>+VLOOKUP(BD_Capas[[#This Row],[idcapa]],Capas[],2,0)</f>
        <v>catastro</v>
      </c>
      <c r="C17" s="3">
        <f t="shared" si="0"/>
        <v>8</v>
      </c>
      <c r="D17" s="24" t="s">
        <v>129</v>
      </c>
      <c r="E17" s="13"/>
      <c r="F17" s="14"/>
      <c r="G17" s="4"/>
      <c r="H17" s="24"/>
      <c r="I17" s="5"/>
      <c r="J17" s="6"/>
    </row>
    <row r="18" spans="1:10" x14ac:dyDescent="0.3">
      <c r="A18" s="1" t="s">
        <v>28</v>
      </c>
      <c r="B18" s="24" t="str">
        <f>+VLOOKUP(BD_Capas[[#This Row],[idcapa]],Capas[],2,0)</f>
        <v>catastro</v>
      </c>
      <c r="C18" s="3">
        <f t="shared" si="0"/>
        <v>9</v>
      </c>
      <c r="D18" s="24" t="s">
        <v>130</v>
      </c>
      <c r="E18" s="13"/>
      <c r="F18" s="14"/>
      <c r="G18" s="4"/>
      <c r="H18" s="24"/>
      <c r="I18" s="5"/>
      <c r="J18" s="6"/>
    </row>
    <row r="19" spans="1:10" x14ac:dyDescent="0.3">
      <c r="A19" s="1" t="s">
        <v>28</v>
      </c>
      <c r="B19" s="24" t="str">
        <f>+VLOOKUP(BD_Capas[[#This Row],[idcapa]],Capas[],2,0)</f>
        <v>catastro</v>
      </c>
      <c r="C19" s="3">
        <f t="shared" si="0"/>
        <v>10</v>
      </c>
      <c r="D19" s="24" t="s">
        <v>131</v>
      </c>
      <c r="E19" s="13"/>
      <c r="F19" s="14"/>
      <c r="G19" s="4"/>
      <c r="H19" s="24"/>
      <c r="I19" s="5"/>
      <c r="J19" s="6"/>
    </row>
    <row r="20" spans="1:10" x14ac:dyDescent="0.3">
      <c r="A20" s="1" t="s">
        <v>28</v>
      </c>
      <c r="B20" s="24" t="str">
        <f>+VLOOKUP(BD_Capas[[#This Row],[idcapa]],Capas[],2,0)</f>
        <v>catastro</v>
      </c>
      <c r="C20" s="3">
        <f t="shared" si="0"/>
        <v>11</v>
      </c>
      <c r="D20" s="24" t="s">
        <v>132</v>
      </c>
      <c r="E20" s="13"/>
      <c r="F20" s="14"/>
      <c r="G20" s="4"/>
      <c r="H20" s="24"/>
      <c r="I20" s="5"/>
      <c r="J20" s="6"/>
    </row>
    <row r="21" spans="1:10" x14ac:dyDescent="0.3">
      <c r="A21" s="1" t="s">
        <v>28</v>
      </c>
      <c r="B21" s="24" t="str">
        <f>+VLOOKUP(BD_Capas[[#This Row],[idcapa]],Capas[],2,0)</f>
        <v>catastro</v>
      </c>
      <c r="C21" s="3">
        <f t="shared" si="0"/>
        <v>12</v>
      </c>
      <c r="D21" s="24" t="s">
        <v>133</v>
      </c>
      <c r="E21" s="13">
        <v>1</v>
      </c>
      <c r="F21" t="s">
        <v>148</v>
      </c>
      <c r="G21" s="4">
        <v>1</v>
      </c>
      <c r="H21" s="24" t="s">
        <v>170</v>
      </c>
      <c r="I21" s="5" t="str">
        <f>BD_Capas[[#This Row],[idcapa]]&amp;"-"&amp;BD_Capas[[#This Row],[posición_capa]]</f>
        <v>01-1</v>
      </c>
      <c r="J21" s="6">
        <v>1</v>
      </c>
    </row>
    <row r="22" spans="1:10" x14ac:dyDescent="0.3">
      <c r="A22" s="1" t="s">
        <v>28</v>
      </c>
      <c r="B22" s="24" t="str">
        <f>+VLOOKUP(BD_Capas[[#This Row],[idcapa]],Capas[],2,0)</f>
        <v>catastro</v>
      </c>
      <c r="C22" s="3">
        <f t="shared" si="0"/>
        <v>13</v>
      </c>
      <c r="D22" s="24" t="s">
        <v>134</v>
      </c>
      <c r="E22" s="13">
        <v>1</v>
      </c>
      <c r="F22" t="s">
        <v>154</v>
      </c>
      <c r="G22" s="4">
        <v>2</v>
      </c>
      <c r="H22" s="24"/>
      <c r="I22" s="5"/>
      <c r="J22" s="6"/>
    </row>
    <row r="23" spans="1:10" x14ac:dyDescent="0.3">
      <c r="A23" s="1" t="s">
        <v>28</v>
      </c>
      <c r="B23" s="24" t="str">
        <f>+VLOOKUP(BD_Capas[[#This Row],[idcapa]],Capas[],2,0)</f>
        <v>catastro</v>
      </c>
      <c r="C23" s="3">
        <f t="shared" si="0"/>
        <v>14</v>
      </c>
      <c r="D23" s="24" t="s">
        <v>135</v>
      </c>
      <c r="E23" s="13"/>
      <c r="G23" s="4"/>
      <c r="H23" s="24"/>
      <c r="I23" s="5"/>
      <c r="J23" s="6"/>
    </row>
    <row r="24" spans="1:10" x14ac:dyDescent="0.3">
      <c r="A24" s="1" t="s">
        <v>28</v>
      </c>
      <c r="B24" s="24" t="str">
        <f>+VLOOKUP(BD_Capas[[#This Row],[idcapa]],Capas[],2,0)</f>
        <v>catastro</v>
      </c>
      <c r="C24" s="3">
        <f t="shared" si="0"/>
        <v>15</v>
      </c>
      <c r="D24" s="24" t="s">
        <v>136</v>
      </c>
      <c r="E24" s="13"/>
      <c r="F24" s="14"/>
      <c r="G24" s="4"/>
      <c r="H24" s="24"/>
      <c r="I24" s="5"/>
      <c r="J24" s="6"/>
    </row>
    <row r="25" spans="1:10" x14ac:dyDescent="0.3">
      <c r="A25" s="1" t="s">
        <v>28</v>
      </c>
      <c r="B25" s="24" t="str">
        <f>+VLOOKUP(BD_Capas[[#This Row],[idcapa]],Capas[],2,0)</f>
        <v>catastro</v>
      </c>
      <c r="C25" s="3">
        <f t="shared" si="0"/>
        <v>16</v>
      </c>
      <c r="D25" s="24" t="s">
        <v>137</v>
      </c>
      <c r="E25" s="13"/>
      <c r="F25" s="14"/>
      <c r="G25" s="4"/>
      <c r="H25" s="24"/>
      <c r="I25" s="5"/>
      <c r="J25" s="6"/>
    </row>
    <row r="26" spans="1:10" x14ac:dyDescent="0.3">
      <c r="A26" s="1" t="s">
        <v>28</v>
      </c>
      <c r="B26" s="24" t="str">
        <f>+VLOOKUP(BD_Capas[[#This Row],[idcapa]],Capas[],2,0)</f>
        <v>catastro</v>
      </c>
      <c r="C26" s="3">
        <f t="shared" si="0"/>
        <v>17</v>
      </c>
      <c r="D26" s="24" t="s">
        <v>2</v>
      </c>
      <c r="E26" s="13">
        <v>1</v>
      </c>
      <c r="F26" s="14" t="s">
        <v>10</v>
      </c>
      <c r="G26" s="4">
        <v>3</v>
      </c>
      <c r="H26" s="24"/>
      <c r="I26" s="5"/>
      <c r="J26" s="6"/>
    </row>
    <row r="27" spans="1:10" x14ac:dyDescent="0.3">
      <c r="A27" s="1" t="s">
        <v>28</v>
      </c>
      <c r="B27" s="24" t="str">
        <f>+VLOOKUP(BD_Capas[[#This Row],[idcapa]],Capas[],2,0)</f>
        <v>catastro</v>
      </c>
      <c r="C27" s="3">
        <f t="shared" si="0"/>
        <v>18</v>
      </c>
      <c r="D27" s="24" t="s">
        <v>3</v>
      </c>
      <c r="E27" s="13">
        <v>1</v>
      </c>
      <c r="F27" t="s">
        <v>152</v>
      </c>
      <c r="G27" s="4">
        <v>4</v>
      </c>
      <c r="H27" s="24"/>
      <c r="I27" s="5"/>
      <c r="J27" s="6"/>
    </row>
    <row r="28" spans="1:10" x14ac:dyDescent="0.3">
      <c r="A28" s="1" t="s">
        <v>28</v>
      </c>
      <c r="B28" s="24" t="str">
        <f>+VLOOKUP(BD_Capas[[#This Row],[idcapa]],Capas[],2,0)</f>
        <v>catastro</v>
      </c>
      <c r="C28" s="3">
        <f t="shared" si="0"/>
        <v>19</v>
      </c>
      <c r="D28" s="24" t="s">
        <v>109</v>
      </c>
      <c r="E28" s="13">
        <v>1</v>
      </c>
      <c r="F28" s="14" t="s">
        <v>11</v>
      </c>
      <c r="G28" s="4">
        <v>5</v>
      </c>
      <c r="H28" s="24"/>
      <c r="I28" s="36"/>
      <c r="J28" s="37"/>
    </row>
    <row r="29" spans="1:10" x14ac:dyDescent="0.3">
      <c r="A29" s="1" t="s">
        <v>28</v>
      </c>
      <c r="B29" s="24" t="str">
        <f>+VLOOKUP(BD_Capas[[#This Row],[idcapa]],Capas[],2,0)</f>
        <v>catastro</v>
      </c>
      <c r="C29" s="3">
        <f t="shared" si="0"/>
        <v>20</v>
      </c>
      <c r="D29" s="24" t="s">
        <v>110</v>
      </c>
      <c r="E29" s="13"/>
      <c r="F29" s="14"/>
      <c r="G29" s="4"/>
      <c r="H29" s="24"/>
      <c r="I29" s="36"/>
      <c r="J29" s="37"/>
    </row>
    <row r="30" spans="1:10" x14ac:dyDescent="0.3">
      <c r="A30" s="1" t="s">
        <v>28</v>
      </c>
      <c r="B30" s="24" t="str">
        <f>+VLOOKUP(BD_Capas[[#This Row],[idcapa]],Capas[],2,0)</f>
        <v>catastro</v>
      </c>
      <c r="C30" s="3">
        <f t="shared" si="0"/>
        <v>21</v>
      </c>
      <c r="D30" s="24" t="s">
        <v>138</v>
      </c>
      <c r="E30" s="13"/>
      <c r="F30" s="14"/>
      <c r="G30" s="4"/>
      <c r="H30" s="24"/>
      <c r="I30" s="36"/>
      <c r="J30" s="37"/>
    </row>
    <row r="31" spans="1:10" x14ac:dyDescent="0.3">
      <c r="A31" s="1" t="s">
        <v>28</v>
      </c>
      <c r="B31" s="24" t="str">
        <f>+VLOOKUP(BD_Capas[[#This Row],[idcapa]],Capas[],2,0)</f>
        <v>catastro</v>
      </c>
      <c r="C31" s="3">
        <f t="shared" si="0"/>
        <v>22</v>
      </c>
      <c r="D31" s="24" t="s">
        <v>139</v>
      </c>
      <c r="E31" s="13"/>
      <c r="F31" s="14"/>
      <c r="G31" s="4"/>
      <c r="H31" s="24"/>
      <c r="I31" s="36"/>
      <c r="J31" s="37"/>
    </row>
    <row r="32" spans="1:10" x14ac:dyDescent="0.3">
      <c r="A32" s="1" t="s">
        <v>28</v>
      </c>
      <c r="B32" s="24" t="str">
        <f>+VLOOKUP(BD_Capas[[#This Row],[idcapa]],Capas[],2,0)</f>
        <v>catastro</v>
      </c>
      <c r="C32" s="3">
        <f t="shared" si="0"/>
        <v>23</v>
      </c>
      <c r="D32" s="24" t="s">
        <v>140</v>
      </c>
      <c r="E32" s="13">
        <v>1</v>
      </c>
      <c r="F32" s="14" t="s">
        <v>153</v>
      </c>
      <c r="G32" s="4">
        <v>6</v>
      </c>
      <c r="H32" s="24"/>
      <c r="I32" s="36"/>
      <c r="J32" s="37"/>
    </row>
    <row r="33" spans="1:10" x14ac:dyDescent="0.3">
      <c r="A33" s="1" t="s">
        <v>28</v>
      </c>
      <c r="B33" s="24" t="str">
        <f>+VLOOKUP(BD_Capas[[#This Row],[idcapa]],Capas[],2,0)</f>
        <v>catastro</v>
      </c>
      <c r="C33" s="3">
        <f t="shared" si="0"/>
        <v>24</v>
      </c>
      <c r="D33" s="24" t="s">
        <v>141</v>
      </c>
      <c r="E33" s="13"/>
      <c r="F33" s="14"/>
      <c r="G33" s="4"/>
      <c r="H33" s="24"/>
      <c r="I33" s="36"/>
      <c r="J33" s="37"/>
    </row>
    <row r="34" spans="1:10" x14ac:dyDescent="0.3">
      <c r="A34" s="1" t="s">
        <v>28</v>
      </c>
      <c r="B34" s="24" t="str">
        <f>+VLOOKUP(BD_Capas[[#This Row],[idcapa]],Capas[],2,0)</f>
        <v>catastro</v>
      </c>
      <c r="C34" s="3">
        <f t="shared" si="0"/>
        <v>25</v>
      </c>
      <c r="D34" s="24" t="s">
        <v>142</v>
      </c>
      <c r="E34" s="13"/>
      <c r="F34" s="14"/>
      <c r="G34" s="4"/>
      <c r="H34" s="24"/>
      <c r="I34" s="36"/>
      <c r="J34" s="37"/>
    </row>
    <row r="35" spans="1:10" x14ac:dyDescent="0.3">
      <c r="A35" s="1" t="s">
        <v>28</v>
      </c>
      <c r="B35" s="24" t="str">
        <f>+VLOOKUP(BD_Capas[[#This Row],[idcapa]],Capas[],2,0)</f>
        <v>catastro</v>
      </c>
      <c r="C35" s="3">
        <f t="shared" si="0"/>
        <v>26</v>
      </c>
      <c r="D35" s="24" t="s">
        <v>143</v>
      </c>
      <c r="E35" s="13"/>
      <c r="F35" s="14"/>
      <c r="G35" s="4"/>
      <c r="H35" s="24"/>
      <c r="I35" s="36"/>
      <c r="J35" s="37"/>
    </row>
    <row r="36" spans="1:10" x14ac:dyDescent="0.3">
      <c r="A36" s="1" t="s">
        <v>28</v>
      </c>
      <c r="B36" s="24" t="str">
        <f>+VLOOKUP(BD_Capas[[#This Row],[idcapa]],Capas[],2,0)</f>
        <v>catastro</v>
      </c>
      <c r="C36" s="3">
        <f t="shared" si="0"/>
        <v>27</v>
      </c>
      <c r="D36" s="24" t="s">
        <v>144</v>
      </c>
      <c r="E36" s="13">
        <v>1</v>
      </c>
      <c r="F36" s="14" t="s">
        <v>162</v>
      </c>
      <c r="G36" s="4">
        <v>14</v>
      </c>
      <c r="H36" s="24"/>
      <c r="I36" s="36"/>
      <c r="J36" s="37"/>
    </row>
    <row r="37" spans="1:10" x14ac:dyDescent="0.3">
      <c r="A37" s="1" t="s">
        <v>28</v>
      </c>
      <c r="B37" s="24" t="str">
        <f>+VLOOKUP(BD_Capas[[#This Row],[idcapa]],Capas[],2,0)</f>
        <v>catastro</v>
      </c>
      <c r="C37" s="3">
        <f t="shared" si="0"/>
        <v>28</v>
      </c>
      <c r="D37" s="24" t="s">
        <v>145</v>
      </c>
      <c r="E37" s="13">
        <v>1</v>
      </c>
      <c r="F37" s="14" t="s">
        <v>163</v>
      </c>
      <c r="G37" s="4">
        <v>15</v>
      </c>
      <c r="H37" s="24"/>
      <c r="I37" s="36"/>
      <c r="J37" s="37"/>
    </row>
    <row r="38" spans="1:10" x14ac:dyDescent="0.3">
      <c r="A38" s="1" t="s">
        <v>28</v>
      </c>
      <c r="B38" s="24" t="str">
        <f>+VLOOKUP(BD_Capas[[#This Row],[idcapa]],Capas[],2,0)</f>
        <v>catastro</v>
      </c>
      <c r="C38" s="3">
        <f t="shared" si="0"/>
        <v>29</v>
      </c>
      <c r="D38" s="24" t="s">
        <v>146</v>
      </c>
      <c r="E38" s="13">
        <v>1</v>
      </c>
      <c r="F38" s="14" t="s">
        <v>164</v>
      </c>
      <c r="G38" s="4">
        <v>16</v>
      </c>
      <c r="H38" s="24" t="s">
        <v>177</v>
      </c>
      <c r="I38" s="5" t="str">
        <f>BD_Capas[[#This Row],[idcapa]]&amp;"-"&amp;BD_Capas[[#This Row],[posición_capa]]</f>
        <v>01-9</v>
      </c>
      <c r="J38" s="6">
        <v>9</v>
      </c>
    </row>
    <row r="39" spans="1:10" x14ac:dyDescent="0.3">
      <c r="A39" s="21" t="s">
        <v>108</v>
      </c>
      <c r="B39" s="27" t="str">
        <f>+VLOOKUP(BD_Capas[[#This Row],[idcapa]],Capas[],2,0)</f>
        <v>esri/2020</v>
      </c>
      <c r="C39" s="20">
        <v>1</v>
      </c>
      <c r="D39" s="27" t="s">
        <v>135</v>
      </c>
      <c r="E39" s="16"/>
      <c r="F39" s="15"/>
      <c r="G39" s="17"/>
      <c r="H39" s="27"/>
      <c r="I39" s="18"/>
      <c r="J39" s="19"/>
    </row>
    <row r="40" spans="1:10" x14ac:dyDescent="0.3">
      <c r="A40" s="1" t="s">
        <v>108</v>
      </c>
      <c r="B40" s="24" t="str">
        <f>+VLOOKUP(BD_Capas[[#This Row],[idcapa]],Capas[],2,0)</f>
        <v>esri/2020</v>
      </c>
      <c r="C40" s="3">
        <f t="shared" si="0"/>
        <v>2</v>
      </c>
      <c r="D40" s="24" t="s">
        <v>136</v>
      </c>
      <c r="E40" s="13"/>
      <c r="F40" s="14"/>
      <c r="G40" s="4"/>
      <c r="H40" s="24"/>
      <c r="I40" s="36"/>
      <c r="J40" s="37"/>
    </row>
    <row r="41" spans="1:10" x14ac:dyDescent="0.3">
      <c r="A41" s="1" t="s">
        <v>108</v>
      </c>
      <c r="B41" s="24" t="str">
        <f>+VLOOKUP(BD_Capas[[#This Row],[idcapa]],Capas[],2,0)</f>
        <v>esri/2020</v>
      </c>
      <c r="C41" s="3">
        <f t="shared" si="0"/>
        <v>3</v>
      </c>
      <c r="D41" s="24" t="s">
        <v>137</v>
      </c>
      <c r="E41" s="13"/>
      <c r="F41" s="14"/>
      <c r="G41" s="4"/>
      <c r="H41" s="24"/>
      <c r="I41" s="36"/>
      <c r="J41" s="37"/>
    </row>
    <row r="42" spans="1:10" x14ac:dyDescent="0.3">
      <c r="A42" s="1" t="s">
        <v>108</v>
      </c>
      <c r="B42" s="24" t="str">
        <f>+VLOOKUP(BD_Capas[[#This Row],[idcapa]],Capas[],2,0)</f>
        <v>esri/2020</v>
      </c>
      <c r="C42" s="3">
        <f t="shared" si="0"/>
        <v>4</v>
      </c>
      <c r="D42" s="24" t="s">
        <v>2</v>
      </c>
      <c r="E42" s="13">
        <v>1</v>
      </c>
      <c r="F42" s="14" t="s">
        <v>10</v>
      </c>
      <c r="G42" s="4">
        <v>3</v>
      </c>
      <c r="H42" s="24"/>
      <c r="I42" s="36"/>
      <c r="J42" s="37"/>
    </row>
    <row r="43" spans="1:10" x14ac:dyDescent="0.3">
      <c r="A43" s="1" t="s">
        <v>108</v>
      </c>
      <c r="B43" s="24" t="str">
        <f>+VLOOKUP(BD_Capas[[#This Row],[idcapa]],Capas[],2,0)</f>
        <v>esri/2020</v>
      </c>
      <c r="C43" s="3">
        <f t="shared" si="0"/>
        <v>5</v>
      </c>
      <c r="D43" s="24" t="s">
        <v>3</v>
      </c>
      <c r="E43" s="13">
        <v>1</v>
      </c>
      <c r="F43" s="14" t="s">
        <v>152</v>
      </c>
      <c r="G43" s="4">
        <v>4</v>
      </c>
      <c r="H43" s="24"/>
      <c r="I43" s="5"/>
      <c r="J43" s="37"/>
    </row>
    <row r="44" spans="1:10" x14ac:dyDescent="0.3">
      <c r="A44" s="1" t="s">
        <v>108</v>
      </c>
      <c r="B44" s="24" t="str">
        <f>+VLOOKUP(BD_Capas[[#This Row],[idcapa]],Capas[],2,0)</f>
        <v>esri/2020</v>
      </c>
      <c r="C44" s="3">
        <f t="shared" si="0"/>
        <v>6</v>
      </c>
      <c r="D44" s="24" t="s">
        <v>109</v>
      </c>
      <c r="E44" s="13">
        <v>1</v>
      </c>
      <c r="F44" s="14" t="s">
        <v>11</v>
      </c>
      <c r="G44" s="4">
        <v>5</v>
      </c>
      <c r="H44" s="24"/>
      <c r="I44" s="36"/>
      <c r="J44" s="37"/>
    </row>
    <row r="45" spans="1:10" x14ac:dyDescent="0.3">
      <c r="A45" s="1" t="s">
        <v>108</v>
      </c>
      <c r="B45" s="24" t="str">
        <f>+VLOOKUP(BD_Capas[[#This Row],[idcapa]],Capas[],2,0)</f>
        <v>esri/2020</v>
      </c>
      <c r="C45" s="3">
        <f t="shared" si="0"/>
        <v>7</v>
      </c>
      <c r="D45" s="24" t="s">
        <v>110</v>
      </c>
      <c r="E45" s="13"/>
      <c r="F45" s="14"/>
      <c r="G45" s="4"/>
      <c r="H45" s="24"/>
      <c r="I45" s="36"/>
      <c r="J45" s="37"/>
    </row>
    <row r="46" spans="1:10" x14ac:dyDescent="0.3">
      <c r="A46" s="1" t="s">
        <v>108</v>
      </c>
      <c r="B46" s="24" t="str">
        <f>+VLOOKUP(BD_Capas[[#This Row],[idcapa]],Capas[],2,0)</f>
        <v>esri/2020</v>
      </c>
      <c r="C46" s="3">
        <f t="shared" si="0"/>
        <v>8</v>
      </c>
      <c r="D46" s="24" t="s">
        <v>138</v>
      </c>
      <c r="E46" s="13"/>
      <c r="F46" s="14"/>
      <c r="G46" s="4"/>
      <c r="H46" s="24"/>
      <c r="I46" s="36"/>
      <c r="J46" s="37"/>
    </row>
    <row r="47" spans="1:10" x14ac:dyDescent="0.3">
      <c r="A47" s="1" t="s">
        <v>108</v>
      </c>
      <c r="B47" s="24" t="str">
        <f>+VLOOKUP(BD_Capas[[#This Row],[idcapa]],Capas[],2,0)</f>
        <v>esri/2020</v>
      </c>
      <c r="C47" s="3">
        <f t="shared" si="0"/>
        <v>9</v>
      </c>
      <c r="D47" s="24" t="s">
        <v>139</v>
      </c>
      <c r="E47" s="13"/>
      <c r="G47" s="4"/>
      <c r="H47" s="24"/>
      <c r="I47" s="36"/>
      <c r="J47" s="37"/>
    </row>
    <row r="48" spans="1:10" x14ac:dyDescent="0.3">
      <c r="A48" s="1" t="s">
        <v>108</v>
      </c>
      <c r="B48" s="24" t="str">
        <f>+VLOOKUP(BD_Capas[[#This Row],[idcapa]],Capas[],2,0)</f>
        <v>esri/2020</v>
      </c>
      <c r="C48" s="3">
        <f t="shared" si="0"/>
        <v>10</v>
      </c>
      <c r="D48" s="24" t="s">
        <v>140</v>
      </c>
      <c r="E48" s="13">
        <v>1</v>
      </c>
      <c r="F48" s="14" t="s">
        <v>153</v>
      </c>
      <c r="G48" s="4">
        <v>6</v>
      </c>
      <c r="H48" s="24"/>
      <c r="I48" s="36"/>
      <c r="J48" s="37"/>
    </row>
    <row r="49" spans="1:10" x14ac:dyDescent="0.3">
      <c r="A49" s="1" t="s">
        <v>108</v>
      </c>
      <c r="B49" s="24" t="str">
        <f>+VLOOKUP(BD_Capas[[#This Row],[idcapa]],Capas[],2,0)</f>
        <v>esri/2020</v>
      </c>
      <c r="C49" s="3">
        <f t="shared" si="0"/>
        <v>11</v>
      </c>
      <c r="D49" s="24" t="s">
        <v>147</v>
      </c>
      <c r="E49" s="13"/>
      <c r="F49" s="14"/>
      <c r="G49" s="4"/>
      <c r="H49" s="24"/>
      <c r="I49" s="36"/>
      <c r="J49" s="37"/>
    </row>
    <row r="50" spans="1:10" x14ac:dyDescent="0.3">
      <c r="A50" s="1" t="s">
        <v>108</v>
      </c>
      <c r="B50" s="24" t="str">
        <f>+VLOOKUP(BD_Capas[[#This Row],[idcapa]],Capas[],2,0)</f>
        <v>esri/2020</v>
      </c>
      <c r="C50" s="3">
        <f t="shared" ref="C50:C55" si="1">+C49+1</f>
        <v>12</v>
      </c>
      <c r="D50" s="24" t="s">
        <v>148</v>
      </c>
      <c r="E50" s="13">
        <v>1</v>
      </c>
      <c r="F50" s="14" t="s">
        <v>148</v>
      </c>
      <c r="G50" s="4">
        <v>1</v>
      </c>
      <c r="H50" s="24" t="s">
        <v>165</v>
      </c>
      <c r="I50" s="36" t="str">
        <f>BD_Capas[[#This Row],[idcapa]]&amp;"-"&amp;BD_Capas[[#This Row],[posición_capa]]</f>
        <v>02-1</v>
      </c>
      <c r="J50" s="37">
        <v>1</v>
      </c>
    </row>
    <row r="51" spans="1:10" x14ac:dyDescent="0.3">
      <c r="A51" s="1" t="s">
        <v>108</v>
      </c>
      <c r="B51" s="24" t="str">
        <f>+VLOOKUP(BD_Capas[[#This Row],[idcapa]],Capas[],2,0)</f>
        <v>esri/2020</v>
      </c>
      <c r="C51" s="3">
        <f t="shared" si="1"/>
        <v>13</v>
      </c>
      <c r="D51" s="24" t="s">
        <v>134</v>
      </c>
      <c r="E51" s="13">
        <v>1</v>
      </c>
      <c r="F51" s="14" t="s">
        <v>154</v>
      </c>
      <c r="G51" s="4">
        <v>2</v>
      </c>
      <c r="H51" s="24"/>
      <c r="I51" s="36"/>
      <c r="J51" s="37"/>
    </row>
    <row r="52" spans="1:10" x14ac:dyDescent="0.3">
      <c r="A52" s="1" t="s">
        <v>108</v>
      </c>
      <c r="B52" s="24" t="str">
        <f>+VLOOKUP(BD_Capas[[#This Row],[idcapa]],Capas[],2,0)</f>
        <v>esri/2020</v>
      </c>
      <c r="C52" s="3">
        <f t="shared" si="1"/>
        <v>14</v>
      </c>
      <c r="D52" s="24" t="s">
        <v>149</v>
      </c>
      <c r="E52" s="13"/>
      <c r="G52" s="4"/>
      <c r="H52" s="24"/>
      <c r="I52" s="5"/>
      <c r="J52" s="37"/>
    </row>
    <row r="53" spans="1:10" x14ac:dyDescent="0.3">
      <c r="A53" s="1" t="s">
        <v>108</v>
      </c>
      <c r="B53" s="24" t="str">
        <f>+VLOOKUP(BD_Capas[[#This Row],[idcapa]],Capas[],2,0)</f>
        <v>esri/2020</v>
      </c>
      <c r="C53" s="3">
        <f t="shared" si="1"/>
        <v>15</v>
      </c>
      <c r="D53" s="24" t="s">
        <v>150</v>
      </c>
      <c r="E53" s="13"/>
      <c r="G53" s="4"/>
      <c r="H53" s="24"/>
      <c r="I53" s="5"/>
      <c r="J53" s="37"/>
    </row>
    <row r="54" spans="1:10" x14ac:dyDescent="0.3">
      <c r="A54" s="1" t="s">
        <v>108</v>
      </c>
      <c r="B54" s="24" t="str">
        <f>+VLOOKUP(BD_Capas[[#This Row],[idcapa]],Capas[],2,0)</f>
        <v>esri/2020</v>
      </c>
      <c r="C54" s="3">
        <f t="shared" si="1"/>
        <v>16</v>
      </c>
      <c r="D54" s="24" t="s">
        <v>151</v>
      </c>
      <c r="E54" s="13"/>
      <c r="G54" s="4"/>
      <c r="H54" s="24"/>
      <c r="I54" s="5"/>
      <c r="J54" s="37"/>
    </row>
    <row r="55" spans="1:10" x14ac:dyDescent="0.3">
      <c r="A55" s="1" t="s">
        <v>108</v>
      </c>
      <c r="B55" s="24" t="str">
        <f>+VLOOKUP(BD_Capas[[#This Row],[idcapa]],Capas[],2,0)</f>
        <v>esri/2020</v>
      </c>
      <c r="C55" s="3">
        <f t="shared" si="1"/>
        <v>17</v>
      </c>
      <c r="D55" s="24" t="s">
        <v>141</v>
      </c>
      <c r="E55" s="13"/>
      <c r="F55" s="14"/>
      <c r="G55" s="4"/>
      <c r="H55" s="24"/>
      <c r="I55" s="36"/>
      <c r="J55" s="37"/>
    </row>
    <row r="56" spans="1:10" x14ac:dyDescent="0.3">
      <c r="A56" s="53" t="s">
        <v>195</v>
      </c>
      <c r="B56" s="54" t="str">
        <f>+VLOOKUP(BD_Capas[[#This Row],[idcapa]],Capas[],2,0)</f>
        <v>cambio_uso</v>
      </c>
      <c r="C56" s="52">
        <v>1</v>
      </c>
      <c r="D56" s="54" t="s">
        <v>196</v>
      </c>
      <c r="E56" s="53">
        <v>1</v>
      </c>
      <c r="F56" s="55" t="s">
        <v>219</v>
      </c>
      <c r="G56" s="56">
        <v>5</v>
      </c>
      <c r="H56" s="54" t="s">
        <v>219</v>
      </c>
      <c r="I56" s="57" t="str">
        <f>BD_Capas[[#This Row],[idcapa]]&amp;"-"&amp;BD_Capas[[#This Row],[posición_capa]]</f>
        <v>03-1</v>
      </c>
      <c r="J56" s="58">
        <v>1</v>
      </c>
    </row>
    <row r="57" spans="1:10" x14ac:dyDescent="0.3">
      <c r="A57" s="1" t="s">
        <v>195</v>
      </c>
      <c r="B57" s="24" t="str">
        <f>+VLOOKUP(BD_Capas[[#This Row],[idcapa]],Capas[],2,0)</f>
        <v>cambio_uso</v>
      </c>
      <c r="C57" s="3">
        <f t="shared" ref="C57:C81" si="2">+C56+1</f>
        <v>2</v>
      </c>
      <c r="D57" s="24" t="s">
        <v>197</v>
      </c>
      <c r="E57" s="13">
        <v>1</v>
      </c>
      <c r="F57" s="14" t="s">
        <v>220</v>
      </c>
      <c r="G57" s="4">
        <v>6</v>
      </c>
      <c r="H57" s="24" t="s">
        <v>220</v>
      </c>
      <c r="I57" s="5" t="str">
        <f>BD_Capas[[#This Row],[idcapa]]&amp;"-"&amp;BD_Capas[[#This Row],[posición_capa]]</f>
        <v>03-2</v>
      </c>
      <c r="J57" s="6">
        <v>2</v>
      </c>
    </row>
    <row r="58" spans="1:10" x14ac:dyDescent="0.3">
      <c r="A58" s="1" t="s">
        <v>195</v>
      </c>
      <c r="B58" s="24" t="str">
        <f>+VLOOKUP(BD_Capas[[#This Row],[idcapa]],Capas[],2,0)</f>
        <v>cambio_uso</v>
      </c>
      <c r="C58" s="3">
        <f t="shared" si="2"/>
        <v>3</v>
      </c>
      <c r="D58" s="24" t="s">
        <v>198</v>
      </c>
      <c r="E58" s="13">
        <v>1</v>
      </c>
      <c r="F58" s="14" t="s">
        <v>221</v>
      </c>
      <c r="G58" s="4">
        <v>7</v>
      </c>
      <c r="H58" s="24" t="s">
        <v>221</v>
      </c>
      <c r="I58" s="5" t="str">
        <f>BD_Capas[[#This Row],[idcapa]]&amp;"-"&amp;BD_Capas[[#This Row],[posición_capa]]</f>
        <v>03-3</v>
      </c>
      <c r="J58" s="6">
        <v>3</v>
      </c>
    </row>
    <row r="59" spans="1:10" x14ac:dyDescent="0.3">
      <c r="A59" s="1" t="s">
        <v>195</v>
      </c>
      <c r="B59" s="24" t="str">
        <f>+VLOOKUP(BD_Capas[[#This Row],[idcapa]],Capas[],2,0)</f>
        <v>cambio_uso</v>
      </c>
      <c r="C59" s="3">
        <f t="shared" si="2"/>
        <v>4</v>
      </c>
      <c r="D59" s="24" t="s">
        <v>199</v>
      </c>
      <c r="E59" s="13">
        <v>1</v>
      </c>
      <c r="F59" s="14" t="s">
        <v>222</v>
      </c>
      <c r="G59" s="4">
        <v>8</v>
      </c>
      <c r="H59" s="24" t="s">
        <v>222</v>
      </c>
      <c r="I59" s="5" t="str">
        <f>BD_Capas[[#This Row],[idcapa]]&amp;"-"&amp;BD_Capas[[#This Row],[posición_capa]]</f>
        <v>03-4</v>
      </c>
      <c r="J59" s="6">
        <v>4</v>
      </c>
    </row>
    <row r="60" spans="1:10" x14ac:dyDescent="0.3">
      <c r="A60" s="1" t="s">
        <v>195</v>
      </c>
      <c r="B60" s="24" t="str">
        <f>+VLOOKUP(BD_Capas[[#This Row],[idcapa]],Capas[],2,0)</f>
        <v>cambio_uso</v>
      </c>
      <c r="C60" s="3">
        <f t="shared" si="2"/>
        <v>5</v>
      </c>
      <c r="D60" s="24" t="s">
        <v>200</v>
      </c>
      <c r="E60" s="13">
        <v>1</v>
      </c>
      <c r="F60" s="14" t="s">
        <v>223</v>
      </c>
      <c r="G60" s="4">
        <v>9</v>
      </c>
      <c r="H60" s="24" t="s">
        <v>223</v>
      </c>
      <c r="I60" s="5" t="str">
        <f>BD_Capas[[#This Row],[idcapa]]&amp;"-"&amp;BD_Capas[[#This Row],[posición_capa]]</f>
        <v>03-5</v>
      </c>
      <c r="J60" s="6">
        <v>5</v>
      </c>
    </row>
    <row r="61" spans="1:10" x14ac:dyDescent="0.3">
      <c r="A61" s="1" t="s">
        <v>195</v>
      </c>
      <c r="B61" s="24" t="str">
        <f>+VLOOKUP(BD_Capas[[#This Row],[idcapa]],Capas[],2,0)</f>
        <v>cambio_uso</v>
      </c>
      <c r="C61" s="3">
        <f t="shared" si="2"/>
        <v>6</v>
      </c>
      <c r="D61" s="24" t="s">
        <v>201</v>
      </c>
      <c r="E61" s="13">
        <v>1</v>
      </c>
      <c r="F61" s="14" t="s">
        <v>224</v>
      </c>
      <c r="G61" s="4">
        <v>10</v>
      </c>
      <c r="H61" s="24" t="s">
        <v>224</v>
      </c>
      <c r="I61" s="5" t="str">
        <f>BD_Capas[[#This Row],[idcapa]]&amp;"-"&amp;BD_Capas[[#This Row],[posición_capa]]</f>
        <v>03-6</v>
      </c>
      <c r="J61" s="6">
        <v>6</v>
      </c>
    </row>
    <row r="62" spans="1:10" x14ac:dyDescent="0.3">
      <c r="A62" s="1" t="s">
        <v>195</v>
      </c>
      <c r="B62" s="24" t="str">
        <f>+VLOOKUP(BD_Capas[[#This Row],[idcapa]],Capas[],2,0)</f>
        <v>cambio_uso</v>
      </c>
      <c r="C62" s="3">
        <f t="shared" si="2"/>
        <v>7</v>
      </c>
      <c r="D62" s="24" t="s">
        <v>202</v>
      </c>
      <c r="E62" s="13">
        <v>1</v>
      </c>
      <c r="F62" s="14" t="s">
        <v>225</v>
      </c>
      <c r="G62" s="4">
        <v>11</v>
      </c>
      <c r="H62" s="24" t="s">
        <v>225</v>
      </c>
      <c r="I62" s="5" t="str">
        <f>BD_Capas[[#This Row],[idcapa]]&amp;"-"&amp;BD_Capas[[#This Row],[posición_capa]]</f>
        <v>03-7</v>
      </c>
      <c r="J62" s="6">
        <v>7</v>
      </c>
    </row>
    <row r="63" spans="1:10" x14ac:dyDescent="0.3">
      <c r="A63" s="1" t="s">
        <v>195</v>
      </c>
      <c r="B63" s="24" t="str">
        <f>+VLOOKUP(BD_Capas[[#This Row],[idcapa]],Capas[],2,0)</f>
        <v>cambio_uso</v>
      </c>
      <c r="C63" s="3">
        <f t="shared" si="2"/>
        <v>8</v>
      </c>
      <c r="D63" s="24" t="s">
        <v>203</v>
      </c>
      <c r="E63" s="13">
        <v>1</v>
      </c>
      <c r="F63" s="14" t="s">
        <v>226</v>
      </c>
      <c r="G63" s="4">
        <v>12</v>
      </c>
      <c r="H63" s="24" t="s">
        <v>226</v>
      </c>
      <c r="I63" s="5" t="str">
        <f>BD_Capas[[#This Row],[idcapa]]&amp;"-"&amp;BD_Capas[[#This Row],[posición_capa]]</f>
        <v>03-8</v>
      </c>
      <c r="J63" s="6">
        <v>8</v>
      </c>
    </row>
    <row r="64" spans="1:10" x14ac:dyDescent="0.3">
      <c r="A64" s="1" t="s">
        <v>195</v>
      </c>
      <c r="B64" s="24" t="str">
        <f>+VLOOKUP(BD_Capas[[#This Row],[idcapa]],Capas[],2,0)</f>
        <v>cambio_uso</v>
      </c>
      <c r="C64" s="3">
        <f t="shared" si="2"/>
        <v>9</v>
      </c>
      <c r="D64" s="24" t="s">
        <v>204</v>
      </c>
      <c r="E64" s="13">
        <v>1</v>
      </c>
      <c r="F64" s="14" t="s">
        <v>227</v>
      </c>
      <c r="G64" s="4">
        <v>13</v>
      </c>
      <c r="H64" s="24" t="s">
        <v>227</v>
      </c>
      <c r="I64" s="5" t="str">
        <f>BD_Capas[[#This Row],[idcapa]]&amp;"-"&amp;BD_Capas[[#This Row],[posición_capa]]</f>
        <v>03-9</v>
      </c>
      <c r="J64" s="6">
        <v>9</v>
      </c>
    </row>
    <row r="65" spans="1:10" x14ac:dyDescent="0.3">
      <c r="A65" s="1" t="s">
        <v>195</v>
      </c>
      <c r="B65" s="24" t="str">
        <f>+VLOOKUP(BD_Capas[[#This Row],[idcapa]],Capas[],2,0)</f>
        <v>cambio_uso</v>
      </c>
      <c r="C65" s="3">
        <f t="shared" si="2"/>
        <v>10</v>
      </c>
      <c r="D65" s="24" t="s">
        <v>205</v>
      </c>
      <c r="E65" s="13">
        <v>1</v>
      </c>
      <c r="F65" s="14" t="s">
        <v>228</v>
      </c>
      <c r="G65" s="4">
        <v>14</v>
      </c>
      <c r="H65" s="24" t="s">
        <v>228</v>
      </c>
      <c r="I65" s="5" t="str">
        <f>BD_Capas[[#This Row],[idcapa]]&amp;"-"&amp;BD_Capas[[#This Row],[posición_capa]]</f>
        <v>03-10</v>
      </c>
      <c r="J65" s="6">
        <v>10</v>
      </c>
    </row>
    <row r="66" spans="1:10" x14ac:dyDescent="0.3">
      <c r="A66" s="1" t="s">
        <v>195</v>
      </c>
      <c r="B66" s="24" t="str">
        <f>+VLOOKUP(BD_Capas[[#This Row],[idcapa]],Capas[],2,0)</f>
        <v>cambio_uso</v>
      </c>
      <c r="C66" s="3">
        <f t="shared" si="2"/>
        <v>11</v>
      </c>
      <c r="D66" s="24" t="s">
        <v>206</v>
      </c>
      <c r="E66" s="13">
        <v>1</v>
      </c>
      <c r="F66" s="14" t="s">
        <v>229</v>
      </c>
      <c r="G66" s="4">
        <v>15</v>
      </c>
      <c r="H66" s="24" t="s">
        <v>229</v>
      </c>
      <c r="I66" s="5" t="str">
        <f>BD_Capas[[#This Row],[idcapa]]&amp;"-"&amp;BD_Capas[[#This Row],[posición_capa]]</f>
        <v>03-11</v>
      </c>
      <c r="J66" s="6">
        <v>11</v>
      </c>
    </row>
    <row r="67" spans="1:10" x14ac:dyDescent="0.3">
      <c r="A67" s="1" t="s">
        <v>195</v>
      </c>
      <c r="B67" s="24" t="str">
        <f>+VLOOKUP(BD_Capas[[#This Row],[idcapa]],Capas[],2,0)</f>
        <v>cambio_uso</v>
      </c>
      <c r="C67" s="3">
        <f t="shared" si="2"/>
        <v>12</v>
      </c>
      <c r="D67" s="24" t="s">
        <v>207</v>
      </c>
      <c r="E67" s="13">
        <v>1</v>
      </c>
      <c r="F67" s="14" t="s">
        <v>230</v>
      </c>
      <c r="G67" s="4">
        <v>16</v>
      </c>
      <c r="H67" s="24" t="s">
        <v>230</v>
      </c>
      <c r="I67" s="5" t="str">
        <f>BD_Capas[[#This Row],[idcapa]]&amp;"-"&amp;BD_Capas[[#This Row],[posición_capa]]</f>
        <v>03-12</v>
      </c>
      <c r="J67" s="6">
        <v>12</v>
      </c>
    </row>
    <row r="68" spans="1:10" x14ac:dyDescent="0.3">
      <c r="A68" s="1" t="s">
        <v>195</v>
      </c>
      <c r="B68" s="24" t="str">
        <f>+VLOOKUP(BD_Capas[[#This Row],[idcapa]],Capas[],2,0)</f>
        <v>cambio_uso</v>
      </c>
      <c r="C68" s="3">
        <f t="shared" si="2"/>
        <v>13</v>
      </c>
      <c r="D68" s="24" t="s">
        <v>208</v>
      </c>
      <c r="E68" s="13">
        <v>1</v>
      </c>
      <c r="F68" s="14" t="s">
        <v>231</v>
      </c>
      <c r="G68" s="4">
        <v>17</v>
      </c>
      <c r="H68" s="24" t="s">
        <v>231</v>
      </c>
      <c r="I68" s="5" t="str">
        <f>BD_Capas[[#This Row],[idcapa]]&amp;"-"&amp;BD_Capas[[#This Row],[posición_capa]]</f>
        <v>03-13</v>
      </c>
      <c r="J68" s="6">
        <v>13</v>
      </c>
    </row>
    <row r="69" spans="1:10" x14ac:dyDescent="0.3">
      <c r="A69" s="1" t="s">
        <v>195</v>
      </c>
      <c r="B69" s="24" t="str">
        <f>+VLOOKUP(BD_Capas[[#This Row],[idcapa]],Capas[],2,0)</f>
        <v>cambio_uso</v>
      </c>
      <c r="C69" s="3">
        <f t="shared" si="2"/>
        <v>14</v>
      </c>
      <c r="D69" s="24" t="s">
        <v>209</v>
      </c>
      <c r="E69" s="13">
        <v>1</v>
      </c>
      <c r="F69" s="14" t="s">
        <v>232</v>
      </c>
      <c r="G69" s="4">
        <v>18</v>
      </c>
      <c r="H69" s="24" t="s">
        <v>232</v>
      </c>
      <c r="I69" s="5" t="str">
        <f>BD_Capas[[#This Row],[idcapa]]&amp;"-"&amp;BD_Capas[[#This Row],[posición_capa]]</f>
        <v>03-14</v>
      </c>
      <c r="J69" s="6">
        <v>14</v>
      </c>
    </row>
    <row r="70" spans="1:10" x14ac:dyDescent="0.3">
      <c r="A70" s="1" t="s">
        <v>195</v>
      </c>
      <c r="B70" s="24" t="str">
        <f>+VLOOKUP(BD_Capas[[#This Row],[idcapa]],Capas[],2,0)</f>
        <v>cambio_uso</v>
      </c>
      <c r="C70" s="3">
        <f t="shared" si="2"/>
        <v>15</v>
      </c>
      <c r="D70" s="24" t="s">
        <v>210</v>
      </c>
      <c r="E70" s="13">
        <v>1</v>
      </c>
      <c r="F70" s="14" t="s">
        <v>233</v>
      </c>
      <c r="G70" s="4">
        <v>19</v>
      </c>
      <c r="H70" s="24" t="s">
        <v>233</v>
      </c>
      <c r="I70" s="5" t="str">
        <f>BD_Capas[[#This Row],[idcapa]]&amp;"-"&amp;BD_Capas[[#This Row],[posición_capa]]</f>
        <v>03-15</v>
      </c>
      <c r="J70" s="6">
        <v>15</v>
      </c>
    </row>
    <row r="71" spans="1:10" x14ac:dyDescent="0.3">
      <c r="A71" s="1" t="s">
        <v>195</v>
      </c>
      <c r="B71" s="24" t="str">
        <f>+VLOOKUP(BD_Capas[[#This Row],[idcapa]],Capas[],2,0)</f>
        <v>cambio_uso</v>
      </c>
      <c r="C71" s="3">
        <f t="shared" si="2"/>
        <v>16</v>
      </c>
      <c r="D71" s="24" t="s">
        <v>211</v>
      </c>
      <c r="E71" s="13">
        <v>1</v>
      </c>
      <c r="F71" s="14" t="s">
        <v>234</v>
      </c>
      <c r="G71" s="4">
        <v>20</v>
      </c>
      <c r="H71" s="24" t="s">
        <v>238</v>
      </c>
      <c r="I71" s="5" t="str">
        <f>BD_Capas[[#This Row],[idcapa]]&amp;"-"&amp;BD_Capas[[#This Row],[posición_capa]]</f>
        <v>03-16</v>
      </c>
      <c r="J71" s="6">
        <v>16</v>
      </c>
    </row>
    <row r="72" spans="1:10" x14ac:dyDescent="0.3">
      <c r="A72" s="1" t="s">
        <v>195</v>
      </c>
      <c r="B72" s="24" t="str">
        <f>+VLOOKUP(BD_Capas[[#This Row],[idcapa]],Capas[],2,0)</f>
        <v>cambio_uso</v>
      </c>
      <c r="C72" s="3">
        <f t="shared" si="2"/>
        <v>17</v>
      </c>
      <c r="D72" s="24" t="s">
        <v>212</v>
      </c>
      <c r="E72" s="13">
        <v>1</v>
      </c>
      <c r="F72" s="14" t="s">
        <v>235</v>
      </c>
      <c r="G72" s="4">
        <v>21</v>
      </c>
      <c r="H72" s="24" t="s">
        <v>239</v>
      </c>
      <c r="I72" s="5" t="str">
        <f>BD_Capas[[#This Row],[idcapa]]&amp;"-"&amp;BD_Capas[[#This Row],[posición_capa]]</f>
        <v>03-17</v>
      </c>
      <c r="J72" s="6">
        <v>17</v>
      </c>
    </row>
    <row r="73" spans="1:10" x14ac:dyDescent="0.3">
      <c r="A73" s="1" t="s">
        <v>195</v>
      </c>
      <c r="B73" s="24" t="str">
        <f>+VLOOKUP(BD_Capas[[#This Row],[idcapa]],Capas[],2,0)</f>
        <v>cambio_uso</v>
      </c>
      <c r="C73" s="3">
        <f t="shared" si="2"/>
        <v>18</v>
      </c>
      <c r="D73" s="24" t="s">
        <v>213</v>
      </c>
      <c r="E73" s="13">
        <v>1</v>
      </c>
      <c r="F73" s="14" t="s">
        <v>236</v>
      </c>
      <c r="G73" s="4">
        <v>22</v>
      </c>
      <c r="H73" s="24" t="s">
        <v>240</v>
      </c>
      <c r="I73" s="5" t="str">
        <f>BD_Capas[[#This Row],[idcapa]]&amp;"-"&amp;BD_Capas[[#This Row],[posición_capa]]</f>
        <v>03-18</v>
      </c>
      <c r="J73" s="6">
        <v>18</v>
      </c>
    </row>
    <row r="74" spans="1:10" x14ac:dyDescent="0.3">
      <c r="A74" s="1" t="s">
        <v>195</v>
      </c>
      <c r="B74" s="24" t="str">
        <f>+VLOOKUP(BD_Capas[[#This Row],[idcapa]],Capas[],2,0)</f>
        <v>cambio_uso</v>
      </c>
      <c r="C74" s="3">
        <f t="shared" si="2"/>
        <v>19</v>
      </c>
      <c r="D74" s="24" t="s">
        <v>214</v>
      </c>
      <c r="E74" s="13">
        <v>1</v>
      </c>
      <c r="F74" s="14" t="s">
        <v>237</v>
      </c>
      <c r="G74" s="4">
        <v>23</v>
      </c>
      <c r="H74" s="24" t="s">
        <v>241</v>
      </c>
      <c r="I74" s="5" t="str">
        <f>BD_Capas[[#This Row],[idcapa]]&amp;"-"&amp;BD_Capas[[#This Row],[posición_capa]]</f>
        <v>03-19</v>
      </c>
      <c r="J74" s="6">
        <v>19</v>
      </c>
    </row>
    <row r="75" spans="1:10" x14ac:dyDescent="0.3">
      <c r="A75" s="1" t="s">
        <v>195</v>
      </c>
      <c r="B75" s="24" t="str">
        <f>+VLOOKUP(BD_Capas[[#This Row],[idcapa]],Capas[],2,0)</f>
        <v>cambio_uso</v>
      </c>
      <c r="C75" s="3">
        <f t="shared" si="2"/>
        <v>20</v>
      </c>
      <c r="D75" s="24" t="s">
        <v>215</v>
      </c>
      <c r="E75" s="13">
        <v>1</v>
      </c>
      <c r="F75" s="14" t="s">
        <v>10</v>
      </c>
      <c r="G75" s="4">
        <v>1</v>
      </c>
      <c r="H75" s="24"/>
      <c r="I75" s="36"/>
      <c r="J75" s="37"/>
    </row>
    <row r="76" spans="1:10" x14ac:dyDescent="0.3">
      <c r="A76" s="1" t="s">
        <v>195</v>
      </c>
      <c r="B76" s="24" t="str">
        <f>+VLOOKUP(BD_Capas[[#This Row],[idcapa]],Capas[],2,0)</f>
        <v>cambio_uso</v>
      </c>
      <c r="C76" s="3">
        <f t="shared" si="2"/>
        <v>21</v>
      </c>
      <c r="D76" s="24" t="s">
        <v>216</v>
      </c>
      <c r="E76" s="13">
        <v>1</v>
      </c>
      <c r="F76" s="14" t="s">
        <v>152</v>
      </c>
      <c r="G76" s="4">
        <v>2</v>
      </c>
      <c r="H76" s="24"/>
      <c r="I76" s="36"/>
      <c r="J76" s="37"/>
    </row>
    <row r="77" spans="1:10" x14ac:dyDescent="0.3">
      <c r="A77" s="1" t="s">
        <v>195</v>
      </c>
      <c r="B77" s="24" t="str">
        <f>+VLOOKUP(BD_Capas[[#This Row],[idcapa]],Capas[],2,0)</f>
        <v>cambio_uso</v>
      </c>
      <c r="C77" s="3">
        <f t="shared" si="2"/>
        <v>22</v>
      </c>
      <c r="D77" s="24" t="s">
        <v>217</v>
      </c>
      <c r="E77" s="13">
        <v>1</v>
      </c>
      <c r="F77" s="14" t="s">
        <v>11</v>
      </c>
      <c r="G77" s="4">
        <v>3</v>
      </c>
      <c r="H77" s="24"/>
      <c r="I77" s="36"/>
      <c r="J77" s="37"/>
    </row>
    <row r="78" spans="1:10" x14ac:dyDescent="0.3">
      <c r="A78" s="1" t="s">
        <v>195</v>
      </c>
      <c r="B78" s="24" t="str">
        <f>+VLOOKUP(BD_Capas[[#This Row],[idcapa]],Capas[],2,0)</f>
        <v>cambio_uso</v>
      </c>
      <c r="C78" s="3">
        <f t="shared" si="2"/>
        <v>23</v>
      </c>
      <c r="D78" s="24" t="s">
        <v>218</v>
      </c>
      <c r="E78" s="13">
        <v>1</v>
      </c>
      <c r="F78" s="14" t="s">
        <v>154</v>
      </c>
      <c r="G78" s="4">
        <v>4</v>
      </c>
      <c r="H78" s="24"/>
      <c r="I78" s="36"/>
      <c r="J78" s="37"/>
    </row>
    <row r="79" spans="1:10" x14ac:dyDescent="0.3">
      <c r="A79" s="1" t="s">
        <v>195</v>
      </c>
      <c r="B79" s="24" t="str">
        <f>+VLOOKUP(BD_Capas[[#This Row],[idcapa]],Capas[],2,0)</f>
        <v>cambio_uso</v>
      </c>
      <c r="C79" s="3">
        <f t="shared" si="2"/>
        <v>24</v>
      </c>
      <c r="D79" s="24" t="s">
        <v>149</v>
      </c>
      <c r="E79" s="13"/>
      <c r="F79" s="14"/>
      <c r="G79" s="4"/>
      <c r="H79" s="24"/>
      <c r="I79" s="36"/>
      <c r="J79" s="37"/>
    </row>
    <row r="80" spans="1:10" x14ac:dyDescent="0.3">
      <c r="A80" s="1" t="s">
        <v>195</v>
      </c>
      <c r="B80" s="24" t="str">
        <f>+VLOOKUP(BD_Capas[[#This Row],[idcapa]],Capas[],2,0)</f>
        <v>cambio_uso</v>
      </c>
      <c r="C80" s="3">
        <f t="shared" si="2"/>
        <v>25</v>
      </c>
      <c r="D80" s="24" t="s">
        <v>150</v>
      </c>
      <c r="E80" s="13"/>
      <c r="F80" s="14"/>
      <c r="G80" s="4"/>
      <c r="H80" s="24"/>
      <c r="I80" s="36"/>
      <c r="J80" s="37"/>
    </row>
    <row r="81" spans="1:10" x14ac:dyDescent="0.3">
      <c r="A81" s="1" t="s">
        <v>195</v>
      </c>
      <c r="B81" s="24" t="str">
        <f>+VLOOKUP(BD_Capas[[#This Row],[idcapa]],Capas[],2,0)</f>
        <v>cambio_uso</v>
      </c>
      <c r="C81" s="3">
        <f t="shared" si="2"/>
        <v>26</v>
      </c>
      <c r="D81" s="24" t="s">
        <v>151</v>
      </c>
      <c r="E81" s="13"/>
      <c r="F81" s="14"/>
      <c r="G81" s="4"/>
      <c r="H81" s="24"/>
      <c r="I81" s="36"/>
      <c r="J81" s="37"/>
    </row>
  </sheetData>
  <phoneticPr fontId="4" type="noConversion"/>
  <conditionalFormatting sqref="E10:E81">
    <cfRule type="cellIs" dxfId="73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47"/>
  <sheetViews>
    <sheetView showGridLines="0" workbookViewId="0">
      <pane ySplit="9" topLeftCell="A25" activePane="bottomLeft" state="frozen"/>
      <selection pane="bottomLeft" activeCell="C53" sqref="C53"/>
    </sheetView>
  </sheetViews>
  <sheetFormatPr baseColWidth="10" defaultRowHeight="14.4" x14ac:dyDescent="0.3"/>
  <cols>
    <col min="1" max="1" width="7.5546875" bestFit="1" customWidth="1"/>
    <col min="2" max="2" width="28" bestFit="1" customWidth="1"/>
    <col min="3" max="3" width="15.5546875" bestFit="1" customWidth="1"/>
    <col min="4" max="4" width="24.21875" bestFit="1" customWidth="1"/>
    <col min="5" max="5" width="15.44140625" bestFit="1" customWidth="1"/>
    <col min="6" max="6" width="28" bestFit="1" customWidth="1"/>
    <col min="7" max="7" width="32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16</v>
      </c>
      <c r="B9" t="s">
        <v>26</v>
      </c>
      <c r="C9" s="7" t="s">
        <v>1</v>
      </c>
      <c r="D9" s="7" t="s">
        <v>14</v>
      </c>
      <c r="E9" s="8" t="s">
        <v>15</v>
      </c>
      <c r="F9" t="s">
        <v>17</v>
      </c>
      <c r="G9" s="12" t="s">
        <v>23</v>
      </c>
      <c r="H9" t="s">
        <v>7</v>
      </c>
      <c r="I9" s="10" t="s">
        <v>18</v>
      </c>
    </row>
    <row r="10" spans="1:9" x14ac:dyDescent="0.3">
      <c r="A10" s="29" t="s">
        <v>25</v>
      </c>
      <c r="B10" s="30" t="str">
        <f>+IFERROR(VLOOKUP(BD_Detalles[[#This Row],[Clase]],'Resumen Capas'!$A$4:$C$1048576,2,0),"COMPLETAR")</f>
        <v>Catastro: Uso de la Tierra Homologado</v>
      </c>
      <c r="C10" s="30" t="str">
        <f>+IFERROR(IF(RIGHT(BD_Detalles[[#This Row],[Clase]],1)="0","",VLOOKUP(BD_Detalles[[#This Row],[Clase]],'Resumen Capas'!$A$4:$C$1048576,3,0)),"COMPLETAR")</f>
        <v>USO</v>
      </c>
      <c r="D10" s="41" t="s">
        <v>112</v>
      </c>
      <c r="E10" s="41" t="s">
        <v>98</v>
      </c>
      <c r="F10" s="33" t="str">
        <f>+IFERROR(VLOOKUP(BD_Detalles[[#This Row],[Clase]],'Resumen Capas'!$A$4:$C$1048576,2,0),"COMPLETAR")</f>
        <v>Catastro: Uso de la Tierra Homologado</v>
      </c>
      <c r="G10" s="35"/>
      <c r="H10" s="40" t="str">
        <f>+LEFT(BD_Detalles[[#This Row],[Clase]],2)</f>
        <v>01</v>
      </c>
      <c r="I10" s="32" t="str">
        <f>+IFERROR(VLOOKUP(BD_Detalles[[#This Row],[idcapa]],Capas[[idcapa]:[Tipo]],3,0),"")</f>
        <v>Polígono</v>
      </c>
    </row>
    <row r="11" spans="1:9" x14ac:dyDescent="0.3">
      <c r="A11" s="29" t="s">
        <v>24</v>
      </c>
      <c r="B11" s="30" t="str">
        <f>+IFERROR(VLOOKUP(BD_Detalles[[#This Row],[Clase]],'Resumen Capas'!$A$4:$C$1048576,2,0),"COMPLETAR")</f>
        <v>Catastro: Uso de la Tierra Origen</v>
      </c>
      <c r="C11" s="30" t="str">
        <f>+IFERROR(IF(RIGHT(BD_Detalles[[#This Row],[Clase]],1)="0","",VLOOKUP(BD_Detalles[[#This Row],[Clase]],'Resumen Capas'!$A$4:$C$1048576,3,0)),"COMPLETAR")</f>
        <v>USO_TIERRA</v>
      </c>
      <c r="D11" s="41" t="s">
        <v>112</v>
      </c>
      <c r="E11" s="41" t="s">
        <v>99</v>
      </c>
      <c r="F11" s="33" t="str">
        <f>+IFERROR(VLOOKUP(BD_Detalles[[#This Row],[Clase]],'Resumen Capas'!$A$4:$C$1048576,2,0),"COMPLETAR")</f>
        <v>Catastro: Uso de la Tierra Origen</v>
      </c>
      <c r="G11" s="35"/>
      <c r="H11" s="40" t="str">
        <f>+LEFT(BD_Detalles[[#This Row],[Clase]],2)</f>
        <v>01</v>
      </c>
      <c r="I11" s="32" t="str">
        <f>+IFERROR(VLOOKUP(BD_Detalles[[#This Row],[idcapa]],Capas[[idcapa]:[Tipo]],3,0),"")</f>
        <v>Polígono</v>
      </c>
    </row>
    <row r="12" spans="1:9" x14ac:dyDescent="0.3">
      <c r="A12" s="29" t="s">
        <v>105</v>
      </c>
      <c r="B12" s="30" t="str">
        <f>+IFERROR(VLOOKUP(BD_Detalles[[#This Row],[Clase]],'Resumen Capas'!$A$4:$C$1048576,2,0),"COMPLETAR")</f>
        <v>Catastro: Subuso de la Tierra</v>
      </c>
      <c r="C12" s="30" t="str">
        <f>+IFERROR(IF(RIGHT(BD_Detalles[[#This Row],[Clase]],1)="0","",VLOOKUP(BD_Detalles[[#This Row],[Clase]],'Resumen Capas'!$A$4:$C$1048576,3,0)),"COMPLETAR")</f>
        <v>SUBUSO</v>
      </c>
      <c r="D12" s="41" t="s">
        <v>112</v>
      </c>
      <c r="E12" s="41" t="s">
        <v>100</v>
      </c>
      <c r="F12" s="33" t="str">
        <f>+IFERROR(VLOOKUP(BD_Detalles[[#This Row],[Clase]],'Resumen Capas'!$A$4:$C$1048576,2,0),"COMPLETAR")</f>
        <v>Catastro: Subuso de la Tierra</v>
      </c>
      <c r="G12" s="35"/>
      <c r="H12" s="31" t="str">
        <f>+LEFT(BD_Detalles[[#This Row],[Clase]],2)</f>
        <v>01</v>
      </c>
      <c r="I12" s="32" t="str">
        <f>+IFERROR(VLOOKUP(BD_Detalles[[#This Row],[idcapa]],Capas[[idcapa]:[Tipo]],3,0),"")</f>
        <v>Polígono</v>
      </c>
    </row>
    <row r="13" spans="1:9" x14ac:dyDescent="0.3">
      <c r="A13" s="29" t="s">
        <v>106</v>
      </c>
      <c r="B13" s="30" t="str">
        <f>+IFERROR(VLOOKUP(BD_Detalles[[#This Row],[Clase]],'Resumen Capas'!$A$4:$C$1048576,2,0),"COMPLETAR")</f>
        <v>Catastro: Estructura del Bosque</v>
      </c>
      <c r="C13" s="30" t="str">
        <f>+IFERROR(IF(RIGHT(BD_Detalles[[#This Row],[Clase]],1)="0","",VLOOKUP(BD_Detalles[[#This Row],[Clase]],'Resumen Capas'!$A$4:$C$1048576,3,0)),"COMPLETAR")</f>
        <v>ESTRUCTURA</v>
      </c>
      <c r="D13" s="41" t="s">
        <v>112</v>
      </c>
      <c r="E13" s="41" t="s">
        <v>102</v>
      </c>
      <c r="F13" s="33" t="str">
        <f>+IFERROR(VLOOKUP(BD_Detalles[[#This Row],[Clase]],'Resumen Capas'!$A$4:$C$1048576,2,0),"COMPLETAR")</f>
        <v>Catastro: Estructura del Bosque</v>
      </c>
      <c r="G13" s="35"/>
      <c r="H13" s="40" t="str">
        <f>+LEFT(BD_Detalles[[#This Row],[Clase]],2)</f>
        <v>01</v>
      </c>
      <c r="I13" s="32" t="str">
        <f>+IFERROR(VLOOKUP(BD_Detalles[[#This Row],[idcapa]],Capas[[idcapa]:[Tipo]],3,0),"")</f>
        <v>Polígono</v>
      </c>
    </row>
    <row r="14" spans="1:9" x14ac:dyDescent="0.3">
      <c r="A14" s="29" t="s">
        <v>113</v>
      </c>
      <c r="B14" s="30" t="str">
        <f>+IFERROR(VLOOKUP(BD_Detalles[[#This Row],[Clase]],'Resumen Capas'!$A$4:$C$1048576,2,0),"COMPLETAR")</f>
        <v>Catastro: Cobertura del Bosque</v>
      </c>
      <c r="C14" s="30" t="str">
        <f>+IFERROR(IF(RIGHT(BD_Detalles[[#This Row],[Clase]],1)="0","",VLOOKUP(BD_Detalles[[#This Row],[Clase]],'Resumen Capas'!$A$4:$C$1048576,3,0)),"COMPLETAR")</f>
        <v>COBERTURA</v>
      </c>
      <c r="D14" s="41" t="s">
        <v>112</v>
      </c>
      <c r="E14" s="41" t="s">
        <v>27</v>
      </c>
      <c r="F14" s="33" t="str">
        <f>+IFERROR(VLOOKUP(BD_Detalles[[#This Row],[Clase]],'Resumen Capas'!$A$4:$C$1048576,2,0),"COMPLETAR")</f>
        <v>Catastro: Cobertura del Bosque</v>
      </c>
      <c r="G14" s="35"/>
      <c r="H14" s="40" t="str">
        <f>+LEFT(BD_Detalles[[#This Row],[Clase]],2)</f>
        <v>01</v>
      </c>
      <c r="I14" s="32" t="str">
        <f>+IFERROR(VLOOKUP(BD_Detalles[[#This Row],[idcapa]],Capas[[idcapa]:[Tipo]],3,0),"")</f>
        <v>Polígono</v>
      </c>
    </row>
    <row r="15" spans="1:9" x14ac:dyDescent="0.3">
      <c r="A15" s="29" t="s">
        <v>114</v>
      </c>
      <c r="B15" s="30" t="str">
        <f>+IFERROR(VLOOKUP(BD_Detalles[[#This Row],[Clase]],'Resumen Capas'!$A$4:$C$1048576,2,0),"COMPLETAR")</f>
        <v>Catastro: Altura del Bosque</v>
      </c>
      <c r="C15" s="30" t="str">
        <f>+IFERROR(IF(RIGHT(BD_Detalles[[#This Row],[Clase]],1)="0","",VLOOKUP(BD_Detalles[[#This Row],[Clase]],'Resumen Capas'!$A$4:$C$1048576,3,0)),"COMPLETAR")</f>
        <v>ALTURA</v>
      </c>
      <c r="D15" s="41" t="s">
        <v>112</v>
      </c>
      <c r="E15" s="41" t="s">
        <v>101</v>
      </c>
      <c r="F15" s="33" t="str">
        <f>+IFERROR(VLOOKUP(BD_Detalles[[#This Row],[Clase]],'Resumen Capas'!$A$4:$C$1048576,2,0),"COMPLETAR")</f>
        <v>Catastro: Altura del Bosque</v>
      </c>
      <c r="G15" s="35"/>
      <c r="H15" s="40" t="str">
        <f>+LEFT(BD_Detalles[[#This Row],[Clase]],2)</f>
        <v>01</v>
      </c>
      <c r="I15" s="32" t="str">
        <f>+IFERROR(VLOOKUP(BD_Detalles[[#This Row],[idcapa]],Capas[[idcapa]:[Tipo]],3,0),"")</f>
        <v>Polígono</v>
      </c>
    </row>
    <row r="16" spans="1:9" x14ac:dyDescent="0.3">
      <c r="A16" s="29" t="s">
        <v>166</v>
      </c>
      <c r="B16" s="30" t="str">
        <f>+IFERROR(VLOOKUP(BD_Detalles[[#This Row],[Clase]],'Resumen Capas'!$A$4:$C$1048576,2,0),"COMPLETAR")</f>
        <v>Catastro: Tipo Forestal</v>
      </c>
      <c r="C16" s="30" t="str">
        <f>+IFERROR(IF(RIGHT(BD_Detalles[[#This Row],[Clase]],1)="0","",VLOOKUP(BD_Detalles[[#This Row],[Clase]],'Resumen Capas'!$A$4:$C$1048576,3,0)),"COMPLETAR")</f>
        <v>TIPO_FORES</v>
      </c>
      <c r="D16" s="41" t="s">
        <v>112</v>
      </c>
      <c r="E16" s="41" t="s">
        <v>98</v>
      </c>
      <c r="F16" s="33" t="str">
        <f>+IFERROR(VLOOKUP(BD_Detalles[[#This Row],[Clase]],'Resumen Capas'!$A$4:$C$1048576,2,0),"COMPLETAR")</f>
        <v>Catastro: Tipo Forestal</v>
      </c>
      <c r="G16" s="35"/>
      <c r="H16" s="40" t="str">
        <f>+LEFT(BD_Detalles[[#This Row],[Clase]],2)</f>
        <v>01</v>
      </c>
      <c r="I16" s="32" t="str">
        <f>+IFERROR(VLOOKUP(BD_Detalles[[#This Row],[idcapa]],Capas[[idcapa]:[Tipo]],3,0),"")</f>
        <v>Polígono</v>
      </c>
    </row>
    <row r="17" spans="1:9" x14ac:dyDescent="0.3">
      <c r="A17" s="29" t="s">
        <v>167</v>
      </c>
      <c r="B17" s="30" t="str">
        <f>+IFERROR(VLOOKUP(BD_Detalles[[#This Row],[Clase]],'Resumen Capas'!$A$4:$C$1048576,2,0),"COMPLETAR")</f>
        <v>Catastro: Subtipo Forestal</v>
      </c>
      <c r="C17" s="30" t="str">
        <f>+IFERROR(IF(RIGHT(BD_Detalles[[#This Row],[Clase]],1)="0","",VLOOKUP(BD_Detalles[[#This Row],[Clase]],'Resumen Capas'!$A$4:$C$1048576,3,0)),"COMPLETAR")</f>
        <v>SUBTIPOFOR</v>
      </c>
      <c r="D17" s="41" t="s">
        <v>112</v>
      </c>
      <c r="E17" s="41" t="s">
        <v>99</v>
      </c>
      <c r="F17" s="33" t="str">
        <f>+IFERROR(VLOOKUP(BD_Detalles[[#This Row],[Clase]],'Resumen Capas'!$A$4:$C$1048576,2,0),"COMPLETAR")</f>
        <v>Catastro: Subtipo Forestal</v>
      </c>
      <c r="G17" s="35"/>
      <c r="H17" s="40" t="str">
        <f>+LEFT(BD_Detalles[[#This Row],[Clase]],2)</f>
        <v>01</v>
      </c>
      <c r="I17" s="32" t="str">
        <f>+IFERROR(VLOOKUP(BD_Detalles[[#This Row],[idcapa]],Capas[[idcapa]:[Tipo]],3,0),"")</f>
        <v>Polígono</v>
      </c>
    </row>
    <row r="18" spans="1:9" x14ac:dyDescent="0.3">
      <c r="A18" s="29" t="s">
        <v>168</v>
      </c>
      <c r="B18" s="30" t="str">
        <f>+IFERROR(VLOOKUP(BD_Detalles[[#This Row],[Clase]],'Resumen Capas'!$A$4:$C$1048576,2,0),"COMPLETAR")</f>
        <v>Catastro: Especies Estado Conservación</v>
      </c>
      <c r="C18" s="30" t="str">
        <f>+IFERROR(IF(RIGHT(BD_Detalles[[#This Row],[Clase]],1)="0","",VLOOKUP(BD_Detalles[[#This Row],[Clase]],'Resumen Capas'!$A$4:$C$1048576,3,0)),"COMPLETAR")</f>
        <v>ESP_C</v>
      </c>
      <c r="D18" s="41" t="s">
        <v>112</v>
      </c>
      <c r="E18" s="41" t="s">
        <v>100</v>
      </c>
      <c r="F18" s="33" t="str">
        <f>+IFERROR(VLOOKUP(BD_Detalles[[#This Row],[Clase]],'Resumen Capas'!$A$4:$C$1048576,2,0),"COMPLETAR")</f>
        <v>Catastro: Especies Estado Conservación</v>
      </c>
      <c r="G18" s="35"/>
      <c r="H18" s="40" t="str">
        <f>+LEFT(BD_Detalles[[#This Row],[Clase]],2)</f>
        <v>01</v>
      </c>
      <c r="I18" s="32" t="str">
        <f>+IFERROR(VLOOKUP(BD_Detalles[[#This Row],[idcapa]],Capas[[idcapa]:[Tipo]],3,0),"")</f>
        <v>Polígono</v>
      </c>
    </row>
    <row r="19" spans="1:9" x14ac:dyDescent="0.3">
      <c r="A19" s="29" t="s">
        <v>111</v>
      </c>
      <c r="B19" s="30" t="str">
        <f>+IFERROR(VLOOKUP(BD_Detalles[[#This Row],[Clase]],'Resumen Capas'!$A$4:$C$1048576,2,0),"COMPLETAR")</f>
        <v>ESRI 2020: Uso de la Tierra</v>
      </c>
      <c r="C19" s="30" t="str">
        <f>+IFERROR(IF(RIGHT(BD_Detalles[[#This Row],[Clase]],1)="0","",VLOOKUP(BD_Detalles[[#This Row],[Clase]],'Resumen Capas'!$A$4:$C$1048576,3,0)),"COMPLETAR")</f>
        <v>USO</v>
      </c>
      <c r="D19" s="34" t="s">
        <v>178</v>
      </c>
      <c r="E19" s="42" t="s">
        <v>115</v>
      </c>
      <c r="F19" s="33" t="str">
        <f>+IFERROR(VLOOKUP(BD_Detalles[[#This Row],[Clase]],'Resumen Capas'!$A$4:$C$1048576,2,0),"COMPLETAR")</f>
        <v>ESRI 2020: Uso de la Tierra</v>
      </c>
      <c r="G19" s="35"/>
      <c r="H19" s="40" t="str">
        <f>+LEFT(BD_Detalles[[#This Row],[Clase]],2)</f>
        <v>02</v>
      </c>
      <c r="I19" s="32" t="str">
        <f>+IFERROR(VLOOKUP(BD_Detalles[[#This Row],[idcapa]],Capas[[idcapa]:[Tipo]],3,0),"")</f>
        <v>Polígono</v>
      </c>
    </row>
    <row r="20" spans="1:9" x14ac:dyDescent="0.3">
      <c r="A20" s="39" t="str">
        <f t="shared" ref="A20:A28" si="0">+A19</f>
        <v>02-1</v>
      </c>
      <c r="B20" s="30" t="str">
        <f>+IFERROR(VLOOKUP(BD_Detalles[[#This Row],[Clase]],'Resumen Capas'!$A$4:$C$1048576,2,0),"COMPLETAR")</f>
        <v>ESRI 2020: Uso de la Tierra</v>
      </c>
      <c r="C20" s="30" t="str">
        <f>+IFERROR(IF(RIGHT(BD_Detalles[[#This Row],[Clase]],1)="0","",VLOOKUP(BD_Detalles[[#This Row],[Clase]],'Resumen Capas'!$A$4:$C$1048576,3,0)),"COMPLETAR")</f>
        <v>USO</v>
      </c>
      <c r="D20" s="34" t="s">
        <v>179</v>
      </c>
      <c r="E20" s="47" t="s">
        <v>188</v>
      </c>
      <c r="F20" s="33" t="str">
        <f>+IFERROR(VLOOKUP(BD_Detalles[[#This Row],[Clase]],'Resumen Capas'!$A$4:$C$1048576,2,0),"COMPLETAR")</f>
        <v>ESRI 2020: Uso de la Tierra</v>
      </c>
      <c r="G20" s="35"/>
      <c r="H20" s="40" t="str">
        <f>+LEFT(BD_Detalles[[#This Row],[Clase]],2)</f>
        <v>02</v>
      </c>
      <c r="I20" s="32" t="str">
        <f>+IFERROR(VLOOKUP(BD_Detalles[[#This Row],[idcapa]],Capas[[idcapa]:[Tipo]],3,0),"")</f>
        <v>Polígono</v>
      </c>
    </row>
    <row r="21" spans="1:9" x14ac:dyDescent="0.3">
      <c r="A21" s="39" t="str">
        <f t="shared" si="0"/>
        <v>02-1</v>
      </c>
      <c r="B21" s="30" t="str">
        <f>+IFERROR(VLOOKUP(BD_Detalles[[#This Row],[Clase]],'Resumen Capas'!$A$4:$C$1048576,2,0),"COMPLETAR")</f>
        <v>ESRI 2020: Uso de la Tierra</v>
      </c>
      <c r="C21" s="30" t="str">
        <f>+IFERROR(IF(RIGHT(BD_Detalles[[#This Row],[Clase]],1)="0","",VLOOKUP(BD_Detalles[[#This Row],[Clase]],'Resumen Capas'!$A$4:$C$1048576,3,0)),"COMPLETAR")</f>
        <v>USO</v>
      </c>
      <c r="D21" s="34" t="s">
        <v>180</v>
      </c>
      <c r="E21" s="46" t="s">
        <v>119</v>
      </c>
      <c r="F21" s="33" t="str">
        <f>+IFERROR(VLOOKUP(BD_Detalles[[#This Row],[Clase]],'Resumen Capas'!$A$4:$C$1048576,2,0),"COMPLETAR")</f>
        <v>ESRI 2020: Uso de la Tierra</v>
      </c>
      <c r="G21" s="35"/>
      <c r="H21" s="40" t="str">
        <f>+LEFT(BD_Detalles[[#This Row],[Clase]],2)</f>
        <v>02</v>
      </c>
      <c r="I21" s="32" t="str">
        <f>+IFERROR(VLOOKUP(BD_Detalles[[#This Row],[idcapa]],Capas[[idcapa]:[Tipo]],3,0),"")</f>
        <v>Polígono</v>
      </c>
    </row>
    <row r="22" spans="1:9" x14ac:dyDescent="0.3">
      <c r="A22" s="39" t="str">
        <f t="shared" si="0"/>
        <v>02-1</v>
      </c>
      <c r="B22" s="30" t="str">
        <f>+IFERROR(VLOOKUP(BD_Detalles[[#This Row],[Clase]],'Resumen Capas'!$A$4:$C$1048576,2,0),"COMPLETAR")</f>
        <v>ESRI 2020: Uso de la Tierra</v>
      </c>
      <c r="C22" s="30" t="str">
        <f>+IFERROR(IF(RIGHT(BD_Detalles[[#This Row],[Clase]],1)="0","",VLOOKUP(BD_Detalles[[#This Row],[Clase]],'Resumen Capas'!$A$4:$C$1048576,3,0)),"COMPLETAR")</f>
        <v>USO</v>
      </c>
      <c r="D22" s="34" t="s">
        <v>181</v>
      </c>
      <c r="E22" s="51" t="s">
        <v>192</v>
      </c>
      <c r="F22" s="33" t="str">
        <f>+IFERROR(VLOOKUP(BD_Detalles[[#This Row],[Clase]],'Resumen Capas'!$A$4:$C$1048576,2,0),"COMPLETAR")</f>
        <v>ESRI 2020: Uso de la Tierra</v>
      </c>
      <c r="G22" s="35"/>
      <c r="H22" s="40" t="str">
        <f>+LEFT(BD_Detalles[[#This Row],[Clase]],2)</f>
        <v>02</v>
      </c>
      <c r="I22" s="32" t="str">
        <f>+IFERROR(VLOOKUP(BD_Detalles[[#This Row],[idcapa]],Capas[[idcapa]:[Tipo]],3,0),"")</f>
        <v>Polígono</v>
      </c>
    </row>
    <row r="23" spans="1:9" x14ac:dyDescent="0.3">
      <c r="A23" s="39" t="str">
        <f t="shared" si="0"/>
        <v>02-1</v>
      </c>
      <c r="B23" s="30" t="str">
        <f>+IFERROR(VLOOKUP(BD_Detalles[[#This Row],[Clase]],'Resumen Capas'!$A$4:$C$1048576,2,0),"COMPLETAR")</f>
        <v>ESRI 2020: Uso de la Tierra</v>
      </c>
      <c r="C23" s="30" t="str">
        <f>+IFERROR(IF(RIGHT(BD_Detalles[[#This Row],[Clase]],1)="0","",VLOOKUP(BD_Detalles[[#This Row],[Clase]],'Resumen Capas'!$A$4:$C$1048576,3,0)),"COMPLETAR")</f>
        <v>USO</v>
      </c>
      <c r="D23" s="34" t="s">
        <v>182</v>
      </c>
      <c r="E23" s="48" t="s">
        <v>189</v>
      </c>
      <c r="F23" s="33" t="str">
        <f>+IFERROR(VLOOKUP(BD_Detalles[[#This Row],[Clase]],'Resumen Capas'!$A$4:$C$1048576,2,0),"COMPLETAR")</f>
        <v>ESRI 2020: Uso de la Tierra</v>
      </c>
      <c r="G23" s="35"/>
      <c r="H23" s="40" t="str">
        <f>+LEFT(BD_Detalles[[#This Row],[Clase]],2)</f>
        <v>02</v>
      </c>
      <c r="I23" s="32" t="str">
        <f>+IFERROR(VLOOKUP(BD_Detalles[[#This Row],[idcapa]],Capas[[idcapa]:[Tipo]],3,0),"")</f>
        <v>Polígono</v>
      </c>
    </row>
    <row r="24" spans="1:9" x14ac:dyDescent="0.3">
      <c r="A24" s="39" t="str">
        <f t="shared" si="0"/>
        <v>02-1</v>
      </c>
      <c r="B24" s="30" t="str">
        <f>+IFERROR(VLOOKUP(BD_Detalles[[#This Row],[Clase]],'Resumen Capas'!$A$4:$C$1048576,2,0),"COMPLETAR")</f>
        <v>ESRI 2020: Uso de la Tierra</v>
      </c>
      <c r="C24" s="30" t="str">
        <f>+IFERROR(IF(RIGHT(BD_Detalles[[#This Row],[Clase]],1)="0","",VLOOKUP(BD_Detalles[[#This Row],[Clase]],'Resumen Capas'!$A$4:$C$1048576,3,0)),"COMPLETAR")</f>
        <v>USO</v>
      </c>
      <c r="D24" s="34" t="s">
        <v>183</v>
      </c>
      <c r="E24" s="50" t="s">
        <v>191</v>
      </c>
      <c r="F24" s="33" t="str">
        <f>+IFERROR(VLOOKUP(BD_Detalles[[#This Row],[Clase]],'Resumen Capas'!$A$4:$C$1048576,2,0),"COMPLETAR")</f>
        <v>ESRI 2020: Uso de la Tierra</v>
      </c>
      <c r="G24" s="35"/>
      <c r="H24" s="40" t="str">
        <f>+LEFT(BD_Detalles[[#This Row],[Clase]],2)</f>
        <v>02</v>
      </c>
      <c r="I24" s="32" t="str">
        <f>+IFERROR(VLOOKUP(BD_Detalles[[#This Row],[idcapa]],Capas[[idcapa]:[Tipo]],3,0),"")</f>
        <v>Polígono</v>
      </c>
    </row>
    <row r="25" spans="1:9" x14ac:dyDescent="0.3">
      <c r="A25" s="39" t="str">
        <f t="shared" si="0"/>
        <v>02-1</v>
      </c>
      <c r="B25" s="30" t="str">
        <f>+IFERROR(VLOOKUP(BD_Detalles[[#This Row],[Clase]],'Resumen Capas'!$A$4:$C$1048576,2,0),"COMPLETAR")</f>
        <v>ESRI 2020: Uso de la Tierra</v>
      </c>
      <c r="C25" s="30" t="str">
        <f>+IFERROR(IF(RIGHT(BD_Detalles[[#This Row],[Clase]],1)="0","",VLOOKUP(BD_Detalles[[#This Row],[Clase]],'Resumen Capas'!$A$4:$C$1048576,3,0)),"COMPLETAR")</f>
        <v>USO</v>
      </c>
      <c r="D25" s="34" t="s">
        <v>184</v>
      </c>
      <c r="E25" s="49" t="s">
        <v>190</v>
      </c>
      <c r="F25" s="33" t="str">
        <f>+IFERROR(VLOOKUP(BD_Detalles[[#This Row],[Clase]],'Resumen Capas'!$A$4:$C$1048576,2,0),"COMPLETAR")</f>
        <v>ESRI 2020: Uso de la Tierra</v>
      </c>
      <c r="G25" s="35"/>
      <c r="H25" s="40" t="str">
        <f>+LEFT(BD_Detalles[[#This Row],[Clase]],2)</f>
        <v>02</v>
      </c>
      <c r="I25" s="32" t="str">
        <f>+IFERROR(VLOOKUP(BD_Detalles[[#This Row],[idcapa]],Capas[[idcapa]:[Tipo]],3,0),"")</f>
        <v>Polígono</v>
      </c>
    </row>
    <row r="26" spans="1:9" x14ac:dyDescent="0.3">
      <c r="A26" s="39" t="str">
        <f t="shared" si="0"/>
        <v>02-1</v>
      </c>
      <c r="B26" s="30" t="str">
        <f>+IFERROR(VLOOKUP(BD_Detalles[[#This Row],[Clase]],'Resumen Capas'!$A$4:$C$1048576,2,0),"COMPLETAR")</f>
        <v>ESRI 2020: Uso de la Tierra</v>
      </c>
      <c r="C26" s="30" t="str">
        <f>+IFERROR(IF(RIGHT(BD_Detalles[[#This Row],[Clase]],1)="0","",VLOOKUP(BD_Detalles[[#This Row],[Clase]],'Resumen Capas'!$A$4:$C$1048576,3,0)),"COMPLETAR")</f>
        <v>USO</v>
      </c>
      <c r="D26" s="34" t="s">
        <v>185</v>
      </c>
      <c r="E26" s="43" t="s">
        <v>117</v>
      </c>
      <c r="F26" s="33" t="str">
        <f>+IFERROR(VLOOKUP(BD_Detalles[[#This Row],[Clase]],'Resumen Capas'!$A$4:$C$1048576,2,0),"COMPLETAR")</f>
        <v>ESRI 2020: Uso de la Tierra</v>
      </c>
      <c r="G26" s="35"/>
      <c r="H26" s="40" t="str">
        <f>+LEFT(BD_Detalles[[#This Row],[Clase]],2)</f>
        <v>02</v>
      </c>
      <c r="I26" s="32" t="str">
        <f>+IFERROR(VLOOKUP(BD_Detalles[[#This Row],[idcapa]],Capas[[idcapa]:[Tipo]],3,0),"")</f>
        <v>Polígono</v>
      </c>
    </row>
    <row r="27" spans="1:9" x14ac:dyDescent="0.3">
      <c r="A27" s="39" t="str">
        <f t="shared" si="0"/>
        <v>02-1</v>
      </c>
      <c r="B27" s="30" t="str">
        <f>+IFERROR(VLOOKUP(BD_Detalles[[#This Row],[Clase]],'Resumen Capas'!$A$4:$C$1048576,2,0),"COMPLETAR")</f>
        <v>ESRI 2020: Uso de la Tierra</v>
      </c>
      <c r="C27" s="30" t="str">
        <f>+IFERROR(IF(RIGHT(BD_Detalles[[#This Row],[Clase]],1)="0","",VLOOKUP(BD_Detalles[[#This Row],[Clase]],'Resumen Capas'!$A$4:$C$1048576,3,0)),"COMPLETAR")</f>
        <v>USO</v>
      </c>
      <c r="D27" s="34" t="s">
        <v>186</v>
      </c>
      <c r="E27" s="45" t="s">
        <v>116</v>
      </c>
      <c r="F27" s="33" t="str">
        <f>+IFERROR(VLOOKUP(BD_Detalles[[#This Row],[Clase]],'Resumen Capas'!$A$4:$C$1048576,2,0),"COMPLETAR")</f>
        <v>ESRI 2020: Uso de la Tierra</v>
      </c>
      <c r="G27" s="35"/>
      <c r="H27" s="40" t="str">
        <f>+LEFT(BD_Detalles[[#This Row],[Clase]],2)</f>
        <v>02</v>
      </c>
      <c r="I27" s="32" t="str">
        <f>+IFERROR(VLOOKUP(BD_Detalles[[#This Row],[idcapa]],Capas[[idcapa]:[Tipo]],3,0),"")</f>
        <v>Polígono</v>
      </c>
    </row>
    <row r="28" spans="1:9" x14ac:dyDescent="0.3">
      <c r="A28" s="39" t="str">
        <f t="shared" si="0"/>
        <v>02-1</v>
      </c>
      <c r="B28" s="30" t="str">
        <f>+IFERROR(VLOOKUP(BD_Detalles[[#This Row],[Clase]],'Resumen Capas'!$A$4:$C$1048576,2,0),"COMPLETAR")</f>
        <v>ESRI 2020: Uso de la Tierra</v>
      </c>
      <c r="C28" s="30" t="str">
        <f>+IFERROR(IF(RIGHT(BD_Detalles[[#This Row],[Clase]],1)="0","",VLOOKUP(BD_Detalles[[#This Row],[Clase]],'Resumen Capas'!$A$4:$C$1048576,3,0)),"COMPLETAR")</f>
        <v>USO</v>
      </c>
      <c r="D28" s="34" t="s">
        <v>187</v>
      </c>
      <c r="E28" s="44" t="s">
        <v>118</v>
      </c>
      <c r="F28" s="33" t="str">
        <f>+IFERROR(VLOOKUP(BD_Detalles[[#This Row],[Clase]],'Resumen Capas'!$A$4:$C$1048576,2,0),"COMPLETAR")</f>
        <v>ESRI 2020: Uso de la Tierra</v>
      </c>
      <c r="G28" s="35"/>
      <c r="H28" s="40" t="str">
        <f>+LEFT(BD_Detalles[[#This Row],[Clase]],2)</f>
        <v>02</v>
      </c>
      <c r="I28" s="32" t="str">
        <f>+IFERROR(VLOOKUP(BD_Detalles[[#This Row],[idcapa]],Capas[[idcapa]:[Tipo]],3,0),"")</f>
        <v>Polígono</v>
      </c>
    </row>
    <row r="29" spans="1:9" x14ac:dyDescent="0.3">
      <c r="A29" s="60" t="s">
        <v>256</v>
      </c>
      <c r="B29" s="30" t="str">
        <f>+IFERROR(VLOOKUP(BD_Detalles[[#This Row],[Clase]],'Resumen Capas'!$A$4:$C$1048576,2,0),"COMPLETAR")</f>
        <v>Uso 2001</v>
      </c>
      <c r="C29" s="30" t="str">
        <f>+IFERROR(IF(RIGHT(BD_Detalles[[#This Row],[Clase]],1)="0","",VLOOKUP(BD_Detalles[[#This Row],[Clase]],'Resumen Capas'!$A$4:$C$1048576,3,0)),"COMPLETAR")</f>
        <v>DES_USO_01</v>
      </c>
      <c r="D29" s="41" t="s">
        <v>112</v>
      </c>
      <c r="E29" s="41" t="s">
        <v>252</v>
      </c>
      <c r="F29" s="33" t="str">
        <f>+IFERROR(VLOOKUP(BD_Detalles[[#This Row],[Clase]],'Resumen Capas'!$A$4:$C$1048576,2,0),"COMPLETAR")</f>
        <v>Uso 2001</v>
      </c>
      <c r="G29" s="35"/>
      <c r="H29" s="40" t="str">
        <f>+LEFT(BD_Detalles[[#This Row],[Clase]],2)</f>
        <v>03</v>
      </c>
      <c r="I29" s="32" t="str">
        <f>+IFERROR(VLOOKUP(BD_Detalles[[#This Row],[idcapa]],Capas[[idcapa]:[Tipo]],3,0),"")</f>
        <v>Polígono</v>
      </c>
    </row>
    <row r="30" spans="1:9" x14ac:dyDescent="0.3">
      <c r="A30" s="39" t="s">
        <v>257</v>
      </c>
      <c r="B30" s="30" t="str">
        <f>+IFERROR(VLOOKUP(BD_Detalles[[#This Row],[Clase]],'Resumen Capas'!$A$4:$C$1048576,2,0),"COMPLETAR")</f>
        <v>Uso 2013</v>
      </c>
      <c r="C30" s="30" t="str">
        <f>+IFERROR(IF(RIGHT(BD_Detalles[[#This Row],[Clase]],1)="0","",VLOOKUP(BD_Detalles[[#This Row],[Clase]],'Resumen Capas'!$A$4:$C$1048576,3,0)),"COMPLETAR")</f>
        <v>DES_USO_13</v>
      </c>
      <c r="D30" s="41" t="s">
        <v>112</v>
      </c>
      <c r="E30" s="41" t="s">
        <v>252</v>
      </c>
      <c r="F30" s="33" t="str">
        <f>+IFERROR(VLOOKUP(BD_Detalles[[#This Row],[Clase]],'Resumen Capas'!$A$4:$C$1048576,2,0),"COMPLETAR")</f>
        <v>Uso 2013</v>
      </c>
      <c r="G30" s="35"/>
      <c r="H30" s="40" t="str">
        <f>+LEFT(BD_Detalles[[#This Row],[Clase]],2)</f>
        <v>03</v>
      </c>
      <c r="I30" s="32" t="str">
        <f>+IFERROR(VLOOKUP(BD_Detalles[[#This Row],[idcapa]],Capas[[idcapa]:[Tipo]],3,0),"")</f>
        <v>Polígono</v>
      </c>
    </row>
    <row r="31" spans="1:9" x14ac:dyDescent="0.3">
      <c r="A31" s="39" t="s">
        <v>258</v>
      </c>
      <c r="B31" s="30" t="str">
        <f>+IFERROR(VLOOKUP(BD_Detalles[[#This Row],[Clase]],'Resumen Capas'!$A$4:$C$1048576,2,0),"COMPLETAR")</f>
        <v>Uso 2016</v>
      </c>
      <c r="C31" s="30" t="str">
        <f>+IFERROR(IF(RIGHT(BD_Detalles[[#This Row],[Clase]],1)="0","",VLOOKUP(BD_Detalles[[#This Row],[Clase]],'Resumen Capas'!$A$4:$C$1048576,3,0)),"COMPLETAR")</f>
        <v>DES_USO_16</v>
      </c>
      <c r="D31" s="41" t="s">
        <v>112</v>
      </c>
      <c r="E31" s="41" t="s">
        <v>252</v>
      </c>
      <c r="F31" s="33" t="str">
        <f>+IFERROR(VLOOKUP(BD_Detalles[[#This Row],[Clase]],'Resumen Capas'!$A$4:$C$1048576,2,0),"COMPLETAR")</f>
        <v>Uso 2016</v>
      </c>
      <c r="G31" s="35"/>
      <c r="H31" s="40" t="str">
        <f>+LEFT(BD_Detalles[[#This Row],[Clase]],2)</f>
        <v>03</v>
      </c>
      <c r="I31" s="32" t="str">
        <f>+IFERROR(VLOOKUP(BD_Detalles[[#This Row],[idcapa]],Capas[[idcapa]:[Tipo]],3,0),"")</f>
        <v>Polígono</v>
      </c>
    </row>
    <row r="32" spans="1:9" x14ac:dyDescent="0.3">
      <c r="A32" s="39" t="s">
        <v>259</v>
      </c>
      <c r="B32" s="30" t="str">
        <f>+IFERROR(VLOOKUP(BD_Detalles[[#This Row],[Clase]],'Resumen Capas'!$A$4:$C$1048576,2,0),"COMPLETAR")</f>
        <v>Uso 2017</v>
      </c>
      <c r="C32" s="30" t="str">
        <f>+IFERROR(IF(RIGHT(BD_Detalles[[#This Row],[Clase]],1)="0","",VLOOKUP(BD_Detalles[[#This Row],[Clase]],'Resumen Capas'!$A$4:$C$1048576,3,0)),"COMPLETAR")</f>
        <v>DES_USO_17</v>
      </c>
      <c r="D32" s="41" t="s">
        <v>112</v>
      </c>
      <c r="E32" s="41" t="s">
        <v>252</v>
      </c>
      <c r="F32" s="33" t="str">
        <f>+IFERROR(VLOOKUP(BD_Detalles[[#This Row],[Clase]],'Resumen Capas'!$A$4:$C$1048576,2,0),"COMPLETAR")</f>
        <v>Uso 2017</v>
      </c>
      <c r="G32" s="35"/>
      <c r="H32" s="40" t="str">
        <f>+LEFT(BD_Detalles[[#This Row],[Clase]],2)</f>
        <v>03</v>
      </c>
      <c r="I32" s="32" t="str">
        <f>+IFERROR(VLOOKUP(BD_Detalles[[#This Row],[idcapa]],Capas[[idcapa]:[Tipo]],3,0),"")</f>
        <v>Polígono</v>
      </c>
    </row>
    <row r="33" spans="1:9" x14ac:dyDescent="0.3">
      <c r="A33" s="39" t="s">
        <v>260</v>
      </c>
      <c r="B33" s="30" t="str">
        <f>+IFERROR(VLOOKUP(BD_Detalles[[#This Row],[Clase]],'Resumen Capas'!$A$4:$C$1048576,2,0),"COMPLETAR")</f>
        <v>Uso 2019</v>
      </c>
      <c r="C33" s="30" t="str">
        <f>+IFERROR(IF(RIGHT(BD_Detalles[[#This Row],[Clase]],1)="0","",VLOOKUP(BD_Detalles[[#This Row],[Clase]],'Resumen Capas'!$A$4:$C$1048576,3,0)),"COMPLETAR")</f>
        <v>DES_USO_19</v>
      </c>
      <c r="D33" s="41" t="s">
        <v>112</v>
      </c>
      <c r="E33" s="41" t="s">
        <v>252</v>
      </c>
      <c r="F33" s="33" t="str">
        <f>+IFERROR(VLOOKUP(BD_Detalles[[#This Row],[Clase]],'Resumen Capas'!$A$4:$C$1048576,2,0),"COMPLETAR")</f>
        <v>Uso 2019</v>
      </c>
      <c r="G33" s="35"/>
      <c r="H33" s="40" t="str">
        <f>+LEFT(BD_Detalles[[#This Row],[Clase]],2)</f>
        <v>03</v>
      </c>
      <c r="I33" s="32" t="str">
        <f>+IFERROR(VLOOKUP(BD_Detalles[[#This Row],[idcapa]],Capas[[idcapa]:[Tipo]],3,0),"")</f>
        <v>Polígono</v>
      </c>
    </row>
    <row r="34" spans="1:9" x14ac:dyDescent="0.3">
      <c r="A34" s="39" t="s">
        <v>261</v>
      </c>
      <c r="B34" s="30" t="str">
        <f>+IFERROR(VLOOKUP(BD_Detalles[[#This Row],[Clase]],'Resumen Capas'!$A$4:$C$1048576,2,0),"COMPLETAR")</f>
        <v>Uso IPCC 2001</v>
      </c>
      <c r="C34" s="30" t="str">
        <f>+IFERROR(IF(RIGHT(BD_Detalles[[#This Row],[Clase]],1)="0","",VLOOKUP(BD_Detalles[[#This Row],[Clase]],'Resumen Capas'!$A$4:$C$1048576,3,0)),"COMPLETAR")</f>
        <v>USO_IPCC01</v>
      </c>
      <c r="D34" s="41" t="s">
        <v>112</v>
      </c>
      <c r="E34" s="41" t="s">
        <v>253</v>
      </c>
      <c r="F34" s="33" t="str">
        <f>+IFERROR(VLOOKUP(BD_Detalles[[#This Row],[Clase]],'Resumen Capas'!$A$4:$C$1048576,2,0),"COMPLETAR")</f>
        <v>Uso IPCC 2001</v>
      </c>
      <c r="G34" s="35"/>
      <c r="H34" s="40" t="str">
        <f>+LEFT(BD_Detalles[[#This Row],[Clase]],2)</f>
        <v>03</v>
      </c>
      <c r="I34" s="32" t="str">
        <f>+IFERROR(VLOOKUP(BD_Detalles[[#This Row],[idcapa]],Capas[[idcapa]:[Tipo]],3,0),"")</f>
        <v>Polígono</v>
      </c>
    </row>
    <row r="35" spans="1:9" x14ac:dyDescent="0.3">
      <c r="A35" s="39" t="s">
        <v>262</v>
      </c>
      <c r="B35" s="30" t="str">
        <f>+IFERROR(VLOOKUP(BD_Detalles[[#This Row],[Clase]],'Resumen Capas'!$A$4:$C$1048576,2,0),"COMPLETAR")</f>
        <v>Subuso IPCC 2001</v>
      </c>
      <c r="C35" s="30" t="str">
        <f>+IFERROR(IF(RIGHT(BD_Detalles[[#This Row],[Clase]],1)="0","",VLOOKUP(BD_Detalles[[#This Row],[Clase]],'Resumen Capas'!$A$4:$C$1048576,3,0)),"COMPLETAR")</f>
        <v>SUB_IPCC01</v>
      </c>
      <c r="D35" s="41" t="s">
        <v>112</v>
      </c>
      <c r="E35" s="41" t="s">
        <v>254</v>
      </c>
      <c r="F35" s="33" t="str">
        <f>+IFERROR(VLOOKUP(BD_Detalles[[#This Row],[Clase]],'Resumen Capas'!$A$4:$C$1048576,2,0),"COMPLETAR")</f>
        <v>Subuso IPCC 2001</v>
      </c>
      <c r="G35" s="35"/>
      <c r="H35" s="40" t="str">
        <f>+LEFT(BD_Detalles[[#This Row],[Clase]],2)</f>
        <v>03</v>
      </c>
      <c r="I35" s="32" t="str">
        <f>+IFERROR(VLOOKUP(BD_Detalles[[#This Row],[idcapa]],Capas[[idcapa]:[Tipo]],3,0),"")</f>
        <v>Polígono</v>
      </c>
    </row>
    <row r="36" spans="1:9" x14ac:dyDescent="0.3">
      <c r="A36" s="39" t="s">
        <v>263</v>
      </c>
      <c r="B36" s="30" t="str">
        <f>+IFERROR(VLOOKUP(BD_Detalles[[#This Row],[Clase]],'Resumen Capas'!$A$4:$C$1048576,2,0),"COMPLETAR")</f>
        <v>Uso IPCC 2013</v>
      </c>
      <c r="C36" s="30" t="str">
        <f>+IFERROR(IF(RIGHT(BD_Detalles[[#This Row],[Clase]],1)="0","",VLOOKUP(BD_Detalles[[#This Row],[Clase]],'Resumen Capas'!$A$4:$C$1048576,3,0)),"COMPLETAR")</f>
        <v>USO_IPCC13</v>
      </c>
      <c r="D36" s="41" t="s">
        <v>112</v>
      </c>
      <c r="E36" s="41" t="s">
        <v>253</v>
      </c>
      <c r="F36" s="33" t="str">
        <f>+IFERROR(VLOOKUP(BD_Detalles[[#This Row],[Clase]],'Resumen Capas'!$A$4:$C$1048576,2,0),"COMPLETAR")</f>
        <v>Uso IPCC 2013</v>
      </c>
      <c r="G36" s="35"/>
      <c r="H36" s="40" t="str">
        <f>+LEFT(BD_Detalles[[#This Row],[Clase]],2)</f>
        <v>03</v>
      </c>
      <c r="I36" s="32" t="str">
        <f>+IFERROR(VLOOKUP(BD_Detalles[[#This Row],[idcapa]],Capas[[idcapa]:[Tipo]],3,0),"")</f>
        <v>Polígono</v>
      </c>
    </row>
    <row r="37" spans="1:9" x14ac:dyDescent="0.3">
      <c r="A37" s="39" t="s">
        <v>264</v>
      </c>
      <c r="B37" s="30" t="str">
        <f>+IFERROR(VLOOKUP(BD_Detalles[[#This Row],[Clase]],'Resumen Capas'!$A$4:$C$1048576,2,0),"COMPLETAR")</f>
        <v>Subuso IPCC 2013</v>
      </c>
      <c r="C37" s="30" t="str">
        <f>+IFERROR(IF(RIGHT(BD_Detalles[[#This Row],[Clase]],1)="0","",VLOOKUP(BD_Detalles[[#This Row],[Clase]],'Resumen Capas'!$A$4:$C$1048576,3,0)),"COMPLETAR")</f>
        <v>SUB_IPCC13</v>
      </c>
      <c r="D37" s="41" t="s">
        <v>112</v>
      </c>
      <c r="E37" s="41" t="s">
        <v>254</v>
      </c>
      <c r="F37" s="33" t="str">
        <f>+IFERROR(VLOOKUP(BD_Detalles[[#This Row],[Clase]],'Resumen Capas'!$A$4:$C$1048576,2,0),"COMPLETAR")</f>
        <v>Subuso IPCC 2013</v>
      </c>
      <c r="G37" s="35"/>
      <c r="H37" s="40" t="str">
        <f>+LEFT(BD_Detalles[[#This Row],[Clase]],2)</f>
        <v>03</v>
      </c>
      <c r="I37" s="32" t="str">
        <f>+IFERROR(VLOOKUP(BD_Detalles[[#This Row],[idcapa]],Capas[[idcapa]:[Tipo]],3,0),"")</f>
        <v>Polígono</v>
      </c>
    </row>
    <row r="38" spans="1:9" x14ac:dyDescent="0.3">
      <c r="A38" s="59" t="s">
        <v>242</v>
      </c>
      <c r="B38" s="30" t="str">
        <f>+IFERROR(VLOOKUP(BD_Detalles[[#This Row],[Clase]],'Resumen Capas'!$A$4:$C$1048576,2,0),"COMPLETAR")</f>
        <v>Uso IPCC 2016</v>
      </c>
      <c r="C38" s="30" t="s">
        <v>205</v>
      </c>
      <c r="D38" s="41" t="s">
        <v>112</v>
      </c>
      <c r="E38" s="41" t="s">
        <v>253</v>
      </c>
      <c r="F38" s="33" t="str">
        <f>+IFERROR(VLOOKUP(BD_Detalles[[#This Row],[Clase]],'Resumen Capas'!$A$4:$C$1048576,2,0),"COMPLETAR")</f>
        <v>Uso IPCC 2016</v>
      </c>
      <c r="G38" s="35"/>
      <c r="H38" s="40" t="str">
        <f>+LEFT(BD_Detalles[[#This Row],[Clase]],2)</f>
        <v>03</v>
      </c>
      <c r="I38" s="32" t="str">
        <f>+IFERROR(VLOOKUP(BD_Detalles[[#This Row],[idcapa]],Capas[[idcapa]:[Tipo]],3,0),"")</f>
        <v>Polígono</v>
      </c>
    </row>
    <row r="39" spans="1:9" x14ac:dyDescent="0.3">
      <c r="A39" s="39" t="s">
        <v>243</v>
      </c>
      <c r="B39" s="30" t="str">
        <f>+IFERROR(VLOOKUP(BD_Detalles[[#This Row],[Clase]],'Resumen Capas'!$A$4:$C$1048576,2,0),"COMPLETAR")</f>
        <v>Subuso IPCC 2016</v>
      </c>
      <c r="C39" s="30" t="str">
        <f>+IFERROR(IF(RIGHT(BD_Detalles[[#This Row],[Clase]],1)="0","",VLOOKUP(BD_Detalles[[#This Row],[Clase]],'Resumen Capas'!$A$4:$C$1048576,3,0)),"COMPLETAR")</f>
        <v>SUB_IPCC16</v>
      </c>
      <c r="D39" s="41" t="s">
        <v>112</v>
      </c>
      <c r="E39" s="41" t="s">
        <v>254</v>
      </c>
      <c r="F39" s="33" t="str">
        <f>+IFERROR(VLOOKUP(BD_Detalles[[#This Row],[Clase]],'Resumen Capas'!$A$4:$C$1048576,2,0),"COMPLETAR")</f>
        <v>Subuso IPCC 2016</v>
      </c>
      <c r="G39" s="35"/>
      <c r="H39" s="40" t="str">
        <f>+LEFT(BD_Detalles[[#This Row],[Clase]],2)</f>
        <v>03</v>
      </c>
      <c r="I39" s="32" t="str">
        <f>+IFERROR(VLOOKUP(BD_Detalles[[#This Row],[idcapa]],Capas[[idcapa]:[Tipo]],3,0),"")</f>
        <v>Polígono</v>
      </c>
    </row>
    <row r="40" spans="1:9" x14ac:dyDescent="0.3">
      <c r="A40" s="39" t="s">
        <v>244</v>
      </c>
      <c r="B40" s="30" t="str">
        <f>+IFERROR(VLOOKUP(BD_Detalles[[#This Row],[Clase]],'Resumen Capas'!$A$4:$C$1048576,2,0),"COMPLETAR")</f>
        <v>Uso IPCC 2017</v>
      </c>
      <c r="C40" s="30" t="str">
        <f>+IFERROR(IF(RIGHT(BD_Detalles[[#This Row],[Clase]],1)="0","",VLOOKUP(BD_Detalles[[#This Row],[Clase]],'Resumen Capas'!$A$4:$C$1048576,3,0)),"COMPLETAR")</f>
        <v>USO_IPCC17</v>
      </c>
      <c r="D40" s="41" t="s">
        <v>112</v>
      </c>
      <c r="E40" s="41" t="s">
        <v>253</v>
      </c>
      <c r="F40" s="33" t="str">
        <f>+IFERROR(VLOOKUP(BD_Detalles[[#This Row],[Clase]],'Resumen Capas'!$A$4:$C$1048576,2,0),"COMPLETAR")</f>
        <v>Uso IPCC 2017</v>
      </c>
      <c r="G40" s="35"/>
      <c r="H40" s="40" t="str">
        <f>+LEFT(BD_Detalles[[#This Row],[Clase]],2)</f>
        <v>03</v>
      </c>
      <c r="I40" s="32" t="str">
        <f>+IFERROR(VLOOKUP(BD_Detalles[[#This Row],[idcapa]],Capas[[idcapa]:[Tipo]],3,0),"")</f>
        <v>Polígono</v>
      </c>
    </row>
    <row r="41" spans="1:9" x14ac:dyDescent="0.3">
      <c r="A41" s="39" t="s">
        <v>245</v>
      </c>
      <c r="B41" s="30" t="str">
        <f>+IFERROR(VLOOKUP(BD_Detalles[[#This Row],[Clase]],'Resumen Capas'!$A$4:$C$1048576,2,0),"COMPLETAR")</f>
        <v>Subuso IPCC 2017</v>
      </c>
      <c r="C41" s="30" t="str">
        <f>+IFERROR(IF(RIGHT(BD_Detalles[[#This Row],[Clase]],1)="0","",VLOOKUP(BD_Detalles[[#This Row],[Clase]],'Resumen Capas'!$A$4:$C$1048576,3,0)),"COMPLETAR")</f>
        <v>SUB_IPCC17</v>
      </c>
      <c r="D41" s="41" t="s">
        <v>112</v>
      </c>
      <c r="E41" s="41" t="s">
        <v>254</v>
      </c>
      <c r="F41" s="33" t="str">
        <f>+IFERROR(VLOOKUP(BD_Detalles[[#This Row],[Clase]],'Resumen Capas'!$A$4:$C$1048576,2,0),"COMPLETAR")</f>
        <v>Subuso IPCC 2017</v>
      </c>
      <c r="G41" s="35"/>
      <c r="H41" s="40" t="str">
        <f>+LEFT(BD_Detalles[[#This Row],[Clase]],2)</f>
        <v>03</v>
      </c>
      <c r="I41" s="32" t="str">
        <f>+IFERROR(VLOOKUP(BD_Detalles[[#This Row],[idcapa]],Capas[[idcapa]:[Tipo]],3,0),"")</f>
        <v>Polígono</v>
      </c>
    </row>
    <row r="42" spans="1:9" x14ac:dyDescent="0.3">
      <c r="A42" s="39" t="s">
        <v>246</v>
      </c>
      <c r="B42" s="30" t="str">
        <f>+IFERROR(VLOOKUP(BD_Detalles[[#This Row],[Clase]],'Resumen Capas'!$A$4:$C$1048576,2,0),"COMPLETAR")</f>
        <v>Uso IPCC 2019</v>
      </c>
      <c r="C42" s="30" t="str">
        <f>+IFERROR(IF(RIGHT(BD_Detalles[[#This Row],[Clase]],1)="0","",VLOOKUP(BD_Detalles[[#This Row],[Clase]],'Resumen Capas'!$A$4:$C$1048576,3,0)),"COMPLETAR")</f>
        <v>USO_IPCC19</v>
      </c>
      <c r="D42" s="41" t="s">
        <v>112</v>
      </c>
      <c r="E42" s="41" t="s">
        <v>253</v>
      </c>
      <c r="F42" s="33" t="str">
        <f>+IFERROR(VLOOKUP(BD_Detalles[[#This Row],[Clase]],'Resumen Capas'!$A$4:$C$1048576,2,0),"COMPLETAR")</f>
        <v>Uso IPCC 2019</v>
      </c>
      <c r="G42" s="35"/>
      <c r="H42" s="40" t="str">
        <f>+LEFT(BD_Detalles[[#This Row],[Clase]],2)</f>
        <v>03</v>
      </c>
      <c r="I42" s="32" t="str">
        <f>+IFERROR(VLOOKUP(BD_Detalles[[#This Row],[idcapa]],Capas[[idcapa]:[Tipo]],3,0),"")</f>
        <v>Polígono</v>
      </c>
    </row>
    <row r="43" spans="1:9" x14ac:dyDescent="0.3">
      <c r="A43" s="39" t="s">
        <v>247</v>
      </c>
      <c r="B43" s="30" t="str">
        <f>+IFERROR(VLOOKUP(BD_Detalles[[#This Row],[Clase]],'Resumen Capas'!$A$4:$C$1048576,2,0),"COMPLETAR")</f>
        <v>Subuso IPCC 2019</v>
      </c>
      <c r="C43" s="30" t="str">
        <f>+IFERROR(IF(RIGHT(BD_Detalles[[#This Row],[Clase]],1)="0","",VLOOKUP(BD_Detalles[[#This Row],[Clase]],'Resumen Capas'!$A$4:$C$1048576,3,0)),"COMPLETAR")</f>
        <v>SUB_IPCC19</v>
      </c>
      <c r="D43" s="41" t="s">
        <v>112</v>
      </c>
      <c r="E43" s="41" t="s">
        <v>254</v>
      </c>
      <c r="F43" s="33" t="str">
        <f>+IFERROR(VLOOKUP(BD_Detalles[[#This Row],[Clase]],'Resumen Capas'!$A$4:$C$1048576,2,0),"COMPLETAR")</f>
        <v>Subuso IPCC 2019</v>
      </c>
      <c r="G43" s="35"/>
      <c r="H43" s="40" t="str">
        <f>+LEFT(BD_Detalles[[#This Row],[Clase]],2)</f>
        <v>03</v>
      </c>
      <c r="I43" s="32" t="str">
        <f>+IFERROR(VLOOKUP(BD_Detalles[[#This Row],[idcapa]],Capas[[idcapa]:[Tipo]],3,0),"")</f>
        <v>Polígono</v>
      </c>
    </row>
    <row r="44" spans="1:9" x14ac:dyDescent="0.3">
      <c r="A44" s="39" t="s">
        <v>248</v>
      </c>
      <c r="B44" s="30" t="str">
        <f>+IFERROR(VLOOKUP(BD_Detalles[[#This Row],[Clase]],'Resumen Capas'!$A$4:$C$1048576,2,0),"COMPLETAR")</f>
        <v>Dinámica de Cambio 2001-2013</v>
      </c>
      <c r="C44" s="30" t="str">
        <f>+IFERROR(IF(RIGHT(BD_Detalles[[#This Row],[Clase]],1)="0","",VLOOKUP(BD_Detalles[[#This Row],[Clase]],'Resumen Capas'!$A$4:$C$1048576,3,0)),"COMPLETAR")</f>
        <v>D_TC_01_13</v>
      </c>
      <c r="D44" s="41" t="s">
        <v>112</v>
      </c>
      <c r="E44" s="41" t="s">
        <v>255</v>
      </c>
      <c r="F44" s="33" t="str">
        <f>+IFERROR(VLOOKUP(BD_Detalles[[#This Row],[Clase]],'Resumen Capas'!$A$4:$C$1048576,2,0),"COMPLETAR")</f>
        <v>Dinámica de Cambio 2001-2013</v>
      </c>
      <c r="G44" s="35"/>
      <c r="H44" s="40" t="str">
        <f>+LEFT(BD_Detalles[[#This Row],[Clase]],2)</f>
        <v>03</v>
      </c>
      <c r="I44" s="32" t="str">
        <f>+IFERROR(VLOOKUP(BD_Detalles[[#This Row],[idcapa]],Capas[[idcapa]:[Tipo]],3,0),"")</f>
        <v>Polígono</v>
      </c>
    </row>
    <row r="45" spans="1:9" x14ac:dyDescent="0.3">
      <c r="A45" s="39" t="s">
        <v>249</v>
      </c>
      <c r="B45" s="30" t="str">
        <f>+IFERROR(VLOOKUP(BD_Detalles[[#This Row],[Clase]],'Resumen Capas'!$A$4:$C$1048576,2,0),"COMPLETAR")</f>
        <v>Dinámica de Cambio 2013-2016</v>
      </c>
      <c r="C45" s="30" t="str">
        <f>+IFERROR(IF(RIGHT(BD_Detalles[[#This Row],[Clase]],1)="0","",VLOOKUP(BD_Detalles[[#This Row],[Clase]],'Resumen Capas'!$A$4:$C$1048576,3,0)),"COMPLETAR")</f>
        <v>D_TC_13_16</v>
      </c>
      <c r="D45" s="41" t="s">
        <v>112</v>
      </c>
      <c r="E45" s="41" t="s">
        <v>255</v>
      </c>
      <c r="F45" s="33" t="str">
        <f>+IFERROR(VLOOKUP(BD_Detalles[[#This Row],[Clase]],'Resumen Capas'!$A$4:$C$1048576,2,0),"COMPLETAR")</f>
        <v>Dinámica de Cambio 2013-2016</v>
      </c>
      <c r="G45" s="35"/>
      <c r="H45" s="40" t="str">
        <f>+LEFT(BD_Detalles[[#This Row],[Clase]],2)</f>
        <v>03</v>
      </c>
      <c r="I45" s="32" t="str">
        <f>+IFERROR(VLOOKUP(BD_Detalles[[#This Row],[idcapa]],Capas[[idcapa]:[Tipo]],3,0),"")</f>
        <v>Polígono</v>
      </c>
    </row>
    <row r="46" spans="1:9" x14ac:dyDescent="0.3">
      <c r="A46" s="39" t="s">
        <v>250</v>
      </c>
      <c r="B46" s="30" t="str">
        <f>+IFERROR(VLOOKUP(BD_Detalles[[#This Row],[Clase]],'Resumen Capas'!$A$4:$C$1048576,2,0),"COMPLETAR")</f>
        <v>Dinámica de Cambio 2016-2017</v>
      </c>
      <c r="C46" s="30" t="str">
        <f>+IFERROR(IF(RIGHT(BD_Detalles[[#This Row],[Clase]],1)="0","",VLOOKUP(BD_Detalles[[#This Row],[Clase]],'Resumen Capas'!$A$4:$C$1048576,3,0)),"COMPLETAR")</f>
        <v>D_TC_16_17</v>
      </c>
      <c r="D46" s="41" t="s">
        <v>112</v>
      </c>
      <c r="E46" s="41" t="s">
        <v>255</v>
      </c>
      <c r="F46" s="33" t="str">
        <f>+IFERROR(VLOOKUP(BD_Detalles[[#This Row],[Clase]],'Resumen Capas'!$A$4:$C$1048576,2,0),"COMPLETAR")</f>
        <v>Dinámica de Cambio 2016-2017</v>
      </c>
      <c r="G46" s="35"/>
      <c r="H46" s="40" t="str">
        <f>+LEFT(BD_Detalles[[#This Row],[Clase]],2)</f>
        <v>03</v>
      </c>
      <c r="I46" s="32" t="str">
        <f>+IFERROR(VLOOKUP(BD_Detalles[[#This Row],[idcapa]],Capas[[idcapa]:[Tipo]],3,0),"")</f>
        <v>Polígono</v>
      </c>
    </row>
    <row r="47" spans="1:9" x14ac:dyDescent="0.3">
      <c r="A47" s="39" t="s">
        <v>251</v>
      </c>
      <c r="B47" s="30" t="str">
        <f>+IFERROR(VLOOKUP(BD_Detalles[[#This Row],[Clase]],'Resumen Capas'!$A$4:$C$1048576,2,0),"COMPLETAR")</f>
        <v>Dinámica de Cambio 2017-2019</v>
      </c>
      <c r="C47" s="30" t="str">
        <f>+IFERROR(IF(RIGHT(BD_Detalles[[#This Row],[Clase]],1)="0","",VLOOKUP(BD_Detalles[[#This Row],[Clase]],'Resumen Capas'!$A$4:$C$1048576,3,0)),"COMPLETAR")</f>
        <v>D_TC_17_19</v>
      </c>
      <c r="D47" s="41" t="s">
        <v>112</v>
      </c>
      <c r="E47" s="41" t="s">
        <v>255</v>
      </c>
      <c r="F47" s="33" t="str">
        <f>+IFERROR(VLOOKUP(BD_Detalles[[#This Row],[Clase]],'Resumen Capas'!$A$4:$C$1048576,2,0),"COMPLETAR")</f>
        <v>Dinámica de Cambio 2017-2019</v>
      </c>
      <c r="G47" s="35"/>
      <c r="H47" s="40" t="str">
        <f>+LEFT(BD_Detalles[[#This Row],[Clase]],2)</f>
        <v>03</v>
      </c>
      <c r="I47" s="32" t="str">
        <f>+IFERROR(VLOOKUP(BD_Detalles[[#This Row],[idcapa]],Capas[[idcapa]:[Tipo]],3,0),"")</f>
        <v>Polígono</v>
      </c>
    </row>
  </sheetData>
  <phoneticPr fontId="4" type="noConversion"/>
  <conditionalFormatting sqref="B10:C47">
    <cfRule type="cellIs" dxfId="62" priority="12" operator="equal">
      <formula>"COMPLETAR"</formula>
    </cfRule>
  </conditionalFormatting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55"/>
  <sheetViews>
    <sheetView showGridLines="0" workbookViewId="0">
      <pane ySplit="1" topLeftCell="A2" activePane="bottomLeft" state="frozen"/>
      <selection pane="bottomLeft"/>
    </sheetView>
  </sheetViews>
  <sheetFormatPr baseColWidth="10" defaultRowHeight="14.4" x14ac:dyDescent="0.3"/>
  <cols>
    <col min="1" max="1" width="8.77734375" bestFit="1" customWidth="1"/>
    <col min="2" max="2" width="10.88671875" bestFit="1" customWidth="1"/>
    <col min="3" max="3" width="13.44140625" bestFit="1" customWidth="1"/>
    <col min="4" max="4" width="12" bestFit="1" customWidth="1"/>
    <col min="5" max="5" width="12.77734375" bestFit="1" customWidth="1"/>
    <col min="6" max="6" width="20.44140625" bestFit="1" customWidth="1"/>
    <col min="7" max="7" width="16.77734375" bestFit="1" customWidth="1"/>
    <col min="8" max="8" width="33.77734375" bestFit="1" customWidth="1"/>
    <col min="9" max="9" width="7.33203125" bestFit="1" customWidth="1"/>
    <col min="10" max="10" width="15.21875" bestFit="1" customWidth="1"/>
    <col min="11" max="11" width="6.88671875" bestFit="1" customWidth="1"/>
    <col min="12" max="12" width="11.109375" bestFit="1" customWidth="1"/>
    <col min="13" max="13" width="13.44140625" bestFit="1" customWidth="1"/>
    <col min="14" max="14" width="18.109375" bestFit="1" customWidth="1"/>
    <col min="15" max="15" width="8.44140625" bestFit="1" customWidth="1"/>
    <col min="16" max="16" width="33.77734375" bestFit="1" customWidth="1"/>
    <col min="17" max="17" width="11.109375" bestFit="1" customWidth="1"/>
    <col min="18" max="18" width="8.44140625" bestFit="1" customWidth="1"/>
  </cols>
  <sheetData>
    <row r="1" spans="1:17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  <c r="K1" t="s">
        <v>18</v>
      </c>
      <c r="L1" t="s">
        <v>20</v>
      </c>
      <c r="M1" t="s">
        <v>21</v>
      </c>
      <c r="N1" t="s">
        <v>14</v>
      </c>
      <c r="O1" t="s">
        <v>15</v>
      </c>
      <c r="P1" t="s">
        <v>17</v>
      </c>
      <c r="Q1" t="s">
        <v>23</v>
      </c>
    </row>
    <row r="2" spans="1:17" x14ac:dyDescent="0.3">
      <c r="A2" s="22" t="s">
        <v>28</v>
      </c>
      <c r="B2" s="9" t="s">
        <v>120</v>
      </c>
      <c r="C2">
        <v>1</v>
      </c>
      <c r="D2" s="9" t="s">
        <v>122</v>
      </c>
      <c r="E2">
        <v>1</v>
      </c>
      <c r="F2" s="9" t="s">
        <v>155</v>
      </c>
      <c r="G2">
        <v>7</v>
      </c>
      <c r="H2" s="9" t="s">
        <v>169</v>
      </c>
      <c r="I2" s="9" t="s">
        <v>24</v>
      </c>
      <c r="J2">
        <v>2</v>
      </c>
      <c r="K2" s="9"/>
      <c r="M2" s="9" t="s">
        <v>122</v>
      </c>
      <c r="N2" s="9" t="s">
        <v>112</v>
      </c>
      <c r="O2" s="9" t="s">
        <v>99</v>
      </c>
      <c r="P2" s="9" t="s">
        <v>169</v>
      </c>
      <c r="Q2" s="12"/>
    </row>
    <row r="3" spans="1:17" x14ac:dyDescent="0.3">
      <c r="A3" s="22" t="s">
        <v>28</v>
      </c>
      <c r="B3" s="9" t="s">
        <v>120</v>
      </c>
      <c r="C3">
        <v>12</v>
      </c>
      <c r="D3" s="9" t="s">
        <v>133</v>
      </c>
      <c r="E3">
        <v>1</v>
      </c>
      <c r="F3" s="9" t="s">
        <v>148</v>
      </c>
      <c r="G3">
        <v>1</v>
      </c>
      <c r="H3" s="9" t="s">
        <v>170</v>
      </c>
      <c r="I3" s="9" t="s">
        <v>25</v>
      </c>
      <c r="J3">
        <v>1</v>
      </c>
      <c r="K3" s="9"/>
      <c r="M3" s="9" t="s">
        <v>133</v>
      </c>
      <c r="N3" s="9" t="s">
        <v>112</v>
      </c>
      <c r="O3" s="9" t="s">
        <v>98</v>
      </c>
      <c r="P3" s="9" t="s">
        <v>170</v>
      </c>
      <c r="Q3" s="12"/>
    </row>
    <row r="4" spans="1:17" x14ac:dyDescent="0.3">
      <c r="A4" s="22" t="s">
        <v>28</v>
      </c>
      <c r="B4" s="9" t="s">
        <v>120</v>
      </c>
      <c r="C4">
        <v>2</v>
      </c>
      <c r="D4" s="9" t="s">
        <v>123</v>
      </c>
      <c r="E4">
        <v>1</v>
      </c>
      <c r="F4" s="9" t="s">
        <v>156</v>
      </c>
      <c r="G4">
        <v>8</v>
      </c>
      <c r="H4" s="9" t="s">
        <v>171</v>
      </c>
      <c r="I4" s="9" t="s">
        <v>105</v>
      </c>
      <c r="J4">
        <v>3</v>
      </c>
      <c r="K4" s="9"/>
      <c r="M4" s="9" t="s">
        <v>123</v>
      </c>
      <c r="N4" s="9" t="s">
        <v>112</v>
      </c>
      <c r="O4" s="9" t="s">
        <v>100</v>
      </c>
      <c r="P4" s="9" t="s">
        <v>171</v>
      </c>
      <c r="Q4" s="12"/>
    </row>
    <row r="5" spans="1:17" x14ac:dyDescent="0.3">
      <c r="A5" s="22" t="s">
        <v>28</v>
      </c>
      <c r="B5" s="9" t="s">
        <v>120</v>
      </c>
      <c r="C5">
        <v>3</v>
      </c>
      <c r="D5" s="9" t="s">
        <v>124</v>
      </c>
      <c r="E5">
        <v>1</v>
      </c>
      <c r="F5" s="9" t="s">
        <v>157</v>
      </c>
      <c r="G5">
        <v>9</v>
      </c>
      <c r="H5" s="9" t="s">
        <v>172</v>
      </c>
      <c r="I5" s="9" t="s">
        <v>106</v>
      </c>
      <c r="J5">
        <v>4</v>
      </c>
      <c r="K5" s="9"/>
      <c r="M5" s="9" t="s">
        <v>124</v>
      </c>
      <c r="N5" s="9" t="s">
        <v>112</v>
      </c>
      <c r="O5" s="9" t="s">
        <v>102</v>
      </c>
      <c r="P5" s="9" t="s">
        <v>172</v>
      </c>
      <c r="Q5" s="12"/>
    </row>
    <row r="6" spans="1:17" x14ac:dyDescent="0.3">
      <c r="A6" s="22" t="s">
        <v>28</v>
      </c>
      <c r="B6" s="9" t="s">
        <v>120</v>
      </c>
      <c r="C6">
        <v>4</v>
      </c>
      <c r="D6" s="9" t="s">
        <v>125</v>
      </c>
      <c r="E6">
        <v>1</v>
      </c>
      <c r="F6" s="9" t="s">
        <v>158</v>
      </c>
      <c r="G6">
        <v>10</v>
      </c>
      <c r="H6" s="9" t="s">
        <v>173</v>
      </c>
      <c r="I6" s="9" t="s">
        <v>113</v>
      </c>
      <c r="J6">
        <v>5</v>
      </c>
      <c r="K6" s="9"/>
      <c r="M6" s="9" t="s">
        <v>125</v>
      </c>
      <c r="N6" s="9" t="s">
        <v>112</v>
      </c>
      <c r="O6" s="9" t="s">
        <v>27</v>
      </c>
      <c r="P6" s="9" t="s">
        <v>173</v>
      </c>
      <c r="Q6" s="12"/>
    </row>
    <row r="7" spans="1:17" x14ac:dyDescent="0.3">
      <c r="A7" s="22" t="s">
        <v>28</v>
      </c>
      <c r="B7" s="9" t="s">
        <v>120</v>
      </c>
      <c r="C7">
        <v>5</v>
      </c>
      <c r="D7" s="9" t="s">
        <v>126</v>
      </c>
      <c r="E7">
        <v>1</v>
      </c>
      <c r="F7" s="9" t="s">
        <v>159</v>
      </c>
      <c r="G7">
        <v>11</v>
      </c>
      <c r="H7" s="9" t="s">
        <v>174</v>
      </c>
      <c r="I7" s="9" t="s">
        <v>114</v>
      </c>
      <c r="J7">
        <v>6</v>
      </c>
      <c r="K7" s="9"/>
      <c r="M7" s="9" t="s">
        <v>126</v>
      </c>
      <c r="N7" s="9" t="s">
        <v>112</v>
      </c>
      <c r="O7" s="9" t="s">
        <v>101</v>
      </c>
      <c r="P7" s="9" t="s">
        <v>174</v>
      </c>
      <c r="Q7" s="12"/>
    </row>
    <row r="8" spans="1:17" x14ac:dyDescent="0.3">
      <c r="A8" s="22" t="s">
        <v>28</v>
      </c>
      <c r="B8" s="9" t="s">
        <v>120</v>
      </c>
      <c r="C8">
        <v>6</v>
      </c>
      <c r="D8" s="9" t="s">
        <v>127</v>
      </c>
      <c r="E8">
        <v>1</v>
      </c>
      <c r="F8" s="9" t="s">
        <v>160</v>
      </c>
      <c r="G8">
        <v>12</v>
      </c>
      <c r="H8" s="9" t="s">
        <v>175</v>
      </c>
      <c r="I8" s="9" t="s">
        <v>166</v>
      </c>
      <c r="J8">
        <v>7</v>
      </c>
      <c r="K8" s="9"/>
      <c r="M8" s="9" t="s">
        <v>127</v>
      </c>
      <c r="N8" s="9" t="s">
        <v>112</v>
      </c>
      <c r="O8" s="9" t="s">
        <v>98</v>
      </c>
      <c r="P8" s="9" t="s">
        <v>175</v>
      </c>
      <c r="Q8" s="12"/>
    </row>
    <row r="9" spans="1:17" x14ac:dyDescent="0.3">
      <c r="A9" s="22" t="s">
        <v>28</v>
      </c>
      <c r="B9" s="9" t="s">
        <v>120</v>
      </c>
      <c r="C9">
        <v>7</v>
      </c>
      <c r="D9" s="9" t="s">
        <v>128</v>
      </c>
      <c r="E9">
        <v>1</v>
      </c>
      <c r="F9" s="9" t="s">
        <v>161</v>
      </c>
      <c r="G9">
        <v>13</v>
      </c>
      <c r="H9" s="9" t="s">
        <v>176</v>
      </c>
      <c r="I9" s="9" t="s">
        <v>167</v>
      </c>
      <c r="J9">
        <v>8</v>
      </c>
      <c r="K9" s="9"/>
      <c r="M9" s="9" t="s">
        <v>128</v>
      </c>
      <c r="N9" s="9" t="s">
        <v>112</v>
      </c>
      <c r="O9" s="9" t="s">
        <v>99</v>
      </c>
      <c r="P9" s="9" t="s">
        <v>176</v>
      </c>
      <c r="Q9" s="12"/>
    </row>
    <row r="10" spans="1:17" x14ac:dyDescent="0.3">
      <c r="A10" s="22" t="s">
        <v>28</v>
      </c>
      <c r="B10" s="9" t="s">
        <v>120</v>
      </c>
      <c r="C10">
        <v>13</v>
      </c>
      <c r="D10" s="9" t="s">
        <v>134</v>
      </c>
      <c r="E10">
        <v>1</v>
      </c>
      <c r="F10" s="9" t="s">
        <v>154</v>
      </c>
      <c r="G10">
        <v>2</v>
      </c>
      <c r="H10" s="9"/>
      <c r="I10" s="9"/>
      <c r="K10" s="9"/>
      <c r="M10" s="9"/>
      <c r="N10" s="9"/>
      <c r="O10" s="9"/>
      <c r="P10" s="9"/>
      <c r="Q10" s="12"/>
    </row>
    <row r="11" spans="1:17" x14ac:dyDescent="0.3">
      <c r="A11" s="22" t="s">
        <v>28</v>
      </c>
      <c r="B11" s="9" t="s">
        <v>120</v>
      </c>
      <c r="C11">
        <v>17</v>
      </c>
      <c r="D11" s="9" t="s">
        <v>2</v>
      </c>
      <c r="E11">
        <v>1</v>
      </c>
      <c r="F11" s="9" t="s">
        <v>10</v>
      </c>
      <c r="G11">
        <v>3</v>
      </c>
      <c r="H11" s="9"/>
      <c r="I11" s="9"/>
      <c r="K11" s="9"/>
      <c r="M11" s="9"/>
      <c r="N11" s="9"/>
      <c r="O11" s="9"/>
      <c r="P11" s="9"/>
      <c r="Q11" s="12"/>
    </row>
    <row r="12" spans="1:17" x14ac:dyDescent="0.3">
      <c r="A12" s="22" t="s">
        <v>28</v>
      </c>
      <c r="B12" s="9" t="s">
        <v>120</v>
      </c>
      <c r="C12">
        <v>18</v>
      </c>
      <c r="D12" s="9" t="s">
        <v>3</v>
      </c>
      <c r="E12">
        <v>1</v>
      </c>
      <c r="F12" s="9" t="s">
        <v>152</v>
      </c>
      <c r="G12">
        <v>4</v>
      </c>
      <c r="H12" s="9"/>
      <c r="I12" s="9"/>
      <c r="K12" s="9"/>
      <c r="M12" s="9"/>
      <c r="N12" s="9"/>
      <c r="O12" s="9"/>
      <c r="P12" s="9"/>
      <c r="Q12" s="12"/>
    </row>
    <row r="13" spans="1:17" x14ac:dyDescent="0.3">
      <c r="A13" s="22" t="s">
        <v>28</v>
      </c>
      <c r="B13" s="9" t="s">
        <v>120</v>
      </c>
      <c r="C13">
        <v>19</v>
      </c>
      <c r="D13" s="9" t="s">
        <v>109</v>
      </c>
      <c r="E13">
        <v>1</v>
      </c>
      <c r="F13" s="9" t="s">
        <v>11</v>
      </c>
      <c r="G13">
        <v>5</v>
      </c>
      <c r="H13" s="9"/>
      <c r="I13" s="9"/>
      <c r="K13" s="9"/>
      <c r="M13" s="9"/>
      <c r="N13" s="9"/>
      <c r="O13" s="9"/>
      <c r="P13" s="9"/>
      <c r="Q13" s="12"/>
    </row>
    <row r="14" spans="1:17" x14ac:dyDescent="0.3">
      <c r="A14" s="22" t="s">
        <v>28</v>
      </c>
      <c r="B14" s="9" t="s">
        <v>120</v>
      </c>
      <c r="C14">
        <v>23</v>
      </c>
      <c r="D14" s="9" t="s">
        <v>140</v>
      </c>
      <c r="E14">
        <v>1</v>
      </c>
      <c r="F14" s="9" t="s">
        <v>153</v>
      </c>
      <c r="G14">
        <v>6</v>
      </c>
      <c r="H14" s="9"/>
      <c r="I14" s="9"/>
      <c r="K14" s="9"/>
      <c r="M14" s="9"/>
      <c r="N14" s="9"/>
      <c r="O14" s="9"/>
      <c r="P14" s="9"/>
      <c r="Q14" s="12"/>
    </row>
    <row r="15" spans="1:17" x14ac:dyDescent="0.3">
      <c r="A15" s="22" t="s">
        <v>28</v>
      </c>
      <c r="B15" s="9" t="s">
        <v>120</v>
      </c>
      <c r="C15">
        <v>27</v>
      </c>
      <c r="D15" s="9" t="s">
        <v>144</v>
      </c>
      <c r="E15">
        <v>1</v>
      </c>
      <c r="F15" s="9" t="s">
        <v>162</v>
      </c>
      <c r="G15">
        <v>14</v>
      </c>
      <c r="H15" s="9"/>
      <c r="I15" s="9"/>
      <c r="K15" s="9"/>
      <c r="M15" s="9"/>
      <c r="N15" s="9"/>
      <c r="O15" s="9"/>
      <c r="P15" s="9"/>
      <c r="Q15" s="12"/>
    </row>
    <row r="16" spans="1:17" x14ac:dyDescent="0.3">
      <c r="A16" s="22" t="s">
        <v>28</v>
      </c>
      <c r="B16" s="9" t="s">
        <v>120</v>
      </c>
      <c r="C16">
        <v>28</v>
      </c>
      <c r="D16" s="9" t="s">
        <v>145</v>
      </c>
      <c r="E16">
        <v>1</v>
      </c>
      <c r="F16" s="9" t="s">
        <v>163</v>
      </c>
      <c r="G16">
        <v>15</v>
      </c>
      <c r="H16" s="9"/>
      <c r="I16" s="9"/>
      <c r="K16" s="9"/>
      <c r="M16" s="9"/>
      <c r="N16" s="9"/>
      <c r="O16" s="9"/>
      <c r="P16" s="9"/>
      <c r="Q16" s="12"/>
    </row>
    <row r="17" spans="1:17" x14ac:dyDescent="0.3">
      <c r="A17" s="22" t="s">
        <v>28</v>
      </c>
      <c r="B17" s="9" t="s">
        <v>120</v>
      </c>
      <c r="C17">
        <v>29</v>
      </c>
      <c r="D17" s="9" t="s">
        <v>146</v>
      </c>
      <c r="E17">
        <v>1</v>
      </c>
      <c r="F17" s="9" t="s">
        <v>164</v>
      </c>
      <c r="G17">
        <v>16</v>
      </c>
      <c r="H17" s="9" t="s">
        <v>177</v>
      </c>
      <c r="I17" s="9" t="s">
        <v>168</v>
      </c>
      <c r="J17">
        <v>9</v>
      </c>
      <c r="K17" s="9"/>
      <c r="M17" s="9" t="s">
        <v>146</v>
      </c>
      <c r="N17" s="9" t="s">
        <v>112</v>
      </c>
      <c r="O17" s="9" t="s">
        <v>100</v>
      </c>
      <c r="P17" s="9" t="s">
        <v>177</v>
      </c>
      <c r="Q17" s="12"/>
    </row>
    <row r="18" spans="1:17" x14ac:dyDescent="0.3">
      <c r="A18" s="22" t="s">
        <v>108</v>
      </c>
      <c r="B18" s="9" t="s">
        <v>121</v>
      </c>
      <c r="C18">
        <v>4</v>
      </c>
      <c r="D18" s="9" t="s">
        <v>2</v>
      </c>
      <c r="E18">
        <v>1</v>
      </c>
      <c r="F18" s="9" t="s">
        <v>10</v>
      </c>
      <c r="G18">
        <v>3</v>
      </c>
      <c r="H18" s="9"/>
      <c r="I18" s="9"/>
      <c r="K18" s="9"/>
      <c r="M18" s="9"/>
      <c r="N18" s="9"/>
      <c r="O18" s="9"/>
      <c r="P18" s="9"/>
      <c r="Q18" s="12"/>
    </row>
    <row r="19" spans="1:17" x14ac:dyDescent="0.3">
      <c r="A19" s="22" t="s">
        <v>108</v>
      </c>
      <c r="B19" s="9" t="s">
        <v>121</v>
      </c>
      <c r="C19">
        <v>5</v>
      </c>
      <c r="D19" s="9" t="s">
        <v>3</v>
      </c>
      <c r="E19">
        <v>1</v>
      </c>
      <c r="F19" s="9" t="s">
        <v>152</v>
      </c>
      <c r="G19">
        <v>4</v>
      </c>
      <c r="H19" s="9"/>
      <c r="I19" s="9"/>
      <c r="K19" s="9"/>
      <c r="M19" s="9"/>
      <c r="N19" s="9"/>
      <c r="O19" s="9"/>
      <c r="P19" s="9"/>
      <c r="Q19" s="12"/>
    </row>
    <row r="20" spans="1:17" x14ac:dyDescent="0.3">
      <c r="A20" s="22" t="s">
        <v>108</v>
      </c>
      <c r="B20" s="9" t="s">
        <v>121</v>
      </c>
      <c r="C20">
        <v>6</v>
      </c>
      <c r="D20" s="9" t="s">
        <v>109</v>
      </c>
      <c r="E20">
        <v>1</v>
      </c>
      <c r="F20" s="9" t="s">
        <v>11</v>
      </c>
      <c r="G20">
        <v>5</v>
      </c>
      <c r="H20" s="9"/>
      <c r="I20" s="9"/>
      <c r="K20" s="9"/>
      <c r="M20" s="9"/>
      <c r="N20" s="9"/>
      <c r="O20" s="9"/>
      <c r="P20" s="9"/>
      <c r="Q20" s="12"/>
    </row>
    <row r="21" spans="1:17" x14ac:dyDescent="0.3">
      <c r="A21" s="22" t="s">
        <v>108</v>
      </c>
      <c r="B21" s="9" t="s">
        <v>121</v>
      </c>
      <c r="C21">
        <v>10</v>
      </c>
      <c r="D21" s="9" t="s">
        <v>140</v>
      </c>
      <c r="E21">
        <v>1</v>
      </c>
      <c r="F21" s="9" t="s">
        <v>153</v>
      </c>
      <c r="G21">
        <v>6</v>
      </c>
      <c r="H21" s="9"/>
      <c r="I21" s="9"/>
      <c r="K21" s="9"/>
      <c r="M21" s="9"/>
      <c r="N21" s="9"/>
      <c r="O21" s="9"/>
      <c r="P21" s="9"/>
      <c r="Q21" s="12"/>
    </row>
    <row r="22" spans="1:17" x14ac:dyDescent="0.3">
      <c r="A22" s="22" t="s">
        <v>108</v>
      </c>
      <c r="B22" s="9" t="s">
        <v>121</v>
      </c>
      <c r="C22">
        <v>13</v>
      </c>
      <c r="D22" s="9" t="s">
        <v>134</v>
      </c>
      <c r="E22">
        <v>1</v>
      </c>
      <c r="F22" s="9" t="s">
        <v>154</v>
      </c>
      <c r="G22">
        <v>2</v>
      </c>
      <c r="H22" s="9"/>
      <c r="I22" s="9"/>
      <c r="K22" s="9"/>
      <c r="M22" s="9"/>
      <c r="N22" s="9"/>
      <c r="O22" s="9"/>
      <c r="P22" s="9"/>
      <c r="Q22" s="12"/>
    </row>
    <row r="23" spans="1:17" x14ac:dyDescent="0.3">
      <c r="A23" s="22" t="s">
        <v>108</v>
      </c>
      <c r="B23" s="9" t="s">
        <v>121</v>
      </c>
      <c r="C23">
        <v>12</v>
      </c>
      <c r="D23" s="9" t="s">
        <v>148</v>
      </c>
      <c r="E23">
        <v>1</v>
      </c>
      <c r="F23" s="9" t="s">
        <v>148</v>
      </c>
      <c r="G23">
        <v>1</v>
      </c>
      <c r="H23" s="9" t="s">
        <v>165</v>
      </c>
      <c r="I23" s="9" t="s">
        <v>111</v>
      </c>
      <c r="J23">
        <v>1</v>
      </c>
      <c r="K23" s="9"/>
      <c r="M23" s="9" t="s">
        <v>133</v>
      </c>
      <c r="N23" s="9" t="s">
        <v>178</v>
      </c>
      <c r="O23" s="9" t="s">
        <v>115</v>
      </c>
      <c r="P23" s="9" t="s">
        <v>165</v>
      </c>
      <c r="Q23" s="12"/>
    </row>
    <row r="24" spans="1:17" x14ac:dyDescent="0.3">
      <c r="A24" s="22" t="s">
        <v>108</v>
      </c>
      <c r="B24" s="9" t="s">
        <v>121</v>
      </c>
      <c r="C24">
        <v>12</v>
      </c>
      <c r="D24" s="9" t="s">
        <v>148</v>
      </c>
      <c r="E24">
        <v>1</v>
      </c>
      <c r="F24" s="9" t="s">
        <v>148</v>
      </c>
      <c r="G24">
        <v>1</v>
      </c>
      <c r="H24" s="9" t="s">
        <v>165</v>
      </c>
      <c r="I24" s="9" t="s">
        <v>111</v>
      </c>
      <c r="J24">
        <v>1</v>
      </c>
      <c r="K24" s="9"/>
      <c r="M24" s="9" t="s">
        <v>133</v>
      </c>
      <c r="N24" s="9" t="s">
        <v>179</v>
      </c>
      <c r="O24" s="9" t="s">
        <v>188</v>
      </c>
      <c r="P24" s="9" t="s">
        <v>165</v>
      </c>
      <c r="Q24" s="12"/>
    </row>
    <row r="25" spans="1:17" x14ac:dyDescent="0.3">
      <c r="A25" s="22" t="s">
        <v>108</v>
      </c>
      <c r="B25" s="9" t="s">
        <v>121</v>
      </c>
      <c r="C25">
        <v>12</v>
      </c>
      <c r="D25" s="9" t="s">
        <v>148</v>
      </c>
      <c r="E25">
        <v>1</v>
      </c>
      <c r="F25" s="9" t="s">
        <v>148</v>
      </c>
      <c r="G25">
        <v>1</v>
      </c>
      <c r="H25" s="9" t="s">
        <v>165</v>
      </c>
      <c r="I25" s="9" t="s">
        <v>111</v>
      </c>
      <c r="J25">
        <v>1</v>
      </c>
      <c r="K25" s="9"/>
      <c r="M25" s="9" t="s">
        <v>133</v>
      </c>
      <c r="N25" s="9" t="s">
        <v>180</v>
      </c>
      <c r="O25" s="9" t="s">
        <v>119</v>
      </c>
      <c r="P25" s="9" t="s">
        <v>165</v>
      </c>
      <c r="Q25" s="12"/>
    </row>
    <row r="26" spans="1:17" x14ac:dyDescent="0.3">
      <c r="A26" s="22" t="s">
        <v>108</v>
      </c>
      <c r="B26" s="9" t="s">
        <v>121</v>
      </c>
      <c r="C26">
        <v>12</v>
      </c>
      <c r="D26" s="9" t="s">
        <v>148</v>
      </c>
      <c r="E26">
        <v>1</v>
      </c>
      <c r="F26" s="9" t="s">
        <v>148</v>
      </c>
      <c r="G26">
        <v>1</v>
      </c>
      <c r="H26" s="9" t="s">
        <v>165</v>
      </c>
      <c r="I26" s="9" t="s">
        <v>111</v>
      </c>
      <c r="J26">
        <v>1</v>
      </c>
      <c r="K26" s="9"/>
      <c r="M26" s="9" t="s">
        <v>133</v>
      </c>
      <c r="N26" s="9" t="s">
        <v>181</v>
      </c>
      <c r="O26" s="9" t="s">
        <v>192</v>
      </c>
      <c r="P26" s="9" t="s">
        <v>165</v>
      </c>
      <c r="Q26" s="12"/>
    </row>
    <row r="27" spans="1:17" x14ac:dyDescent="0.3">
      <c r="A27" s="22" t="s">
        <v>108</v>
      </c>
      <c r="B27" s="9" t="s">
        <v>121</v>
      </c>
      <c r="C27">
        <v>12</v>
      </c>
      <c r="D27" s="9" t="s">
        <v>148</v>
      </c>
      <c r="E27">
        <v>1</v>
      </c>
      <c r="F27" s="9" t="s">
        <v>148</v>
      </c>
      <c r="G27">
        <v>1</v>
      </c>
      <c r="H27" s="9" t="s">
        <v>165</v>
      </c>
      <c r="I27" s="9" t="s">
        <v>111</v>
      </c>
      <c r="J27">
        <v>1</v>
      </c>
      <c r="K27" s="9"/>
      <c r="M27" s="9" t="s">
        <v>133</v>
      </c>
      <c r="N27" s="9" t="s">
        <v>182</v>
      </c>
      <c r="O27" s="9" t="s">
        <v>189</v>
      </c>
      <c r="P27" s="9" t="s">
        <v>165</v>
      </c>
      <c r="Q27" s="12"/>
    </row>
    <row r="28" spans="1:17" x14ac:dyDescent="0.3">
      <c r="A28" s="22" t="s">
        <v>108</v>
      </c>
      <c r="B28" s="9" t="s">
        <v>121</v>
      </c>
      <c r="C28">
        <v>12</v>
      </c>
      <c r="D28" s="9" t="s">
        <v>148</v>
      </c>
      <c r="E28">
        <v>1</v>
      </c>
      <c r="F28" s="9" t="s">
        <v>148</v>
      </c>
      <c r="G28">
        <v>1</v>
      </c>
      <c r="H28" s="9" t="s">
        <v>165</v>
      </c>
      <c r="I28" s="9" t="s">
        <v>111</v>
      </c>
      <c r="J28">
        <v>1</v>
      </c>
      <c r="K28" s="9"/>
      <c r="M28" s="9" t="s">
        <v>133</v>
      </c>
      <c r="N28" s="9" t="s">
        <v>183</v>
      </c>
      <c r="O28" s="9" t="s">
        <v>191</v>
      </c>
      <c r="P28" s="9" t="s">
        <v>165</v>
      </c>
      <c r="Q28" s="12"/>
    </row>
    <row r="29" spans="1:17" x14ac:dyDescent="0.3">
      <c r="A29" s="22" t="s">
        <v>108</v>
      </c>
      <c r="B29" s="9" t="s">
        <v>121</v>
      </c>
      <c r="C29">
        <v>12</v>
      </c>
      <c r="D29" s="9" t="s">
        <v>148</v>
      </c>
      <c r="E29">
        <v>1</v>
      </c>
      <c r="F29" s="9" t="s">
        <v>148</v>
      </c>
      <c r="G29">
        <v>1</v>
      </c>
      <c r="H29" s="9" t="s">
        <v>165</v>
      </c>
      <c r="I29" s="9" t="s">
        <v>111</v>
      </c>
      <c r="J29">
        <v>1</v>
      </c>
      <c r="K29" s="9"/>
      <c r="M29" s="9" t="s">
        <v>133</v>
      </c>
      <c r="N29" s="9" t="s">
        <v>184</v>
      </c>
      <c r="O29" s="9" t="s">
        <v>190</v>
      </c>
      <c r="P29" s="9" t="s">
        <v>165</v>
      </c>
      <c r="Q29" s="12"/>
    </row>
    <row r="30" spans="1:17" x14ac:dyDescent="0.3">
      <c r="A30" s="22" t="s">
        <v>108</v>
      </c>
      <c r="B30" s="9" t="s">
        <v>121</v>
      </c>
      <c r="C30">
        <v>12</v>
      </c>
      <c r="D30" s="9" t="s">
        <v>148</v>
      </c>
      <c r="E30">
        <v>1</v>
      </c>
      <c r="F30" s="9" t="s">
        <v>148</v>
      </c>
      <c r="G30">
        <v>1</v>
      </c>
      <c r="H30" s="9" t="s">
        <v>165</v>
      </c>
      <c r="I30" s="9" t="s">
        <v>111</v>
      </c>
      <c r="J30">
        <v>1</v>
      </c>
      <c r="K30" s="9"/>
      <c r="M30" s="9" t="s">
        <v>133</v>
      </c>
      <c r="N30" s="9" t="s">
        <v>185</v>
      </c>
      <c r="O30" s="9" t="s">
        <v>117</v>
      </c>
      <c r="P30" s="9" t="s">
        <v>165</v>
      </c>
      <c r="Q30" s="12"/>
    </row>
    <row r="31" spans="1:17" x14ac:dyDescent="0.3">
      <c r="A31" s="22" t="s">
        <v>108</v>
      </c>
      <c r="B31" s="9" t="s">
        <v>121</v>
      </c>
      <c r="C31">
        <v>12</v>
      </c>
      <c r="D31" s="9" t="s">
        <v>148</v>
      </c>
      <c r="E31">
        <v>1</v>
      </c>
      <c r="F31" s="9" t="s">
        <v>148</v>
      </c>
      <c r="G31">
        <v>1</v>
      </c>
      <c r="H31" s="9" t="s">
        <v>165</v>
      </c>
      <c r="I31" s="9" t="s">
        <v>111</v>
      </c>
      <c r="J31">
        <v>1</v>
      </c>
      <c r="K31" s="9"/>
      <c r="M31" s="9" t="s">
        <v>133</v>
      </c>
      <c r="N31" s="9" t="s">
        <v>186</v>
      </c>
      <c r="O31" s="9" t="s">
        <v>116</v>
      </c>
      <c r="P31" s="9" t="s">
        <v>165</v>
      </c>
      <c r="Q31" s="12"/>
    </row>
    <row r="32" spans="1:17" x14ac:dyDescent="0.3">
      <c r="A32" s="22" t="s">
        <v>108</v>
      </c>
      <c r="B32" s="9" t="s">
        <v>121</v>
      </c>
      <c r="C32">
        <v>12</v>
      </c>
      <c r="D32" s="9" t="s">
        <v>148</v>
      </c>
      <c r="E32">
        <v>1</v>
      </c>
      <c r="F32" s="9" t="s">
        <v>148</v>
      </c>
      <c r="G32">
        <v>1</v>
      </c>
      <c r="H32" s="9" t="s">
        <v>165</v>
      </c>
      <c r="I32" s="9" t="s">
        <v>111</v>
      </c>
      <c r="J32">
        <v>1</v>
      </c>
      <c r="K32" s="9"/>
      <c r="M32" s="9" t="s">
        <v>133</v>
      </c>
      <c r="N32" s="9" t="s">
        <v>187</v>
      </c>
      <c r="O32" s="9" t="s">
        <v>118</v>
      </c>
      <c r="P32" s="9" t="s">
        <v>165</v>
      </c>
      <c r="Q32" s="12"/>
    </row>
    <row r="33" spans="1:17" x14ac:dyDescent="0.3">
      <c r="A33" s="22" t="s">
        <v>195</v>
      </c>
      <c r="B33" s="9" t="s">
        <v>265</v>
      </c>
      <c r="C33">
        <v>1</v>
      </c>
      <c r="D33" s="9" t="s">
        <v>196</v>
      </c>
      <c r="E33">
        <v>1</v>
      </c>
      <c r="F33" s="9" t="s">
        <v>219</v>
      </c>
      <c r="G33">
        <v>5</v>
      </c>
      <c r="H33" s="9" t="s">
        <v>219</v>
      </c>
      <c r="I33" s="9" t="s">
        <v>256</v>
      </c>
      <c r="J33">
        <v>1</v>
      </c>
      <c r="K33" s="9"/>
      <c r="M33" s="9" t="s">
        <v>196</v>
      </c>
      <c r="N33" s="9" t="s">
        <v>112</v>
      </c>
      <c r="O33" s="9" t="s">
        <v>252</v>
      </c>
      <c r="P33" s="9" t="s">
        <v>219</v>
      </c>
      <c r="Q33" s="12"/>
    </row>
    <row r="34" spans="1:17" x14ac:dyDescent="0.3">
      <c r="A34" s="22" t="s">
        <v>195</v>
      </c>
      <c r="B34" s="9" t="s">
        <v>265</v>
      </c>
      <c r="C34">
        <v>2</v>
      </c>
      <c r="D34" s="9" t="s">
        <v>197</v>
      </c>
      <c r="E34">
        <v>1</v>
      </c>
      <c r="F34" s="9" t="s">
        <v>220</v>
      </c>
      <c r="G34">
        <v>6</v>
      </c>
      <c r="H34" s="9" t="s">
        <v>220</v>
      </c>
      <c r="I34" s="9" t="s">
        <v>257</v>
      </c>
      <c r="J34">
        <v>2</v>
      </c>
      <c r="K34" s="9"/>
      <c r="M34" s="9" t="s">
        <v>197</v>
      </c>
      <c r="N34" s="9" t="s">
        <v>112</v>
      </c>
      <c r="O34" s="9" t="s">
        <v>252</v>
      </c>
      <c r="P34" s="9" t="s">
        <v>220</v>
      </c>
      <c r="Q34" s="12"/>
    </row>
    <row r="35" spans="1:17" x14ac:dyDescent="0.3">
      <c r="A35" s="22" t="s">
        <v>195</v>
      </c>
      <c r="B35" s="9" t="s">
        <v>265</v>
      </c>
      <c r="C35">
        <v>3</v>
      </c>
      <c r="D35" s="9" t="s">
        <v>198</v>
      </c>
      <c r="E35">
        <v>1</v>
      </c>
      <c r="F35" s="9" t="s">
        <v>221</v>
      </c>
      <c r="G35">
        <v>7</v>
      </c>
      <c r="H35" s="9" t="s">
        <v>221</v>
      </c>
      <c r="I35" s="9" t="s">
        <v>258</v>
      </c>
      <c r="J35">
        <v>3</v>
      </c>
      <c r="K35" s="9"/>
      <c r="M35" s="9" t="s">
        <v>198</v>
      </c>
      <c r="N35" s="9" t="s">
        <v>112</v>
      </c>
      <c r="O35" s="9" t="s">
        <v>252</v>
      </c>
      <c r="P35" s="9" t="s">
        <v>221</v>
      </c>
      <c r="Q35" s="12"/>
    </row>
    <row r="36" spans="1:17" x14ac:dyDescent="0.3">
      <c r="A36" s="22" t="s">
        <v>195</v>
      </c>
      <c r="B36" s="9" t="s">
        <v>265</v>
      </c>
      <c r="C36">
        <v>4</v>
      </c>
      <c r="D36" s="9" t="s">
        <v>199</v>
      </c>
      <c r="E36">
        <v>1</v>
      </c>
      <c r="F36" s="9" t="s">
        <v>222</v>
      </c>
      <c r="G36">
        <v>8</v>
      </c>
      <c r="H36" s="9" t="s">
        <v>222</v>
      </c>
      <c r="I36" s="9" t="s">
        <v>259</v>
      </c>
      <c r="J36">
        <v>4</v>
      </c>
      <c r="K36" s="9"/>
      <c r="M36" s="9" t="s">
        <v>199</v>
      </c>
      <c r="N36" s="9" t="s">
        <v>112</v>
      </c>
      <c r="O36" s="9" t="s">
        <v>252</v>
      </c>
      <c r="P36" s="9" t="s">
        <v>222</v>
      </c>
      <c r="Q36" s="12"/>
    </row>
    <row r="37" spans="1:17" x14ac:dyDescent="0.3">
      <c r="A37" s="22" t="s">
        <v>195</v>
      </c>
      <c r="B37" s="9" t="s">
        <v>265</v>
      </c>
      <c r="C37">
        <v>5</v>
      </c>
      <c r="D37" s="9" t="s">
        <v>200</v>
      </c>
      <c r="E37">
        <v>1</v>
      </c>
      <c r="F37" s="9" t="s">
        <v>223</v>
      </c>
      <c r="G37">
        <v>9</v>
      </c>
      <c r="H37" s="9" t="s">
        <v>223</v>
      </c>
      <c r="I37" s="9" t="s">
        <v>260</v>
      </c>
      <c r="J37">
        <v>5</v>
      </c>
      <c r="K37" s="9"/>
      <c r="M37" s="9" t="s">
        <v>200</v>
      </c>
      <c r="N37" s="9" t="s">
        <v>112</v>
      </c>
      <c r="O37" s="9" t="s">
        <v>252</v>
      </c>
      <c r="P37" s="9" t="s">
        <v>223</v>
      </c>
      <c r="Q37" s="12"/>
    </row>
    <row r="38" spans="1:17" x14ac:dyDescent="0.3">
      <c r="A38" s="22" t="s">
        <v>195</v>
      </c>
      <c r="B38" s="9" t="s">
        <v>265</v>
      </c>
      <c r="C38">
        <v>6</v>
      </c>
      <c r="D38" s="9" t="s">
        <v>201</v>
      </c>
      <c r="E38">
        <v>1</v>
      </c>
      <c r="F38" s="9" t="s">
        <v>224</v>
      </c>
      <c r="G38">
        <v>10</v>
      </c>
      <c r="H38" s="9" t="s">
        <v>224</v>
      </c>
      <c r="I38" s="9" t="s">
        <v>261</v>
      </c>
      <c r="J38">
        <v>6</v>
      </c>
      <c r="K38" s="9"/>
      <c r="M38" s="9" t="s">
        <v>201</v>
      </c>
      <c r="N38" s="9" t="s">
        <v>112</v>
      </c>
      <c r="O38" s="9" t="s">
        <v>253</v>
      </c>
      <c r="P38" s="9" t="s">
        <v>224</v>
      </c>
      <c r="Q38" s="12"/>
    </row>
    <row r="39" spans="1:17" x14ac:dyDescent="0.3">
      <c r="A39" s="22" t="s">
        <v>195</v>
      </c>
      <c r="B39" s="9" t="s">
        <v>265</v>
      </c>
      <c r="C39">
        <v>7</v>
      </c>
      <c r="D39" s="9" t="s">
        <v>202</v>
      </c>
      <c r="E39">
        <v>1</v>
      </c>
      <c r="F39" s="9" t="s">
        <v>225</v>
      </c>
      <c r="G39">
        <v>11</v>
      </c>
      <c r="H39" s="9" t="s">
        <v>225</v>
      </c>
      <c r="I39" s="9" t="s">
        <v>262</v>
      </c>
      <c r="J39">
        <v>7</v>
      </c>
      <c r="K39" s="9"/>
      <c r="M39" s="9" t="s">
        <v>202</v>
      </c>
      <c r="N39" s="9" t="s">
        <v>112</v>
      </c>
      <c r="O39" s="9" t="s">
        <v>254</v>
      </c>
      <c r="P39" s="9" t="s">
        <v>225</v>
      </c>
      <c r="Q39" s="12"/>
    </row>
    <row r="40" spans="1:17" x14ac:dyDescent="0.3">
      <c r="A40" s="22" t="s">
        <v>195</v>
      </c>
      <c r="B40" s="9" t="s">
        <v>265</v>
      </c>
      <c r="C40">
        <v>8</v>
      </c>
      <c r="D40" s="9" t="s">
        <v>203</v>
      </c>
      <c r="E40">
        <v>1</v>
      </c>
      <c r="F40" s="9" t="s">
        <v>226</v>
      </c>
      <c r="G40">
        <v>12</v>
      </c>
      <c r="H40" s="9" t="s">
        <v>226</v>
      </c>
      <c r="I40" s="9" t="s">
        <v>263</v>
      </c>
      <c r="J40">
        <v>8</v>
      </c>
      <c r="K40" s="9"/>
      <c r="M40" s="9" t="s">
        <v>203</v>
      </c>
      <c r="N40" s="9" t="s">
        <v>112</v>
      </c>
      <c r="O40" s="9" t="s">
        <v>253</v>
      </c>
      <c r="P40" s="9" t="s">
        <v>226</v>
      </c>
      <c r="Q40" s="12"/>
    </row>
    <row r="41" spans="1:17" x14ac:dyDescent="0.3">
      <c r="A41" s="22" t="s">
        <v>195</v>
      </c>
      <c r="B41" s="9" t="s">
        <v>265</v>
      </c>
      <c r="C41">
        <v>9</v>
      </c>
      <c r="D41" s="9" t="s">
        <v>204</v>
      </c>
      <c r="E41">
        <v>1</v>
      </c>
      <c r="F41" s="9" t="s">
        <v>227</v>
      </c>
      <c r="G41">
        <v>13</v>
      </c>
      <c r="H41" s="9" t="s">
        <v>227</v>
      </c>
      <c r="I41" s="9" t="s">
        <v>264</v>
      </c>
      <c r="J41">
        <v>9</v>
      </c>
      <c r="K41" s="9"/>
      <c r="M41" s="9" t="s">
        <v>204</v>
      </c>
      <c r="N41" s="9" t="s">
        <v>112</v>
      </c>
      <c r="O41" s="9" t="s">
        <v>254</v>
      </c>
      <c r="P41" s="9" t="s">
        <v>227</v>
      </c>
      <c r="Q41" s="12"/>
    </row>
    <row r="42" spans="1:17" x14ac:dyDescent="0.3">
      <c r="A42" s="22" t="s">
        <v>195</v>
      </c>
      <c r="B42" s="9" t="s">
        <v>265</v>
      </c>
      <c r="C42">
        <v>10</v>
      </c>
      <c r="D42" s="9" t="s">
        <v>205</v>
      </c>
      <c r="E42">
        <v>1</v>
      </c>
      <c r="F42" s="9" t="s">
        <v>228</v>
      </c>
      <c r="G42">
        <v>14</v>
      </c>
      <c r="H42" s="9" t="s">
        <v>228</v>
      </c>
      <c r="I42" s="9" t="s">
        <v>242</v>
      </c>
      <c r="J42">
        <v>10</v>
      </c>
      <c r="K42" s="9"/>
      <c r="M42" s="9" t="s">
        <v>205</v>
      </c>
      <c r="N42" s="9" t="s">
        <v>112</v>
      </c>
      <c r="O42" s="9" t="s">
        <v>253</v>
      </c>
      <c r="P42" s="9" t="s">
        <v>228</v>
      </c>
      <c r="Q42" s="12"/>
    </row>
    <row r="43" spans="1:17" x14ac:dyDescent="0.3">
      <c r="A43" s="22" t="s">
        <v>195</v>
      </c>
      <c r="B43" s="9" t="s">
        <v>265</v>
      </c>
      <c r="C43">
        <v>11</v>
      </c>
      <c r="D43" s="9" t="s">
        <v>206</v>
      </c>
      <c r="E43">
        <v>1</v>
      </c>
      <c r="F43" s="9" t="s">
        <v>229</v>
      </c>
      <c r="G43">
        <v>15</v>
      </c>
      <c r="H43" s="9" t="s">
        <v>229</v>
      </c>
      <c r="I43" s="9" t="s">
        <v>243</v>
      </c>
      <c r="J43">
        <v>11</v>
      </c>
      <c r="K43" s="9"/>
      <c r="M43" s="9" t="s">
        <v>206</v>
      </c>
      <c r="N43" s="9" t="s">
        <v>112</v>
      </c>
      <c r="O43" s="9" t="s">
        <v>254</v>
      </c>
      <c r="P43" s="9" t="s">
        <v>229</v>
      </c>
      <c r="Q43" s="12"/>
    </row>
    <row r="44" spans="1:17" x14ac:dyDescent="0.3">
      <c r="A44" s="22" t="s">
        <v>195</v>
      </c>
      <c r="B44" s="9" t="s">
        <v>265</v>
      </c>
      <c r="C44">
        <v>12</v>
      </c>
      <c r="D44" s="9" t="s">
        <v>207</v>
      </c>
      <c r="E44">
        <v>1</v>
      </c>
      <c r="F44" s="9" t="s">
        <v>230</v>
      </c>
      <c r="G44">
        <v>16</v>
      </c>
      <c r="H44" s="9" t="s">
        <v>230</v>
      </c>
      <c r="I44" s="9" t="s">
        <v>244</v>
      </c>
      <c r="J44">
        <v>12</v>
      </c>
      <c r="K44" s="9"/>
      <c r="M44" s="9" t="s">
        <v>207</v>
      </c>
      <c r="N44" s="9" t="s">
        <v>112</v>
      </c>
      <c r="O44" s="9" t="s">
        <v>253</v>
      </c>
      <c r="P44" s="9" t="s">
        <v>230</v>
      </c>
      <c r="Q44" s="12"/>
    </row>
    <row r="45" spans="1:17" x14ac:dyDescent="0.3">
      <c r="A45" s="22" t="s">
        <v>195</v>
      </c>
      <c r="B45" s="9" t="s">
        <v>265</v>
      </c>
      <c r="C45">
        <v>13</v>
      </c>
      <c r="D45" s="9" t="s">
        <v>208</v>
      </c>
      <c r="E45">
        <v>1</v>
      </c>
      <c r="F45" s="9" t="s">
        <v>231</v>
      </c>
      <c r="G45">
        <v>17</v>
      </c>
      <c r="H45" s="9" t="s">
        <v>231</v>
      </c>
      <c r="I45" s="9" t="s">
        <v>245</v>
      </c>
      <c r="J45">
        <v>13</v>
      </c>
      <c r="K45" s="9"/>
      <c r="M45" s="9" t="s">
        <v>208</v>
      </c>
      <c r="N45" s="9" t="s">
        <v>112</v>
      </c>
      <c r="O45" s="9" t="s">
        <v>254</v>
      </c>
      <c r="P45" s="9" t="s">
        <v>231</v>
      </c>
      <c r="Q45" s="12"/>
    </row>
    <row r="46" spans="1:17" x14ac:dyDescent="0.3">
      <c r="A46" s="22" t="s">
        <v>195</v>
      </c>
      <c r="B46" s="9" t="s">
        <v>265</v>
      </c>
      <c r="C46">
        <v>14</v>
      </c>
      <c r="D46" s="9" t="s">
        <v>209</v>
      </c>
      <c r="E46">
        <v>1</v>
      </c>
      <c r="F46" s="9" t="s">
        <v>232</v>
      </c>
      <c r="G46">
        <v>18</v>
      </c>
      <c r="H46" s="9" t="s">
        <v>232</v>
      </c>
      <c r="I46" s="9" t="s">
        <v>246</v>
      </c>
      <c r="J46">
        <v>14</v>
      </c>
      <c r="K46" s="9"/>
      <c r="M46" s="9" t="s">
        <v>209</v>
      </c>
      <c r="N46" s="9" t="s">
        <v>112</v>
      </c>
      <c r="O46" s="9" t="s">
        <v>253</v>
      </c>
      <c r="P46" s="9" t="s">
        <v>232</v>
      </c>
      <c r="Q46" s="12"/>
    </row>
    <row r="47" spans="1:17" x14ac:dyDescent="0.3">
      <c r="A47" s="22" t="s">
        <v>195</v>
      </c>
      <c r="B47" s="9" t="s">
        <v>265</v>
      </c>
      <c r="C47">
        <v>15</v>
      </c>
      <c r="D47" s="9" t="s">
        <v>210</v>
      </c>
      <c r="E47">
        <v>1</v>
      </c>
      <c r="F47" s="9" t="s">
        <v>233</v>
      </c>
      <c r="G47">
        <v>19</v>
      </c>
      <c r="H47" s="9" t="s">
        <v>233</v>
      </c>
      <c r="I47" s="9" t="s">
        <v>247</v>
      </c>
      <c r="J47">
        <v>15</v>
      </c>
      <c r="K47" s="9"/>
      <c r="M47" s="9" t="s">
        <v>210</v>
      </c>
      <c r="N47" s="9" t="s">
        <v>112</v>
      </c>
      <c r="O47" s="9" t="s">
        <v>254</v>
      </c>
      <c r="P47" s="9" t="s">
        <v>233</v>
      </c>
      <c r="Q47" s="12"/>
    </row>
    <row r="48" spans="1:17" x14ac:dyDescent="0.3">
      <c r="A48" s="22" t="s">
        <v>195</v>
      </c>
      <c r="B48" s="9" t="s">
        <v>265</v>
      </c>
      <c r="C48">
        <v>16</v>
      </c>
      <c r="D48" s="9" t="s">
        <v>211</v>
      </c>
      <c r="E48">
        <v>1</v>
      </c>
      <c r="F48" s="9" t="s">
        <v>234</v>
      </c>
      <c r="G48">
        <v>20</v>
      </c>
      <c r="H48" s="9" t="s">
        <v>238</v>
      </c>
      <c r="I48" s="9" t="s">
        <v>248</v>
      </c>
      <c r="J48">
        <v>16</v>
      </c>
      <c r="K48" s="9"/>
      <c r="M48" s="9" t="s">
        <v>211</v>
      </c>
      <c r="N48" s="9" t="s">
        <v>112</v>
      </c>
      <c r="O48" s="9" t="s">
        <v>255</v>
      </c>
      <c r="P48" s="9" t="s">
        <v>238</v>
      </c>
      <c r="Q48" s="12"/>
    </row>
    <row r="49" spans="1:17" x14ac:dyDescent="0.3">
      <c r="A49" s="22" t="s">
        <v>195</v>
      </c>
      <c r="B49" s="9" t="s">
        <v>265</v>
      </c>
      <c r="C49">
        <v>17</v>
      </c>
      <c r="D49" s="9" t="s">
        <v>212</v>
      </c>
      <c r="E49">
        <v>1</v>
      </c>
      <c r="F49" s="9" t="s">
        <v>235</v>
      </c>
      <c r="G49">
        <v>21</v>
      </c>
      <c r="H49" s="9" t="s">
        <v>239</v>
      </c>
      <c r="I49" s="9" t="s">
        <v>249</v>
      </c>
      <c r="J49">
        <v>17</v>
      </c>
      <c r="K49" s="9"/>
      <c r="M49" s="9" t="s">
        <v>212</v>
      </c>
      <c r="N49" s="9" t="s">
        <v>112</v>
      </c>
      <c r="O49" s="9" t="s">
        <v>255</v>
      </c>
      <c r="P49" s="9" t="s">
        <v>239</v>
      </c>
      <c r="Q49" s="12"/>
    </row>
    <row r="50" spans="1:17" x14ac:dyDescent="0.3">
      <c r="A50" s="22" t="s">
        <v>195</v>
      </c>
      <c r="B50" s="9" t="s">
        <v>265</v>
      </c>
      <c r="C50">
        <v>18</v>
      </c>
      <c r="D50" s="9" t="s">
        <v>213</v>
      </c>
      <c r="E50">
        <v>1</v>
      </c>
      <c r="F50" s="9" t="s">
        <v>236</v>
      </c>
      <c r="G50">
        <v>22</v>
      </c>
      <c r="H50" s="9" t="s">
        <v>240</v>
      </c>
      <c r="I50" s="9" t="s">
        <v>250</v>
      </c>
      <c r="J50">
        <v>18</v>
      </c>
      <c r="K50" s="9"/>
      <c r="M50" s="9" t="s">
        <v>213</v>
      </c>
      <c r="N50" s="9" t="s">
        <v>112</v>
      </c>
      <c r="O50" s="9" t="s">
        <v>255</v>
      </c>
      <c r="P50" s="9" t="s">
        <v>240</v>
      </c>
      <c r="Q50" s="12"/>
    </row>
    <row r="51" spans="1:17" x14ac:dyDescent="0.3">
      <c r="A51" s="22" t="s">
        <v>195</v>
      </c>
      <c r="B51" s="9" t="s">
        <v>265</v>
      </c>
      <c r="C51">
        <v>19</v>
      </c>
      <c r="D51" s="9" t="s">
        <v>214</v>
      </c>
      <c r="E51">
        <v>1</v>
      </c>
      <c r="F51" s="9" t="s">
        <v>237</v>
      </c>
      <c r="G51">
        <v>23</v>
      </c>
      <c r="H51" s="9" t="s">
        <v>241</v>
      </c>
      <c r="I51" s="9" t="s">
        <v>251</v>
      </c>
      <c r="J51">
        <v>19</v>
      </c>
      <c r="K51" s="9"/>
      <c r="M51" s="9" t="s">
        <v>214</v>
      </c>
      <c r="N51" s="9" t="s">
        <v>112</v>
      </c>
      <c r="O51" s="9" t="s">
        <v>255</v>
      </c>
      <c r="P51" s="9" t="s">
        <v>241</v>
      </c>
      <c r="Q51" s="12"/>
    </row>
    <row r="52" spans="1:17" x14ac:dyDescent="0.3">
      <c r="A52" s="22" t="s">
        <v>195</v>
      </c>
      <c r="B52" s="9" t="s">
        <v>265</v>
      </c>
      <c r="C52">
        <v>20</v>
      </c>
      <c r="D52" s="9" t="s">
        <v>215</v>
      </c>
      <c r="E52">
        <v>1</v>
      </c>
      <c r="F52" s="9" t="s">
        <v>10</v>
      </c>
      <c r="G52">
        <v>1</v>
      </c>
      <c r="H52" s="9"/>
      <c r="I52" s="9"/>
      <c r="K52" s="9"/>
      <c r="M52" s="9"/>
      <c r="N52" s="9"/>
      <c r="O52" s="9"/>
      <c r="P52" s="9"/>
      <c r="Q52" s="12"/>
    </row>
    <row r="53" spans="1:17" x14ac:dyDescent="0.3">
      <c r="A53" s="22" t="s">
        <v>195</v>
      </c>
      <c r="B53" s="9" t="s">
        <v>265</v>
      </c>
      <c r="C53">
        <v>21</v>
      </c>
      <c r="D53" s="9" t="s">
        <v>216</v>
      </c>
      <c r="E53">
        <v>1</v>
      </c>
      <c r="F53" s="9" t="s">
        <v>152</v>
      </c>
      <c r="G53">
        <v>2</v>
      </c>
      <c r="H53" s="9"/>
      <c r="I53" s="9"/>
      <c r="K53" s="9"/>
      <c r="M53" s="9"/>
      <c r="N53" s="9"/>
      <c r="O53" s="9"/>
      <c r="P53" s="9"/>
      <c r="Q53" s="12"/>
    </row>
    <row r="54" spans="1:17" x14ac:dyDescent="0.3">
      <c r="A54" s="22" t="s">
        <v>195</v>
      </c>
      <c r="B54" s="9" t="s">
        <v>265</v>
      </c>
      <c r="C54">
        <v>22</v>
      </c>
      <c r="D54" s="9" t="s">
        <v>217</v>
      </c>
      <c r="E54">
        <v>1</v>
      </c>
      <c r="F54" s="9" t="s">
        <v>11</v>
      </c>
      <c r="G54">
        <v>3</v>
      </c>
      <c r="H54" s="9"/>
      <c r="I54" s="9"/>
      <c r="K54" s="9"/>
      <c r="M54" s="9"/>
      <c r="N54" s="9"/>
      <c r="O54" s="9"/>
      <c r="P54" s="9"/>
      <c r="Q54" s="12"/>
    </row>
    <row r="55" spans="1:17" x14ac:dyDescent="0.3">
      <c r="A55" s="22" t="s">
        <v>195</v>
      </c>
      <c r="B55" s="9" t="s">
        <v>265</v>
      </c>
      <c r="C55">
        <v>23</v>
      </c>
      <c r="D55" s="9" t="s">
        <v>218</v>
      </c>
      <c r="E55">
        <v>1</v>
      </c>
      <c r="F55" s="9" t="s">
        <v>154</v>
      </c>
      <c r="G55">
        <v>4</v>
      </c>
      <c r="H55" s="9"/>
      <c r="I55" s="9"/>
      <c r="K55" s="9"/>
      <c r="M55" s="9"/>
      <c r="N55" s="9"/>
      <c r="O55" s="9"/>
      <c r="P55" s="9"/>
      <c r="Q55" s="12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32"/>
  <sheetViews>
    <sheetView showGridLines="0" workbookViewId="0">
      <pane ySplit="3" topLeftCell="A10" activePane="bottomLeft" state="frozen"/>
      <selection pane="bottomLeft" activeCell="A14" sqref="A14"/>
    </sheetView>
  </sheetViews>
  <sheetFormatPr baseColWidth="10" defaultRowHeight="14.4" x14ac:dyDescent="0.3"/>
  <cols>
    <col min="1" max="1" width="10.5546875" bestFit="1" customWidth="1"/>
    <col min="2" max="2" width="31.88671875" bestFit="1" customWidth="1"/>
    <col min="3" max="3" width="11.88671875" bestFit="1" customWidth="1"/>
  </cols>
  <sheetData>
    <row r="3" spans="1:3" x14ac:dyDescent="0.3">
      <c r="A3" s="25" t="s">
        <v>6</v>
      </c>
      <c r="B3" s="25" t="s">
        <v>4</v>
      </c>
      <c r="C3" s="25" t="s">
        <v>1</v>
      </c>
    </row>
    <row r="4" spans="1:3" x14ac:dyDescent="0.3">
      <c r="A4" s="1" t="s">
        <v>25</v>
      </c>
      <c r="B4" s="23" t="s">
        <v>170</v>
      </c>
      <c r="C4" s="24" t="s">
        <v>133</v>
      </c>
    </row>
    <row r="5" spans="1:3" x14ac:dyDescent="0.3">
      <c r="A5" s="1" t="s">
        <v>24</v>
      </c>
      <c r="B5" s="23" t="s">
        <v>169</v>
      </c>
      <c r="C5" s="24" t="s">
        <v>122</v>
      </c>
    </row>
    <row r="6" spans="1:3" x14ac:dyDescent="0.3">
      <c r="A6" s="1" t="s">
        <v>105</v>
      </c>
      <c r="B6" s="23" t="s">
        <v>171</v>
      </c>
      <c r="C6" s="24" t="s">
        <v>123</v>
      </c>
    </row>
    <row r="7" spans="1:3" x14ac:dyDescent="0.3">
      <c r="A7" s="1" t="s">
        <v>106</v>
      </c>
      <c r="B7" s="23" t="s">
        <v>172</v>
      </c>
      <c r="C7" s="24" t="s">
        <v>124</v>
      </c>
    </row>
    <row r="8" spans="1:3" x14ac:dyDescent="0.3">
      <c r="A8" s="1" t="s">
        <v>113</v>
      </c>
      <c r="B8" s="23" t="s">
        <v>173</v>
      </c>
      <c r="C8" s="24" t="s">
        <v>125</v>
      </c>
    </row>
    <row r="9" spans="1:3" x14ac:dyDescent="0.3">
      <c r="A9" s="1" t="s">
        <v>114</v>
      </c>
      <c r="B9" s="23" t="s">
        <v>174</v>
      </c>
      <c r="C9" s="24" t="s">
        <v>126</v>
      </c>
    </row>
    <row r="10" spans="1:3" x14ac:dyDescent="0.3">
      <c r="A10" s="1" t="s">
        <v>166</v>
      </c>
      <c r="B10" s="23" t="s">
        <v>175</v>
      </c>
      <c r="C10" s="24" t="s">
        <v>127</v>
      </c>
    </row>
    <row r="11" spans="1:3" x14ac:dyDescent="0.3">
      <c r="A11" s="1" t="s">
        <v>167</v>
      </c>
      <c r="B11" s="23" t="s">
        <v>176</v>
      </c>
      <c r="C11" s="24" t="s">
        <v>128</v>
      </c>
    </row>
    <row r="12" spans="1:3" x14ac:dyDescent="0.3">
      <c r="A12" s="1" t="s">
        <v>168</v>
      </c>
      <c r="B12" s="23" t="s">
        <v>177</v>
      </c>
      <c r="C12" s="24" t="s">
        <v>146</v>
      </c>
    </row>
    <row r="13" spans="1:3" x14ac:dyDescent="0.3">
      <c r="A13" s="1" t="s">
        <v>111</v>
      </c>
      <c r="B13" s="23" t="s">
        <v>165</v>
      </c>
      <c r="C13" s="24" t="s">
        <v>133</v>
      </c>
    </row>
    <row r="14" spans="1:3" x14ac:dyDescent="0.3">
      <c r="A14" s="1" t="s">
        <v>256</v>
      </c>
      <c r="B14" s="23" t="s">
        <v>219</v>
      </c>
      <c r="C14" s="24" t="s">
        <v>196</v>
      </c>
    </row>
    <row r="15" spans="1:3" x14ac:dyDescent="0.3">
      <c r="A15" s="1" t="s">
        <v>242</v>
      </c>
      <c r="B15" s="23" t="s">
        <v>228</v>
      </c>
      <c r="C15" s="24" t="s">
        <v>205</v>
      </c>
    </row>
    <row r="16" spans="1:3" x14ac:dyDescent="0.3">
      <c r="A16" s="1" t="s">
        <v>243</v>
      </c>
      <c r="B16" s="23" t="s">
        <v>229</v>
      </c>
      <c r="C16" s="24" t="s">
        <v>206</v>
      </c>
    </row>
    <row r="17" spans="1:3" x14ac:dyDescent="0.3">
      <c r="A17" s="1" t="s">
        <v>244</v>
      </c>
      <c r="B17" s="23" t="s">
        <v>230</v>
      </c>
      <c r="C17" s="24" t="s">
        <v>207</v>
      </c>
    </row>
    <row r="18" spans="1:3" x14ac:dyDescent="0.3">
      <c r="A18" s="1" t="s">
        <v>245</v>
      </c>
      <c r="B18" s="23" t="s">
        <v>231</v>
      </c>
      <c r="C18" s="24" t="s">
        <v>208</v>
      </c>
    </row>
    <row r="19" spans="1:3" x14ac:dyDescent="0.3">
      <c r="A19" s="1" t="s">
        <v>246</v>
      </c>
      <c r="B19" s="23" t="s">
        <v>232</v>
      </c>
      <c r="C19" s="24" t="s">
        <v>209</v>
      </c>
    </row>
    <row r="20" spans="1:3" x14ac:dyDescent="0.3">
      <c r="A20" s="1" t="s">
        <v>247</v>
      </c>
      <c r="B20" s="23" t="s">
        <v>233</v>
      </c>
      <c r="C20" s="24" t="s">
        <v>210</v>
      </c>
    </row>
    <row r="21" spans="1:3" x14ac:dyDescent="0.3">
      <c r="A21" s="1" t="s">
        <v>248</v>
      </c>
      <c r="B21" s="23" t="s">
        <v>238</v>
      </c>
      <c r="C21" s="24" t="s">
        <v>211</v>
      </c>
    </row>
    <row r="22" spans="1:3" x14ac:dyDescent="0.3">
      <c r="A22" s="1" t="s">
        <v>249</v>
      </c>
      <c r="B22" s="23" t="s">
        <v>239</v>
      </c>
      <c r="C22" s="24" t="s">
        <v>212</v>
      </c>
    </row>
    <row r="23" spans="1:3" x14ac:dyDescent="0.3">
      <c r="A23" s="1" t="s">
        <v>250</v>
      </c>
      <c r="B23" s="23" t="s">
        <v>240</v>
      </c>
      <c r="C23" s="24" t="s">
        <v>213</v>
      </c>
    </row>
    <row r="24" spans="1:3" x14ac:dyDescent="0.3">
      <c r="A24" s="1" t="s">
        <v>251</v>
      </c>
      <c r="B24" s="23" t="s">
        <v>241</v>
      </c>
      <c r="C24" s="24" t="s">
        <v>214</v>
      </c>
    </row>
    <row r="25" spans="1:3" x14ac:dyDescent="0.3">
      <c r="A25" s="1" t="s">
        <v>257</v>
      </c>
      <c r="B25" s="23" t="s">
        <v>220</v>
      </c>
      <c r="C25" s="24" t="s">
        <v>197</v>
      </c>
    </row>
    <row r="26" spans="1:3" x14ac:dyDescent="0.3">
      <c r="A26" s="1" t="s">
        <v>258</v>
      </c>
      <c r="B26" s="23" t="s">
        <v>221</v>
      </c>
      <c r="C26" s="24" t="s">
        <v>198</v>
      </c>
    </row>
    <row r="27" spans="1:3" x14ac:dyDescent="0.3">
      <c r="A27" s="1" t="s">
        <v>259</v>
      </c>
      <c r="B27" s="23" t="s">
        <v>222</v>
      </c>
      <c r="C27" s="24" t="s">
        <v>199</v>
      </c>
    </row>
    <row r="28" spans="1:3" x14ac:dyDescent="0.3">
      <c r="A28" s="1" t="s">
        <v>260</v>
      </c>
      <c r="B28" s="23" t="s">
        <v>223</v>
      </c>
      <c r="C28" s="24" t="s">
        <v>200</v>
      </c>
    </row>
    <row r="29" spans="1:3" x14ac:dyDescent="0.3">
      <c r="A29" s="1" t="s">
        <v>261</v>
      </c>
      <c r="B29" s="23" t="s">
        <v>224</v>
      </c>
      <c r="C29" s="24" t="s">
        <v>201</v>
      </c>
    </row>
    <row r="30" spans="1:3" x14ac:dyDescent="0.3">
      <c r="A30" s="1" t="s">
        <v>262</v>
      </c>
      <c r="B30" s="23" t="s">
        <v>225</v>
      </c>
      <c r="C30" s="24" t="s">
        <v>202</v>
      </c>
    </row>
    <row r="31" spans="1:3" x14ac:dyDescent="0.3">
      <c r="A31" s="1" t="s">
        <v>263</v>
      </c>
      <c r="B31" s="23" t="s">
        <v>226</v>
      </c>
      <c r="C31" s="24" t="s">
        <v>203</v>
      </c>
    </row>
    <row r="32" spans="1:3" x14ac:dyDescent="0.3">
      <c r="A32" s="1" t="s">
        <v>264</v>
      </c>
      <c r="B32" s="23" t="s">
        <v>227</v>
      </c>
      <c r="C32" s="24" t="s">
        <v>204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J23" sqref="J23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32</v>
      </c>
      <c r="B8" t="s">
        <v>15</v>
      </c>
      <c r="C8" t="s">
        <v>51</v>
      </c>
      <c r="D8" t="s">
        <v>18</v>
      </c>
    </row>
    <row r="9" spans="1:13" x14ac:dyDescent="0.3">
      <c r="A9" t="s">
        <v>52</v>
      </c>
      <c r="B9" t="s">
        <v>53</v>
      </c>
      <c r="C9" t="s">
        <v>54</v>
      </c>
      <c r="D9" t="s">
        <v>19</v>
      </c>
      <c r="J9" t="s">
        <v>30</v>
      </c>
      <c r="K9" s="28" t="s">
        <v>82</v>
      </c>
      <c r="L9" s="28" t="s">
        <v>64</v>
      </c>
      <c r="M9" s="28" t="s">
        <v>81</v>
      </c>
    </row>
    <row r="10" spans="1:13" x14ac:dyDescent="0.3">
      <c r="A10" t="s">
        <v>55</v>
      </c>
      <c r="B10" t="s">
        <v>56</v>
      </c>
      <c r="C10" t="s">
        <v>54</v>
      </c>
      <c r="D10" t="s">
        <v>19</v>
      </c>
      <c r="J10" t="s">
        <v>31</v>
      </c>
      <c r="K10" s="28" t="s">
        <v>84</v>
      </c>
      <c r="L10" s="28" t="s">
        <v>64</v>
      </c>
      <c r="M10" s="28" t="s">
        <v>83</v>
      </c>
    </row>
    <row r="11" spans="1:13" x14ac:dyDescent="0.3">
      <c r="A11" t="s">
        <v>57</v>
      </c>
      <c r="B11" t="s">
        <v>58</v>
      </c>
      <c r="C11" t="s">
        <v>54</v>
      </c>
      <c r="D11" t="s">
        <v>19</v>
      </c>
      <c r="J11" t="s">
        <v>33</v>
      </c>
      <c r="K11" s="28" t="s">
        <v>88</v>
      </c>
      <c r="L11" s="28" t="s">
        <v>58</v>
      </c>
      <c r="M11" s="28" t="s">
        <v>91</v>
      </c>
    </row>
    <row r="12" spans="1:13" x14ac:dyDescent="0.3">
      <c r="A12" t="s">
        <v>59</v>
      </c>
      <c r="B12" t="s">
        <v>60</v>
      </c>
      <c r="C12" t="s">
        <v>54</v>
      </c>
      <c r="D12" t="s">
        <v>19</v>
      </c>
      <c r="J12" t="s">
        <v>34</v>
      </c>
      <c r="K12" s="28" t="s">
        <v>88</v>
      </c>
      <c r="L12" s="28" t="s">
        <v>104</v>
      </c>
      <c r="M12" s="28" t="s">
        <v>92</v>
      </c>
    </row>
    <row r="13" spans="1:13" x14ac:dyDescent="0.3">
      <c r="A13" t="s">
        <v>61</v>
      </c>
      <c r="B13" t="s">
        <v>62</v>
      </c>
      <c r="C13" t="s">
        <v>54</v>
      </c>
      <c r="D13" t="s">
        <v>19</v>
      </c>
      <c r="J13" t="s">
        <v>35</v>
      </c>
      <c r="K13" s="28" t="s">
        <v>73</v>
      </c>
      <c r="L13" s="28" t="s">
        <v>103</v>
      </c>
      <c r="M13" s="28" t="s">
        <v>75</v>
      </c>
    </row>
    <row r="14" spans="1:13" x14ac:dyDescent="0.3">
      <c r="A14" t="s">
        <v>63</v>
      </c>
      <c r="B14" t="s">
        <v>64</v>
      </c>
      <c r="C14" t="s">
        <v>65</v>
      </c>
      <c r="D14" t="s">
        <v>19</v>
      </c>
      <c r="J14" t="s">
        <v>36</v>
      </c>
      <c r="K14" s="28" t="s">
        <v>73</v>
      </c>
      <c r="L14" s="28" t="s">
        <v>104</v>
      </c>
      <c r="M14" s="28" t="s">
        <v>76</v>
      </c>
    </row>
    <row r="15" spans="1:13" x14ac:dyDescent="0.3">
      <c r="A15" t="s">
        <v>66</v>
      </c>
      <c r="B15" t="s">
        <v>64</v>
      </c>
      <c r="C15" t="s">
        <v>67</v>
      </c>
      <c r="D15" t="s">
        <v>19</v>
      </c>
      <c r="J15" t="s">
        <v>37</v>
      </c>
      <c r="K15" s="28" t="s">
        <v>73</v>
      </c>
      <c r="L15" s="28" t="s">
        <v>58</v>
      </c>
      <c r="M15" s="28" t="s">
        <v>77</v>
      </c>
    </row>
    <row r="16" spans="1:13" x14ac:dyDescent="0.3">
      <c r="A16" t="s">
        <v>68</v>
      </c>
      <c r="B16" t="s">
        <v>64</v>
      </c>
      <c r="C16" t="s">
        <v>69</v>
      </c>
      <c r="D16" t="s">
        <v>19</v>
      </c>
      <c r="J16" t="s">
        <v>38</v>
      </c>
      <c r="K16" s="28" t="s">
        <v>88</v>
      </c>
      <c r="L16" s="28" t="s">
        <v>103</v>
      </c>
      <c r="M16" s="28" t="s">
        <v>90</v>
      </c>
    </row>
    <row r="17" spans="1:13" x14ac:dyDescent="0.3">
      <c r="A17" t="s">
        <v>70</v>
      </c>
      <c r="B17" t="s">
        <v>64</v>
      </c>
      <c r="C17" t="s">
        <v>71</v>
      </c>
      <c r="D17" t="s">
        <v>19</v>
      </c>
      <c r="J17" t="s">
        <v>39</v>
      </c>
      <c r="K17" s="28" t="s">
        <v>88</v>
      </c>
      <c r="L17" s="28" t="s">
        <v>64</v>
      </c>
      <c r="M17" s="28" t="s">
        <v>87</v>
      </c>
    </row>
    <row r="18" spans="1:13" x14ac:dyDescent="0.3">
      <c r="A18" t="s">
        <v>72</v>
      </c>
      <c r="B18" t="s">
        <v>64</v>
      </c>
      <c r="C18" t="s">
        <v>73</v>
      </c>
      <c r="D18" t="s">
        <v>19</v>
      </c>
      <c r="J18" t="s">
        <v>40</v>
      </c>
      <c r="K18" s="28" t="s">
        <v>73</v>
      </c>
      <c r="L18" s="28" t="s">
        <v>64</v>
      </c>
      <c r="M18" s="28" t="s">
        <v>72</v>
      </c>
    </row>
    <row r="19" spans="1:13" x14ac:dyDescent="0.3">
      <c r="A19" t="s">
        <v>74</v>
      </c>
      <c r="B19" t="s">
        <v>53</v>
      </c>
      <c r="C19" t="s">
        <v>73</v>
      </c>
      <c r="D19" t="s">
        <v>19</v>
      </c>
      <c r="J19" t="s">
        <v>41</v>
      </c>
      <c r="K19" s="28" t="s">
        <v>95</v>
      </c>
      <c r="L19" s="28" t="s">
        <v>64</v>
      </c>
      <c r="M19" s="28" t="s">
        <v>94</v>
      </c>
    </row>
    <row r="20" spans="1:13" x14ac:dyDescent="0.3">
      <c r="A20" t="s">
        <v>75</v>
      </c>
      <c r="B20" t="s">
        <v>56</v>
      </c>
      <c r="C20" t="s">
        <v>73</v>
      </c>
      <c r="D20" t="s">
        <v>19</v>
      </c>
      <c r="J20" t="s">
        <v>42</v>
      </c>
      <c r="K20" s="28" t="s">
        <v>54</v>
      </c>
      <c r="L20" s="28" t="s">
        <v>53</v>
      </c>
      <c r="M20" s="28" t="s">
        <v>52</v>
      </c>
    </row>
    <row r="21" spans="1:13" x14ac:dyDescent="0.3">
      <c r="A21" t="s">
        <v>76</v>
      </c>
      <c r="B21" t="s">
        <v>58</v>
      </c>
      <c r="C21" t="s">
        <v>73</v>
      </c>
      <c r="D21" t="s">
        <v>19</v>
      </c>
      <c r="J21" t="s">
        <v>43</v>
      </c>
      <c r="K21" s="28" t="s">
        <v>54</v>
      </c>
      <c r="L21" s="28" t="s">
        <v>62</v>
      </c>
      <c r="M21" s="28" t="s">
        <v>61</v>
      </c>
    </row>
    <row r="22" spans="1:13" x14ac:dyDescent="0.3">
      <c r="A22" t="s">
        <v>77</v>
      </c>
      <c r="B22" t="s">
        <v>60</v>
      </c>
      <c r="C22" t="s">
        <v>73</v>
      </c>
      <c r="D22" t="s">
        <v>19</v>
      </c>
      <c r="J22" t="s">
        <v>44</v>
      </c>
      <c r="K22" s="28" t="s">
        <v>54</v>
      </c>
      <c r="L22" s="28" t="s">
        <v>103</v>
      </c>
      <c r="M22" s="28" t="s">
        <v>55</v>
      </c>
    </row>
    <row r="23" spans="1:13" x14ac:dyDescent="0.3">
      <c r="A23" t="s">
        <v>78</v>
      </c>
      <c r="B23" t="s">
        <v>62</v>
      </c>
      <c r="C23" t="s">
        <v>73</v>
      </c>
      <c r="D23" t="s">
        <v>19</v>
      </c>
      <c r="J23" t="s">
        <v>45</v>
      </c>
      <c r="K23" s="28" t="s">
        <v>71</v>
      </c>
      <c r="L23" s="28" t="s">
        <v>64</v>
      </c>
      <c r="M23" s="28" t="s">
        <v>70</v>
      </c>
    </row>
    <row r="24" spans="1:13" x14ac:dyDescent="0.3">
      <c r="A24" t="s">
        <v>79</v>
      </c>
      <c r="B24" t="s">
        <v>64</v>
      </c>
      <c r="C24" t="s">
        <v>80</v>
      </c>
      <c r="D24" t="s">
        <v>19</v>
      </c>
      <c r="J24" t="s">
        <v>46</v>
      </c>
      <c r="K24" s="28" t="s">
        <v>97</v>
      </c>
      <c r="L24" s="28" t="s">
        <v>64</v>
      </c>
      <c r="M24" s="28" t="s">
        <v>96</v>
      </c>
    </row>
    <row r="25" spans="1:13" x14ac:dyDescent="0.3">
      <c r="A25" t="s">
        <v>81</v>
      </c>
      <c r="B25" t="s">
        <v>64</v>
      </c>
      <c r="C25" t="s">
        <v>82</v>
      </c>
      <c r="D25" t="s">
        <v>19</v>
      </c>
      <c r="J25" t="s">
        <v>47</v>
      </c>
      <c r="K25" s="28" t="s">
        <v>54</v>
      </c>
      <c r="L25" s="28" t="s">
        <v>58</v>
      </c>
      <c r="M25" s="28" t="s">
        <v>57</v>
      </c>
    </row>
    <row r="26" spans="1:13" x14ac:dyDescent="0.3">
      <c r="A26" t="s">
        <v>83</v>
      </c>
      <c r="B26" t="s">
        <v>64</v>
      </c>
      <c r="C26" t="s">
        <v>84</v>
      </c>
      <c r="D26" t="s">
        <v>19</v>
      </c>
      <c r="J26" t="s">
        <v>48</v>
      </c>
      <c r="K26" s="28" t="s">
        <v>54</v>
      </c>
      <c r="L26" s="28" t="s">
        <v>60</v>
      </c>
      <c r="M26" s="28" t="s">
        <v>59</v>
      </c>
    </row>
    <row r="27" spans="1:13" x14ac:dyDescent="0.3">
      <c r="A27" t="s">
        <v>85</v>
      </c>
      <c r="B27" t="s">
        <v>64</v>
      </c>
      <c r="C27" t="s">
        <v>86</v>
      </c>
      <c r="D27" t="s">
        <v>19</v>
      </c>
      <c r="J27" t="s">
        <v>49</v>
      </c>
      <c r="K27" s="28" t="s">
        <v>88</v>
      </c>
      <c r="L27" s="28" t="s">
        <v>53</v>
      </c>
      <c r="M27" s="28" t="s">
        <v>89</v>
      </c>
    </row>
    <row r="28" spans="1:13" x14ac:dyDescent="0.3">
      <c r="A28" t="s">
        <v>87</v>
      </c>
      <c r="B28" t="s">
        <v>64</v>
      </c>
      <c r="C28" t="s">
        <v>88</v>
      </c>
      <c r="D28" t="s">
        <v>19</v>
      </c>
      <c r="J28" t="s">
        <v>50</v>
      </c>
      <c r="K28" s="28" t="s">
        <v>88</v>
      </c>
      <c r="L28" s="28" t="s">
        <v>62</v>
      </c>
      <c r="M28" s="28" t="s">
        <v>93</v>
      </c>
    </row>
    <row r="29" spans="1:13" x14ac:dyDescent="0.3">
      <c r="A29" t="s">
        <v>89</v>
      </c>
      <c r="B29" t="s">
        <v>53</v>
      </c>
      <c r="C29" t="s">
        <v>88</v>
      </c>
      <c r="D29" t="s">
        <v>19</v>
      </c>
    </row>
    <row r="30" spans="1:13" x14ac:dyDescent="0.3">
      <c r="A30" t="s">
        <v>90</v>
      </c>
      <c r="B30" t="s">
        <v>56</v>
      </c>
      <c r="C30" t="s">
        <v>88</v>
      </c>
      <c r="D30" t="s">
        <v>19</v>
      </c>
    </row>
    <row r="31" spans="1:13" x14ac:dyDescent="0.3">
      <c r="A31" t="s">
        <v>91</v>
      </c>
      <c r="B31" t="s">
        <v>58</v>
      </c>
      <c r="C31" t="s">
        <v>88</v>
      </c>
      <c r="D31" t="s">
        <v>19</v>
      </c>
    </row>
    <row r="32" spans="1:13" x14ac:dyDescent="0.3">
      <c r="A32" t="s">
        <v>92</v>
      </c>
      <c r="B32" t="s">
        <v>60</v>
      </c>
      <c r="C32" t="s">
        <v>88</v>
      </c>
      <c r="D32" t="s">
        <v>19</v>
      </c>
    </row>
    <row r="33" spans="1:4" x14ac:dyDescent="0.3">
      <c r="A33" t="s">
        <v>93</v>
      </c>
      <c r="B33" t="s">
        <v>62</v>
      </c>
      <c r="C33" t="s">
        <v>88</v>
      </c>
      <c r="D33" t="s">
        <v>19</v>
      </c>
    </row>
    <row r="34" spans="1:4" x14ac:dyDescent="0.3">
      <c r="A34" t="s">
        <v>94</v>
      </c>
      <c r="B34" t="s">
        <v>64</v>
      </c>
      <c r="C34" t="s">
        <v>95</v>
      </c>
      <c r="D34" t="s">
        <v>19</v>
      </c>
    </row>
    <row r="35" spans="1:4" x14ac:dyDescent="0.3">
      <c r="A35" t="s">
        <v>96</v>
      </c>
      <c r="B35" t="s">
        <v>64</v>
      </c>
      <c r="C35" t="s">
        <v>97</v>
      </c>
      <c r="D35" t="s">
        <v>19</v>
      </c>
    </row>
    <row r="36" spans="1:4" x14ac:dyDescent="0.3">
      <c r="A36" t="s">
        <v>98</v>
      </c>
      <c r="B36" t="s">
        <v>58</v>
      </c>
      <c r="C36" t="s">
        <v>15</v>
      </c>
      <c r="D36" t="s">
        <v>29</v>
      </c>
    </row>
    <row r="37" spans="1:4" x14ac:dyDescent="0.3">
      <c r="A37" t="s">
        <v>99</v>
      </c>
      <c r="B37" t="s">
        <v>58</v>
      </c>
      <c r="C37" t="s">
        <v>15</v>
      </c>
      <c r="D37" t="s">
        <v>29</v>
      </c>
    </row>
    <row r="38" spans="1:4" x14ac:dyDescent="0.3">
      <c r="A38" t="s">
        <v>100</v>
      </c>
      <c r="B38" t="s">
        <v>58</v>
      </c>
      <c r="C38" t="s">
        <v>15</v>
      </c>
      <c r="D38" t="s">
        <v>29</v>
      </c>
    </row>
    <row r="39" spans="1:4" x14ac:dyDescent="0.3">
      <c r="A39" t="s">
        <v>27</v>
      </c>
      <c r="B39" t="s">
        <v>64</v>
      </c>
      <c r="C39" t="s">
        <v>15</v>
      </c>
      <c r="D39" t="s">
        <v>29</v>
      </c>
    </row>
    <row r="40" spans="1:4" x14ac:dyDescent="0.3">
      <c r="A40" t="s">
        <v>101</v>
      </c>
      <c r="B40" t="s">
        <v>56</v>
      </c>
      <c r="C40" t="s">
        <v>15</v>
      </c>
      <c r="D40" t="s">
        <v>29</v>
      </c>
    </row>
    <row r="41" spans="1:4" x14ac:dyDescent="0.3">
      <c r="A41" t="s">
        <v>102</v>
      </c>
      <c r="B41" t="s">
        <v>62</v>
      </c>
      <c r="C41" t="s">
        <v>15</v>
      </c>
      <c r="D41" t="s">
        <v>29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4"/>
  <sheetViews>
    <sheetView topLeftCell="A16" workbookViewId="0">
      <selection activeCell="E30" sqref="E30"/>
    </sheetView>
  </sheetViews>
  <sheetFormatPr baseColWidth="10" defaultRowHeight="14.4" x14ac:dyDescent="0.3"/>
  <cols>
    <col min="1" max="1" width="8.77734375" bestFit="1" customWidth="1"/>
    <col min="2" max="2" width="10.8867187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7</v>
      </c>
      <c r="B1" t="s">
        <v>0</v>
      </c>
      <c r="C1" t="s">
        <v>18</v>
      </c>
      <c r="D1" t="s">
        <v>20</v>
      </c>
      <c r="E1" t="s">
        <v>22</v>
      </c>
    </row>
    <row r="2" spans="1:5" x14ac:dyDescent="0.3">
      <c r="A2">
        <v>1</v>
      </c>
      <c r="B2" s="9" t="s">
        <v>120</v>
      </c>
      <c r="C2" s="9" t="s">
        <v>107</v>
      </c>
      <c r="E2" t="s">
        <v>193</v>
      </c>
    </row>
    <row r="3" spans="1:5" x14ac:dyDescent="0.3">
      <c r="A3">
        <v>2</v>
      </c>
      <c r="B3" s="9" t="s">
        <v>121</v>
      </c>
      <c r="C3" s="9" t="s">
        <v>107</v>
      </c>
      <c r="E3" t="s">
        <v>194</v>
      </c>
    </row>
    <row r="4" spans="1:5" x14ac:dyDescent="0.3">
      <c r="A4">
        <v>3</v>
      </c>
      <c r="B4" s="9" t="s">
        <v>265</v>
      </c>
      <c r="C4" s="9" t="s">
        <v>107</v>
      </c>
      <c r="E4" t="s">
        <v>266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73"/>
  <sheetViews>
    <sheetView workbookViewId="0">
      <selection activeCell="H19" sqref="B19:H19"/>
    </sheetView>
  </sheetViews>
  <sheetFormatPr baseColWidth="10" defaultRowHeight="14.4" x14ac:dyDescent="0.3"/>
  <cols>
    <col min="1" max="1" width="8.77734375" bestFit="1" customWidth="1"/>
    <col min="2" max="2" width="10.88671875" bestFit="1" customWidth="1"/>
    <col min="3" max="3" width="13.44140625" bestFit="1" customWidth="1"/>
    <col min="4" max="4" width="12.33203125" bestFit="1" customWidth="1"/>
    <col min="5" max="5" width="12.77734375" bestFit="1" customWidth="1"/>
    <col min="6" max="6" width="20.44140625" bestFit="1" customWidth="1"/>
    <col min="7" max="7" width="16.77734375" bestFit="1" customWidth="1"/>
    <col min="8" max="8" width="33.7773437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</row>
    <row r="2" spans="1:10" x14ac:dyDescent="0.3">
      <c r="A2" s="9" t="s">
        <v>28</v>
      </c>
      <c r="B2" s="9" t="s">
        <v>120</v>
      </c>
      <c r="C2">
        <v>1</v>
      </c>
      <c r="D2" s="9" t="s">
        <v>122</v>
      </c>
      <c r="E2">
        <v>1</v>
      </c>
      <c r="F2" s="9" t="s">
        <v>155</v>
      </c>
      <c r="G2">
        <v>7</v>
      </c>
      <c r="H2" s="9" t="s">
        <v>169</v>
      </c>
      <c r="I2" s="9" t="s">
        <v>24</v>
      </c>
      <c r="J2">
        <v>2</v>
      </c>
    </row>
    <row r="3" spans="1:10" x14ac:dyDescent="0.3">
      <c r="A3" s="9" t="s">
        <v>28</v>
      </c>
      <c r="B3" s="9" t="s">
        <v>120</v>
      </c>
      <c r="C3">
        <v>2</v>
      </c>
      <c r="D3" s="9" t="s">
        <v>123</v>
      </c>
      <c r="E3">
        <v>1</v>
      </c>
      <c r="F3" s="9" t="s">
        <v>156</v>
      </c>
      <c r="G3">
        <v>8</v>
      </c>
      <c r="H3" s="9" t="s">
        <v>171</v>
      </c>
      <c r="I3" s="9" t="s">
        <v>105</v>
      </c>
      <c r="J3">
        <v>3</v>
      </c>
    </row>
    <row r="4" spans="1:10" x14ac:dyDescent="0.3">
      <c r="A4" s="9" t="s">
        <v>28</v>
      </c>
      <c r="B4" s="9" t="s">
        <v>120</v>
      </c>
      <c r="C4">
        <v>3</v>
      </c>
      <c r="D4" s="9" t="s">
        <v>124</v>
      </c>
      <c r="E4">
        <v>1</v>
      </c>
      <c r="F4" s="9" t="s">
        <v>157</v>
      </c>
      <c r="G4">
        <v>9</v>
      </c>
      <c r="H4" s="9" t="s">
        <v>172</v>
      </c>
      <c r="I4" s="9" t="s">
        <v>106</v>
      </c>
      <c r="J4">
        <v>4</v>
      </c>
    </row>
    <row r="5" spans="1:10" x14ac:dyDescent="0.3">
      <c r="A5" s="9" t="s">
        <v>28</v>
      </c>
      <c r="B5" s="9" t="s">
        <v>120</v>
      </c>
      <c r="C5">
        <v>4</v>
      </c>
      <c r="D5" s="9" t="s">
        <v>125</v>
      </c>
      <c r="E5">
        <v>1</v>
      </c>
      <c r="F5" s="9" t="s">
        <v>158</v>
      </c>
      <c r="G5">
        <v>10</v>
      </c>
      <c r="H5" s="9" t="s">
        <v>173</v>
      </c>
      <c r="I5" s="9" t="s">
        <v>113</v>
      </c>
      <c r="J5">
        <v>5</v>
      </c>
    </row>
    <row r="6" spans="1:10" x14ac:dyDescent="0.3">
      <c r="A6" s="9" t="s">
        <v>28</v>
      </c>
      <c r="B6" s="9" t="s">
        <v>120</v>
      </c>
      <c r="C6">
        <v>5</v>
      </c>
      <c r="D6" s="9" t="s">
        <v>126</v>
      </c>
      <c r="E6">
        <v>1</v>
      </c>
      <c r="F6" s="9" t="s">
        <v>159</v>
      </c>
      <c r="G6">
        <v>11</v>
      </c>
      <c r="H6" s="9" t="s">
        <v>174</v>
      </c>
      <c r="I6" s="9" t="s">
        <v>114</v>
      </c>
      <c r="J6">
        <v>6</v>
      </c>
    </row>
    <row r="7" spans="1:10" x14ac:dyDescent="0.3">
      <c r="A7" s="9" t="s">
        <v>28</v>
      </c>
      <c r="B7" s="9" t="s">
        <v>120</v>
      </c>
      <c r="C7">
        <v>6</v>
      </c>
      <c r="D7" s="9" t="s">
        <v>127</v>
      </c>
      <c r="E7">
        <v>1</v>
      </c>
      <c r="F7" s="9" t="s">
        <v>160</v>
      </c>
      <c r="G7">
        <v>12</v>
      </c>
      <c r="H7" s="9" t="s">
        <v>175</v>
      </c>
      <c r="I7" s="9" t="s">
        <v>166</v>
      </c>
      <c r="J7">
        <v>7</v>
      </c>
    </row>
    <row r="8" spans="1:10" x14ac:dyDescent="0.3">
      <c r="A8" s="9" t="s">
        <v>28</v>
      </c>
      <c r="B8" s="9" t="s">
        <v>120</v>
      </c>
      <c r="C8">
        <v>7</v>
      </c>
      <c r="D8" s="9" t="s">
        <v>128</v>
      </c>
      <c r="E8">
        <v>1</v>
      </c>
      <c r="F8" s="9" t="s">
        <v>161</v>
      </c>
      <c r="G8">
        <v>13</v>
      </c>
      <c r="H8" s="9" t="s">
        <v>176</v>
      </c>
      <c r="I8" s="9" t="s">
        <v>167</v>
      </c>
      <c r="J8">
        <v>8</v>
      </c>
    </row>
    <row r="9" spans="1:10" x14ac:dyDescent="0.3">
      <c r="A9" s="9" t="s">
        <v>28</v>
      </c>
      <c r="B9" s="9" t="s">
        <v>120</v>
      </c>
      <c r="C9">
        <v>8</v>
      </c>
      <c r="D9" s="9" t="s">
        <v>129</v>
      </c>
      <c r="F9" s="9"/>
      <c r="H9" s="9"/>
      <c r="I9" s="9"/>
    </row>
    <row r="10" spans="1:10" x14ac:dyDescent="0.3">
      <c r="A10" s="9" t="s">
        <v>28</v>
      </c>
      <c r="B10" s="9" t="s">
        <v>120</v>
      </c>
      <c r="C10">
        <v>9</v>
      </c>
      <c r="D10" s="9" t="s">
        <v>130</v>
      </c>
      <c r="F10" s="9"/>
      <c r="H10" s="9"/>
      <c r="I10" s="9"/>
    </row>
    <row r="11" spans="1:10" x14ac:dyDescent="0.3">
      <c r="A11" s="9" t="s">
        <v>28</v>
      </c>
      <c r="B11" s="9" t="s">
        <v>120</v>
      </c>
      <c r="C11">
        <v>10</v>
      </c>
      <c r="D11" s="9" t="s">
        <v>131</v>
      </c>
      <c r="F11" s="9"/>
      <c r="H11" s="9"/>
      <c r="I11" s="9"/>
    </row>
    <row r="12" spans="1:10" x14ac:dyDescent="0.3">
      <c r="A12" s="9" t="s">
        <v>28</v>
      </c>
      <c r="B12" s="9" t="s">
        <v>120</v>
      </c>
      <c r="C12">
        <v>11</v>
      </c>
      <c r="D12" s="9" t="s">
        <v>132</v>
      </c>
      <c r="F12" s="9"/>
      <c r="H12" s="9"/>
      <c r="I12" s="9"/>
    </row>
    <row r="13" spans="1:10" x14ac:dyDescent="0.3">
      <c r="A13" s="9" t="s">
        <v>28</v>
      </c>
      <c r="B13" s="9" t="s">
        <v>120</v>
      </c>
      <c r="C13">
        <v>12</v>
      </c>
      <c r="D13" s="9" t="s">
        <v>133</v>
      </c>
      <c r="E13">
        <v>1</v>
      </c>
      <c r="F13" s="9" t="s">
        <v>148</v>
      </c>
      <c r="G13">
        <v>1</v>
      </c>
      <c r="H13" s="9" t="s">
        <v>170</v>
      </c>
      <c r="I13" s="9" t="s">
        <v>25</v>
      </c>
      <c r="J13">
        <v>1</v>
      </c>
    </row>
    <row r="14" spans="1:10" x14ac:dyDescent="0.3">
      <c r="A14" s="9" t="s">
        <v>28</v>
      </c>
      <c r="B14" s="9" t="s">
        <v>120</v>
      </c>
      <c r="C14">
        <v>13</v>
      </c>
      <c r="D14" s="9" t="s">
        <v>134</v>
      </c>
      <c r="E14">
        <v>1</v>
      </c>
      <c r="F14" s="9" t="s">
        <v>154</v>
      </c>
      <c r="G14">
        <v>2</v>
      </c>
      <c r="H14" s="9"/>
      <c r="I14" s="9"/>
    </row>
    <row r="15" spans="1:10" x14ac:dyDescent="0.3">
      <c r="A15" s="9" t="s">
        <v>28</v>
      </c>
      <c r="B15" s="9" t="s">
        <v>120</v>
      </c>
      <c r="C15">
        <v>14</v>
      </c>
      <c r="D15" s="9" t="s">
        <v>135</v>
      </c>
      <c r="F15" s="9"/>
      <c r="H15" s="9"/>
      <c r="I15" s="9"/>
    </row>
    <row r="16" spans="1:10" x14ac:dyDescent="0.3">
      <c r="A16" s="9" t="s">
        <v>28</v>
      </c>
      <c r="B16" s="9" t="s">
        <v>120</v>
      </c>
      <c r="C16">
        <v>15</v>
      </c>
      <c r="D16" s="9" t="s">
        <v>136</v>
      </c>
      <c r="F16" s="9"/>
      <c r="H16" s="9"/>
      <c r="I16" s="9"/>
    </row>
    <row r="17" spans="1:10" x14ac:dyDescent="0.3">
      <c r="A17" s="9" t="s">
        <v>28</v>
      </c>
      <c r="B17" s="9" t="s">
        <v>120</v>
      </c>
      <c r="C17">
        <v>16</v>
      </c>
      <c r="D17" s="9" t="s">
        <v>137</v>
      </c>
      <c r="F17" s="9"/>
      <c r="H17" s="9"/>
      <c r="I17" s="9"/>
    </row>
    <row r="18" spans="1:10" x14ac:dyDescent="0.3">
      <c r="A18" s="9" t="s">
        <v>28</v>
      </c>
      <c r="B18" s="9" t="s">
        <v>120</v>
      </c>
      <c r="C18">
        <v>17</v>
      </c>
      <c r="D18" s="9" t="s">
        <v>2</v>
      </c>
      <c r="E18">
        <v>1</v>
      </c>
      <c r="F18" s="9" t="s">
        <v>10</v>
      </c>
      <c r="G18">
        <v>3</v>
      </c>
      <c r="H18" s="9"/>
      <c r="I18" s="9"/>
    </row>
    <row r="19" spans="1:10" x14ac:dyDescent="0.3">
      <c r="A19" s="9" t="s">
        <v>28</v>
      </c>
      <c r="B19" s="9" t="s">
        <v>120</v>
      </c>
      <c r="C19">
        <v>18</v>
      </c>
      <c r="D19" s="9" t="s">
        <v>3</v>
      </c>
      <c r="E19">
        <v>1</v>
      </c>
      <c r="F19" s="9" t="s">
        <v>152</v>
      </c>
      <c r="G19">
        <v>4</v>
      </c>
      <c r="H19" s="9"/>
      <c r="I19" s="9"/>
    </row>
    <row r="20" spans="1:10" x14ac:dyDescent="0.3">
      <c r="A20" s="9" t="s">
        <v>28</v>
      </c>
      <c r="B20" s="9" t="s">
        <v>120</v>
      </c>
      <c r="C20">
        <v>19</v>
      </c>
      <c r="D20" s="9" t="s">
        <v>109</v>
      </c>
      <c r="E20">
        <v>1</v>
      </c>
      <c r="F20" s="9" t="s">
        <v>11</v>
      </c>
      <c r="G20">
        <v>5</v>
      </c>
      <c r="H20" s="9"/>
      <c r="I20" s="9"/>
    </row>
    <row r="21" spans="1:10" x14ac:dyDescent="0.3">
      <c r="A21" s="9" t="s">
        <v>28</v>
      </c>
      <c r="B21" s="9" t="s">
        <v>120</v>
      </c>
      <c r="C21">
        <v>20</v>
      </c>
      <c r="D21" s="9" t="s">
        <v>110</v>
      </c>
      <c r="F21" s="9"/>
      <c r="H21" s="9"/>
      <c r="I21" s="9"/>
    </row>
    <row r="22" spans="1:10" x14ac:dyDescent="0.3">
      <c r="A22" s="9" t="s">
        <v>28</v>
      </c>
      <c r="B22" s="9" t="s">
        <v>120</v>
      </c>
      <c r="C22">
        <v>21</v>
      </c>
      <c r="D22" s="9" t="s">
        <v>138</v>
      </c>
      <c r="F22" s="9"/>
      <c r="H22" s="9"/>
      <c r="I22" s="9"/>
    </row>
    <row r="23" spans="1:10" x14ac:dyDescent="0.3">
      <c r="A23" s="9" t="s">
        <v>28</v>
      </c>
      <c r="B23" s="9" t="s">
        <v>120</v>
      </c>
      <c r="C23">
        <v>22</v>
      </c>
      <c r="D23" s="9" t="s">
        <v>139</v>
      </c>
      <c r="F23" s="9"/>
      <c r="H23" s="9"/>
      <c r="I23" s="9"/>
    </row>
    <row r="24" spans="1:10" x14ac:dyDescent="0.3">
      <c r="A24" s="9" t="s">
        <v>28</v>
      </c>
      <c r="B24" s="9" t="s">
        <v>120</v>
      </c>
      <c r="C24">
        <v>23</v>
      </c>
      <c r="D24" s="9" t="s">
        <v>140</v>
      </c>
      <c r="E24">
        <v>1</v>
      </c>
      <c r="F24" s="9" t="s">
        <v>153</v>
      </c>
      <c r="G24">
        <v>6</v>
      </c>
      <c r="H24" s="9"/>
      <c r="I24" s="9"/>
    </row>
    <row r="25" spans="1:10" x14ac:dyDescent="0.3">
      <c r="A25" s="9" t="s">
        <v>28</v>
      </c>
      <c r="B25" s="9" t="s">
        <v>120</v>
      </c>
      <c r="C25">
        <v>24</v>
      </c>
      <c r="D25" s="9" t="s">
        <v>141</v>
      </c>
      <c r="F25" s="9"/>
      <c r="H25" s="9"/>
      <c r="I25" s="9"/>
    </row>
    <row r="26" spans="1:10" x14ac:dyDescent="0.3">
      <c r="A26" s="9" t="s">
        <v>28</v>
      </c>
      <c r="B26" s="9" t="s">
        <v>120</v>
      </c>
      <c r="C26">
        <v>25</v>
      </c>
      <c r="D26" s="9" t="s">
        <v>142</v>
      </c>
      <c r="F26" s="9"/>
      <c r="H26" s="9"/>
      <c r="I26" s="9"/>
    </row>
    <row r="27" spans="1:10" x14ac:dyDescent="0.3">
      <c r="A27" s="9" t="s">
        <v>28</v>
      </c>
      <c r="B27" s="9" t="s">
        <v>120</v>
      </c>
      <c r="C27">
        <v>26</v>
      </c>
      <c r="D27" s="9" t="s">
        <v>143</v>
      </c>
      <c r="F27" s="9"/>
      <c r="H27" s="9"/>
      <c r="I27" s="9"/>
    </row>
    <row r="28" spans="1:10" x14ac:dyDescent="0.3">
      <c r="A28" s="9" t="s">
        <v>28</v>
      </c>
      <c r="B28" s="9" t="s">
        <v>120</v>
      </c>
      <c r="C28">
        <v>27</v>
      </c>
      <c r="D28" s="9" t="s">
        <v>144</v>
      </c>
      <c r="E28">
        <v>1</v>
      </c>
      <c r="F28" s="9" t="s">
        <v>162</v>
      </c>
      <c r="G28">
        <v>14</v>
      </c>
      <c r="H28" s="9"/>
      <c r="I28" s="9"/>
    </row>
    <row r="29" spans="1:10" x14ac:dyDescent="0.3">
      <c r="A29" s="9" t="s">
        <v>28</v>
      </c>
      <c r="B29" s="9" t="s">
        <v>120</v>
      </c>
      <c r="C29">
        <v>28</v>
      </c>
      <c r="D29" s="9" t="s">
        <v>145</v>
      </c>
      <c r="E29">
        <v>1</v>
      </c>
      <c r="F29" s="9" t="s">
        <v>163</v>
      </c>
      <c r="G29">
        <v>15</v>
      </c>
      <c r="H29" s="9"/>
      <c r="I29" s="9"/>
    </row>
    <row r="30" spans="1:10" x14ac:dyDescent="0.3">
      <c r="A30" s="9" t="s">
        <v>28</v>
      </c>
      <c r="B30" s="9" t="s">
        <v>120</v>
      </c>
      <c r="C30">
        <v>29</v>
      </c>
      <c r="D30" s="9" t="s">
        <v>146</v>
      </c>
      <c r="E30">
        <v>1</v>
      </c>
      <c r="F30" s="9" t="s">
        <v>164</v>
      </c>
      <c r="G30">
        <v>16</v>
      </c>
      <c r="H30" s="9" t="s">
        <v>177</v>
      </c>
      <c r="I30" s="9" t="s">
        <v>168</v>
      </c>
      <c r="J30">
        <v>9</v>
      </c>
    </row>
    <row r="31" spans="1:10" x14ac:dyDescent="0.3">
      <c r="A31" s="9" t="s">
        <v>108</v>
      </c>
      <c r="B31" s="9" t="s">
        <v>121</v>
      </c>
      <c r="C31">
        <v>1</v>
      </c>
      <c r="D31" s="9" t="s">
        <v>135</v>
      </c>
      <c r="F31" s="9"/>
      <c r="H31" s="9"/>
      <c r="I31" s="9"/>
    </row>
    <row r="32" spans="1:10" x14ac:dyDescent="0.3">
      <c r="A32" s="9" t="s">
        <v>108</v>
      </c>
      <c r="B32" s="9" t="s">
        <v>121</v>
      </c>
      <c r="C32">
        <v>2</v>
      </c>
      <c r="D32" s="9" t="s">
        <v>136</v>
      </c>
      <c r="F32" s="9"/>
      <c r="H32" s="9"/>
      <c r="I32" s="9"/>
    </row>
    <row r="33" spans="1:10" x14ac:dyDescent="0.3">
      <c r="A33" s="9" t="s">
        <v>108</v>
      </c>
      <c r="B33" s="9" t="s">
        <v>121</v>
      </c>
      <c r="C33">
        <v>3</v>
      </c>
      <c r="D33" s="9" t="s">
        <v>137</v>
      </c>
      <c r="F33" s="9"/>
      <c r="H33" s="9"/>
      <c r="I33" s="9"/>
    </row>
    <row r="34" spans="1:10" x14ac:dyDescent="0.3">
      <c r="A34" s="9" t="s">
        <v>108</v>
      </c>
      <c r="B34" s="9" t="s">
        <v>121</v>
      </c>
      <c r="C34">
        <v>4</v>
      </c>
      <c r="D34" s="9" t="s">
        <v>2</v>
      </c>
      <c r="E34">
        <v>1</v>
      </c>
      <c r="F34" s="9" t="s">
        <v>10</v>
      </c>
      <c r="G34">
        <v>3</v>
      </c>
      <c r="H34" s="9"/>
      <c r="I34" s="9"/>
    </row>
    <row r="35" spans="1:10" x14ac:dyDescent="0.3">
      <c r="A35" s="9" t="s">
        <v>108</v>
      </c>
      <c r="B35" s="9" t="s">
        <v>121</v>
      </c>
      <c r="C35">
        <v>5</v>
      </c>
      <c r="D35" s="9" t="s">
        <v>3</v>
      </c>
      <c r="E35">
        <v>1</v>
      </c>
      <c r="F35" s="9" t="s">
        <v>152</v>
      </c>
      <c r="G35">
        <v>4</v>
      </c>
      <c r="H35" s="9"/>
      <c r="I35" s="9"/>
    </row>
    <row r="36" spans="1:10" x14ac:dyDescent="0.3">
      <c r="A36" s="9" t="s">
        <v>108</v>
      </c>
      <c r="B36" s="9" t="s">
        <v>121</v>
      </c>
      <c r="C36">
        <v>6</v>
      </c>
      <c r="D36" s="9" t="s">
        <v>109</v>
      </c>
      <c r="E36">
        <v>1</v>
      </c>
      <c r="F36" s="9" t="s">
        <v>11</v>
      </c>
      <c r="G36">
        <v>5</v>
      </c>
      <c r="H36" s="9"/>
      <c r="I36" s="9"/>
    </row>
    <row r="37" spans="1:10" x14ac:dyDescent="0.3">
      <c r="A37" s="9" t="s">
        <v>108</v>
      </c>
      <c r="B37" s="9" t="s">
        <v>121</v>
      </c>
      <c r="C37">
        <v>7</v>
      </c>
      <c r="D37" s="9" t="s">
        <v>110</v>
      </c>
      <c r="F37" s="9"/>
      <c r="H37" s="9"/>
      <c r="I37" s="9"/>
    </row>
    <row r="38" spans="1:10" x14ac:dyDescent="0.3">
      <c r="A38" s="9" t="s">
        <v>108</v>
      </c>
      <c r="B38" s="9" t="s">
        <v>121</v>
      </c>
      <c r="C38">
        <v>8</v>
      </c>
      <c r="D38" s="9" t="s">
        <v>138</v>
      </c>
      <c r="F38" s="9"/>
      <c r="H38" s="9"/>
      <c r="I38" s="9"/>
    </row>
    <row r="39" spans="1:10" x14ac:dyDescent="0.3">
      <c r="A39" s="9" t="s">
        <v>108</v>
      </c>
      <c r="B39" s="9" t="s">
        <v>121</v>
      </c>
      <c r="C39">
        <v>9</v>
      </c>
      <c r="D39" s="9" t="s">
        <v>139</v>
      </c>
      <c r="F39" s="9"/>
      <c r="H39" s="9"/>
      <c r="I39" s="9"/>
    </row>
    <row r="40" spans="1:10" x14ac:dyDescent="0.3">
      <c r="A40" s="9" t="s">
        <v>108</v>
      </c>
      <c r="B40" s="9" t="s">
        <v>121</v>
      </c>
      <c r="C40">
        <v>10</v>
      </c>
      <c r="D40" s="9" t="s">
        <v>140</v>
      </c>
      <c r="E40">
        <v>1</v>
      </c>
      <c r="F40" s="9" t="s">
        <v>153</v>
      </c>
      <c r="G40">
        <v>6</v>
      </c>
      <c r="H40" s="9"/>
      <c r="I40" s="9"/>
    </row>
    <row r="41" spans="1:10" x14ac:dyDescent="0.3">
      <c r="A41" s="9" t="s">
        <v>108</v>
      </c>
      <c r="B41" s="9" t="s">
        <v>121</v>
      </c>
      <c r="C41">
        <v>11</v>
      </c>
      <c r="D41" s="9" t="s">
        <v>147</v>
      </c>
      <c r="F41" s="9"/>
      <c r="H41" s="9"/>
      <c r="I41" s="9"/>
    </row>
    <row r="42" spans="1:10" x14ac:dyDescent="0.3">
      <c r="A42" s="9" t="s">
        <v>108</v>
      </c>
      <c r="B42" s="9" t="s">
        <v>121</v>
      </c>
      <c r="C42">
        <v>12</v>
      </c>
      <c r="D42" s="9" t="s">
        <v>148</v>
      </c>
      <c r="E42">
        <v>1</v>
      </c>
      <c r="F42" s="9" t="s">
        <v>148</v>
      </c>
      <c r="G42">
        <v>1</v>
      </c>
      <c r="H42" s="9" t="s">
        <v>165</v>
      </c>
      <c r="I42" s="9" t="s">
        <v>111</v>
      </c>
      <c r="J42">
        <v>1</v>
      </c>
    </row>
    <row r="43" spans="1:10" x14ac:dyDescent="0.3">
      <c r="A43" s="9" t="s">
        <v>108</v>
      </c>
      <c r="B43" s="9" t="s">
        <v>121</v>
      </c>
      <c r="C43">
        <v>13</v>
      </c>
      <c r="D43" s="9" t="s">
        <v>134</v>
      </c>
      <c r="E43">
        <v>1</v>
      </c>
      <c r="F43" s="9" t="s">
        <v>154</v>
      </c>
      <c r="G43">
        <v>2</v>
      </c>
      <c r="H43" s="9"/>
      <c r="I43" s="9"/>
    </row>
    <row r="44" spans="1:10" x14ac:dyDescent="0.3">
      <c r="A44" s="9" t="s">
        <v>108</v>
      </c>
      <c r="B44" s="9" t="s">
        <v>121</v>
      </c>
      <c r="C44">
        <v>14</v>
      </c>
      <c r="D44" s="9" t="s">
        <v>149</v>
      </c>
      <c r="F44" s="9"/>
      <c r="H44" s="9"/>
      <c r="I44" s="9"/>
    </row>
    <row r="45" spans="1:10" x14ac:dyDescent="0.3">
      <c r="A45" s="9" t="s">
        <v>108</v>
      </c>
      <c r="B45" s="9" t="s">
        <v>121</v>
      </c>
      <c r="C45">
        <v>15</v>
      </c>
      <c r="D45" s="9" t="s">
        <v>150</v>
      </c>
      <c r="F45" s="9"/>
      <c r="H45" s="9"/>
      <c r="I45" s="9"/>
    </row>
    <row r="46" spans="1:10" x14ac:dyDescent="0.3">
      <c r="A46" s="9" t="s">
        <v>108</v>
      </c>
      <c r="B46" s="9" t="s">
        <v>121</v>
      </c>
      <c r="C46">
        <v>16</v>
      </c>
      <c r="D46" s="9" t="s">
        <v>151</v>
      </c>
      <c r="F46" s="9"/>
      <c r="H46" s="9"/>
      <c r="I46" s="9"/>
    </row>
    <row r="47" spans="1:10" x14ac:dyDescent="0.3">
      <c r="A47" s="9" t="s">
        <v>108</v>
      </c>
      <c r="B47" s="9" t="s">
        <v>121</v>
      </c>
      <c r="C47">
        <v>17</v>
      </c>
      <c r="D47" s="9" t="s">
        <v>141</v>
      </c>
      <c r="F47" s="9"/>
      <c r="H47" s="9"/>
      <c r="I47" s="9"/>
    </row>
    <row r="48" spans="1:10" x14ac:dyDescent="0.3">
      <c r="A48" s="9" t="s">
        <v>195</v>
      </c>
      <c r="B48" s="9" t="s">
        <v>265</v>
      </c>
      <c r="C48">
        <v>1</v>
      </c>
      <c r="D48" s="9" t="s">
        <v>196</v>
      </c>
      <c r="E48">
        <v>1</v>
      </c>
      <c r="F48" s="9" t="s">
        <v>219</v>
      </c>
      <c r="G48">
        <v>5</v>
      </c>
      <c r="H48" s="9" t="s">
        <v>219</v>
      </c>
      <c r="I48" s="9" t="s">
        <v>256</v>
      </c>
      <c r="J48">
        <v>1</v>
      </c>
    </row>
    <row r="49" spans="1:10" x14ac:dyDescent="0.3">
      <c r="A49" s="9" t="s">
        <v>195</v>
      </c>
      <c r="B49" s="9" t="s">
        <v>265</v>
      </c>
      <c r="C49">
        <v>2</v>
      </c>
      <c r="D49" s="9" t="s">
        <v>197</v>
      </c>
      <c r="E49">
        <v>1</v>
      </c>
      <c r="F49" s="9" t="s">
        <v>220</v>
      </c>
      <c r="G49">
        <v>6</v>
      </c>
      <c r="H49" s="9" t="s">
        <v>220</v>
      </c>
      <c r="I49" s="9" t="s">
        <v>257</v>
      </c>
      <c r="J49">
        <v>2</v>
      </c>
    </row>
    <row r="50" spans="1:10" x14ac:dyDescent="0.3">
      <c r="A50" s="9" t="s">
        <v>195</v>
      </c>
      <c r="B50" s="9" t="s">
        <v>265</v>
      </c>
      <c r="C50">
        <v>3</v>
      </c>
      <c r="D50" s="9" t="s">
        <v>198</v>
      </c>
      <c r="E50">
        <v>1</v>
      </c>
      <c r="F50" s="9" t="s">
        <v>221</v>
      </c>
      <c r="G50">
        <v>7</v>
      </c>
      <c r="H50" s="9" t="s">
        <v>221</v>
      </c>
      <c r="I50" s="9" t="s">
        <v>258</v>
      </c>
      <c r="J50">
        <v>3</v>
      </c>
    </row>
    <row r="51" spans="1:10" x14ac:dyDescent="0.3">
      <c r="A51" s="9" t="s">
        <v>195</v>
      </c>
      <c r="B51" s="9" t="s">
        <v>265</v>
      </c>
      <c r="C51">
        <v>4</v>
      </c>
      <c r="D51" s="9" t="s">
        <v>199</v>
      </c>
      <c r="E51">
        <v>1</v>
      </c>
      <c r="F51" s="9" t="s">
        <v>222</v>
      </c>
      <c r="G51">
        <v>8</v>
      </c>
      <c r="H51" s="9" t="s">
        <v>222</v>
      </c>
      <c r="I51" s="9" t="s">
        <v>259</v>
      </c>
      <c r="J51">
        <v>4</v>
      </c>
    </row>
    <row r="52" spans="1:10" x14ac:dyDescent="0.3">
      <c r="A52" s="9" t="s">
        <v>195</v>
      </c>
      <c r="B52" s="9" t="s">
        <v>265</v>
      </c>
      <c r="C52">
        <v>5</v>
      </c>
      <c r="D52" s="9" t="s">
        <v>200</v>
      </c>
      <c r="E52">
        <v>1</v>
      </c>
      <c r="F52" s="9" t="s">
        <v>223</v>
      </c>
      <c r="G52">
        <v>9</v>
      </c>
      <c r="H52" s="9" t="s">
        <v>223</v>
      </c>
      <c r="I52" s="9" t="s">
        <v>260</v>
      </c>
      <c r="J52">
        <v>5</v>
      </c>
    </row>
    <row r="53" spans="1:10" x14ac:dyDescent="0.3">
      <c r="A53" s="9" t="s">
        <v>195</v>
      </c>
      <c r="B53" s="9" t="s">
        <v>265</v>
      </c>
      <c r="C53">
        <v>6</v>
      </c>
      <c r="D53" s="9" t="s">
        <v>201</v>
      </c>
      <c r="E53">
        <v>1</v>
      </c>
      <c r="F53" s="9" t="s">
        <v>224</v>
      </c>
      <c r="G53">
        <v>10</v>
      </c>
      <c r="H53" s="9" t="s">
        <v>224</v>
      </c>
      <c r="I53" s="9" t="s">
        <v>261</v>
      </c>
      <c r="J53">
        <v>6</v>
      </c>
    </row>
    <row r="54" spans="1:10" x14ac:dyDescent="0.3">
      <c r="A54" s="9" t="s">
        <v>195</v>
      </c>
      <c r="B54" s="9" t="s">
        <v>265</v>
      </c>
      <c r="C54">
        <v>7</v>
      </c>
      <c r="D54" s="9" t="s">
        <v>202</v>
      </c>
      <c r="E54">
        <v>1</v>
      </c>
      <c r="F54" s="9" t="s">
        <v>225</v>
      </c>
      <c r="G54">
        <v>11</v>
      </c>
      <c r="H54" s="9" t="s">
        <v>225</v>
      </c>
      <c r="I54" s="9" t="s">
        <v>262</v>
      </c>
      <c r="J54">
        <v>7</v>
      </c>
    </row>
    <row r="55" spans="1:10" x14ac:dyDescent="0.3">
      <c r="A55" s="9" t="s">
        <v>195</v>
      </c>
      <c r="B55" s="9" t="s">
        <v>265</v>
      </c>
      <c r="C55">
        <v>8</v>
      </c>
      <c r="D55" s="9" t="s">
        <v>203</v>
      </c>
      <c r="E55">
        <v>1</v>
      </c>
      <c r="F55" s="9" t="s">
        <v>226</v>
      </c>
      <c r="G55">
        <v>12</v>
      </c>
      <c r="H55" s="9" t="s">
        <v>226</v>
      </c>
      <c r="I55" s="9" t="s">
        <v>263</v>
      </c>
      <c r="J55">
        <v>8</v>
      </c>
    </row>
    <row r="56" spans="1:10" x14ac:dyDescent="0.3">
      <c r="A56" s="9" t="s">
        <v>195</v>
      </c>
      <c r="B56" s="9" t="s">
        <v>265</v>
      </c>
      <c r="C56">
        <v>9</v>
      </c>
      <c r="D56" s="9" t="s">
        <v>204</v>
      </c>
      <c r="E56">
        <v>1</v>
      </c>
      <c r="F56" s="9" t="s">
        <v>227</v>
      </c>
      <c r="G56">
        <v>13</v>
      </c>
      <c r="H56" s="9" t="s">
        <v>227</v>
      </c>
      <c r="I56" s="9" t="s">
        <v>264</v>
      </c>
      <c r="J56">
        <v>9</v>
      </c>
    </row>
    <row r="57" spans="1:10" x14ac:dyDescent="0.3">
      <c r="A57" s="9" t="s">
        <v>195</v>
      </c>
      <c r="B57" s="9" t="s">
        <v>265</v>
      </c>
      <c r="C57">
        <v>10</v>
      </c>
      <c r="D57" s="9" t="s">
        <v>205</v>
      </c>
      <c r="E57">
        <v>1</v>
      </c>
      <c r="F57" s="9" t="s">
        <v>228</v>
      </c>
      <c r="G57">
        <v>14</v>
      </c>
      <c r="H57" s="9" t="s">
        <v>228</v>
      </c>
      <c r="I57" s="9" t="s">
        <v>242</v>
      </c>
      <c r="J57">
        <v>10</v>
      </c>
    </row>
    <row r="58" spans="1:10" x14ac:dyDescent="0.3">
      <c r="A58" s="9" t="s">
        <v>195</v>
      </c>
      <c r="B58" s="9" t="s">
        <v>265</v>
      </c>
      <c r="C58">
        <v>11</v>
      </c>
      <c r="D58" s="9" t="s">
        <v>206</v>
      </c>
      <c r="E58">
        <v>1</v>
      </c>
      <c r="F58" s="9" t="s">
        <v>229</v>
      </c>
      <c r="G58">
        <v>15</v>
      </c>
      <c r="H58" s="9" t="s">
        <v>229</v>
      </c>
      <c r="I58" s="9" t="s">
        <v>243</v>
      </c>
      <c r="J58">
        <v>11</v>
      </c>
    </row>
    <row r="59" spans="1:10" x14ac:dyDescent="0.3">
      <c r="A59" s="9" t="s">
        <v>195</v>
      </c>
      <c r="B59" s="9" t="s">
        <v>265</v>
      </c>
      <c r="C59">
        <v>12</v>
      </c>
      <c r="D59" s="9" t="s">
        <v>207</v>
      </c>
      <c r="E59">
        <v>1</v>
      </c>
      <c r="F59" s="9" t="s">
        <v>230</v>
      </c>
      <c r="G59">
        <v>16</v>
      </c>
      <c r="H59" s="9" t="s">
        <v>230</v>
      </c>
      <c r="I59" s="9" t="s">
        <v>244</v>
      </c>
      <c r="J59">
        <v>12</v>
      </c>
    </row>
    <row r="60" spans="1:10" x14ac:dyDescent="0.3">
      <c r="A60" s="9" t="s">
        <v>195</v>
      </c>
      <c r="B60" s="9" t="s">
        <v>265</v>
      </c>
      <c r="C60">
        <v>13</v>
      </c>
      <c r="D60" s="9" t="s">
        <v>208</v>
      </c>
      <c r="E60">
        <v>1</v>
      </c>
      <c r="F60" s="9" t="s">
        <v>231</v>
      </c>
      <c r="G60">
        <v>17</v>
      </c>
      <c r="H60" s="9" t="s">
        <v>231</v>
      </c>
      <c r="I60" s="9" t="s">
        <v>245</v>
      </c>
      <c r="J60">
        <v>13</v>
      </c>
    </row>
    <row r="61" spans="1:10" x14ac:dyDescent="0.3">
      <c r="A61" s="9" t="s">
        <v>195</v>
      </c>
      <c r="B61" s="9" t="s">
        <v>265</v>
      </c>
      <c r="C61">
        <v>14</v>
      </c>
      <c r="D61" s="9" t="s">
        <v>209</v>
      </c>
      <c r="E61">
        <v>1</v>
      </c>
      <c r="F61" s="9" t="s">
        <v>232</v>
      </c>
      <c r="G61">
        <v>18</v>
      </c>
      <c r="H61" s="9" t="s">
        <v>232</v>
      </c>
      <c r="I61" s="9" t="s">
        <v>246</v>
      </c>
      <c r="J61">
        <v>14</v>
      </c>
    </row>
    <row r="62" spans="1:10" x14ac:dyDescent="0.3">
      <c r="A62" s="9" t="s">
        <v>195</v>
      </c>
      <c r="B62" s="9" t="s">
        <v>265</v>
      </c>
      <c r="C62">
        <v>15</v>
      </c>
      <c r="D62" s="9" t="s">
        <v>210</v>
      </c>
      <c r="E62">
        <v>1</v>
      </c>
      <c r="F62" s="9" t="s">
        <v>233</v>
      </c>
      <c r="G62">
        <v>19</v>
      </c>
      <c r="H62" s="9" t="s">
        <v>233</v>
      </c>
      <c r="I62" s="9" t="s">
        <v>247</v>
      </c>
      <c r="J62">
        <v>15</v>
      </c>
    </row>
    <row r="63" spans="1:10" x14ac:dyDescent="0.3">
      <c r="A63" s="9" t="s">
        <v>195</v>
      </c>
      <c r="B63" s="9" t="s">
        <v>265</v>
      </c>
      <c r="C63">
        <v>16</v>
      </c>
      <c r="D63" s="9" t="s">
        <v>211</v>
      </c>
      <c r="E63">
        <v>1</v>
      </c>
      <c r="F63" s="9" t="s">
        <v>234</v>
      </c>
      <c r="G63">
        <v>20</v>
      </c>
      <c r="H63" s="9" t="s">
        <v>238</v>
      </c>
      <c r="I63" s="9" t="s">
        <v>248</v>
      </c>
      <c r="J63">
        <v>16</v>
      </c>
    </row>
    <row r="64" spans="1:10" x14ac:dyDescent="0.3">
      <c r="A64" s="9" t="s">
        <v>195</v>
      </c>
      <c r="B64" s="9" t="s">
        <v>265</v>
      </c>
      <c r="C64">
        <v>17</v>
      </c>
      <c r="D64" s="9" t="s">
        <v>212</v>
      </c>
      <c r="E64">
        <v>1</v>
      </c>
      <c r="F64" s="9" t="s">
        <v>235</v>
      </c>
      <c r="G64">
        <v>21</v>
      </c>
      <c r="H64" s="9" t="s">
        <v>239</v>
      </c>
      <c r="I64" s="9" t="s">
        <v>249</v>
      </c>
      <c r="J64">
        <v>17</v>
      </c>
    </row>
    <row r="65" spans="1:10" x14ac:dyDescent="0.3">
      <c r="A65" s="9" t="s">
        <v>195</v>
      </c>
      <c r="B65" s="9" t="s">
        <v>265</v>
      </c>
      <c r="C65">
        <v>18</v>
      </c>
      <c r="D65" s="9" t="s">
        <v>213</v>
      </c>
      <c r="E65">
        <v>1</v>
      </c>
      <c r="F65" s="9" t="s">
        <v>236</v>
      </c>
      <c r="G65">
        <v>22</v>
      </c>
      <c r="H65" s="9" t="s">
        <v>240</v>
      </c>
      <c r="I65" s="9" t="s">
        <v>250</v>
      </c>
      <c r="J65">
        <v>18</v>
      </c>
    </row>
    <row r="66" spans="1:10" x14ac:dyDescent="0.3">
      <c r="A66" s="9" t="s">
        <v>195</v>
      </c>
      <c r="B66" s="9" t="s">
        <v>265</v>
      </c>
      <c r="C66">
        <v>19</v>
      </c>
      <c r="D66" s="9" t="s">
        <v>214</v>
      </c>
      <c r="E66">
        <v>1</v>
      </c>
      <c r="F66" s="9" t="s">
        <v>237</v>
      </c>
      <c r="G66">
        <v>23</v>
      </c>
      <c r="H66" s="9" t="s">
        <v>241</v>
      </c>
      <c r="I66" s="9" t="s">
        <v>251</v>
      </c>
      <c r="J66">
        <v>19</v>
      </c>
    </row>
    <row r="67" spans="1:10" x14ac:dyDescent="0.3">
      <c r="A67" s="9" t="s">
        <v>195</v>
      </c>
      <c r="B67" s="9" t="s">
        <v>265</v>
      </c>
      <c r="C67">
        <v>20</v>
      </c>
      <c r="D67" s="9" t="s">
        <v>215</v>
      </c>
      <c r="E67">
        <v>1</v>
      </c>
      <c r="F67" s="9" t="s">
        <v>10</v>
      </c>
      <c r="G67">
        <v>1</v>
      </c>
      <c r="H67" s="9"/>
      <c r="I67" s="9"/>
    </row>
    <row r="68" spans="1:10" x14ac:dyDescent="0.3">
      <c r="A68" s="9" t="s">
        <v>195</v>
      </c>
      <c r="B68" s="9" t="s">
        <v>265</v>
      </c>
      <c r="C68">
        <v>21</v>
      </c>
      <c r="D68" s="9" t="s">
        <v>216</v>
      </c>
      <c r="E68">
        <v>1</v>
      </c>
      <c r="F68" s="9" t="s">
        <v>152</v>
      </c>
      <c r="G68">
        <v>2</v>
      </c>
      <c r="H68" s="9"/>
      <c r="I68" s="9"/>
    </row>
    <row r="69" spans="1:10" x14ac:dyDescent="0.3">
      <c r="A69" s="9" t="s">
        <v>195</v>
      </c>
      <c r="B69" s="9" t="s">
        <v>265</v>
      </c>
      <c r="C69">
        <v>22</v>
      </c>
      <c r="D69" s="9" t="s">
        <v>217</v>
      </c>
      <c r="E69">
        <v>1</v>
      </c>
      <c r="F69" s="9" t="s">
        <v>11</v>
      </c>
      <c r="G69">
        <v>3</v>
      </c>
      <c r="H69" s="9"/>
      <c r="I69" s="9"/>
    </row>
    <row r="70" spans="1:10" x14ac:dyDescent="0.3">
      <c r="A70" s="9" t="s">
        <v>195</v>
      </c>
      <c r="B70" s="9" t="s">
        <v>265</v>
      </c>
      <c r="C70">
        <v>23</v>
      </c>
      <c r="D70" s="9" t="s">
        <v>218</v>
      </c>
      <c r="E70">
        <v>1</v>
      </c>
      <c r="F70" s="9" t="s">
        <v>154</v>
      </c>
      <c r="G70">
        <v>4</v>
      </c>
      <c r="H70" s="9"/>
      <c r="I70" s="9"/>
    </row>
    <row r="71" spans="1:10" x14ac:dyDescent="0.3">
      <c r="A71" s="9" t="s">
        <v>195</v>
      </c>
      <c r="B71" s="9" t="s">
        <v>265</v>
      </c>
      <c r="C71">
        <v>24</v>
      </c>
      <c r="D71" s="9" t="s">
        <v>149</v>
      </c>
      <c r="F71" s="9"/>
      <c r="H71" s="9"/>
      <c r="I71" s="9"/>
    </row>
    <row r="72" spans="1:10" x14ac:dyDescent="0.3">
      <c r="A72" s="9" t="s">
        <v>195</v>
      </c>
      <c r="B72" s="9" t="s">
        <v>265</v>
      </c>
      <c r="C72">
        <v>25</v>
      </c>
      <c r="D72" s="9" t="s">
        <v>150</v>
      </c>
      <c r="F72" s="9"/>
      <c r="H72" s="9"/>
      <c r="I72" s="9"/>
    </row>
    <row r="73" spans="1:10" x14ac:dyDescent="0.3">
      <c r="A73" s="9" t="s">
        <v>195</v>
      </c>
      <c r="B73" s="9" t="s">
        <v>265</v>
      </c>
      <c r="C73">
        <v>26</v>
      </c>
      <c r="D73" s="9" t="s">
        <v>151</v>
      </c>
      <c r="F73" s="9"/>
      <c r="H73" s="9"/>
      <c r="I73" s="9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39"/>
  <sheetViews>
    <sheetView workbookViewId="0">
      <selection activeCell="D5" sqref="D5"/>
    </sheetView>
  </sheetViews>
  <sheetFormatPr baseColWidth="10" defaultRowHeight="14.4" x14ac:dyDescent="0.3"/>
  <cols>
    <col min="1" max="1" width="7.5546875" bestFit="1" customWidth="1"/>
    <col min="2" max="2" width="33.77734375" bestFit="1" customWidth="1"/>
    <col min="3" max="3" width="12" bestFit="1" customWidth="1"/>
    <col min="4" max="4" width="18.109375" bestFit="1" customWidth="1"/>
    <col min="5" max="5" width="8.44140625" bestFit="1" customWidth="1"/>
    <col min="6" max="6" width="33.77734375" bestFit="1" customWidth="1"/>
    <col min="7" max="7" width="11.1093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16</v>
      </c>
      <c r="B1" t="s">
        <v>26</v>
      </c>
      <c r="C1" t="s">
        <v>1</v>
      </c>
      <c r="D1" t="s">
        <v>14</v>
      </c>
      <c r="E1" t="s">
        <v>15</v>
      </c>
      <c r="F1" t="s">
        <v>17</v>
      </c>
      <c r="G1" t="s">
        <v>23</v>
      </c>
      <c r="H1" t="s">
        <v>7</v>
      </c>
      <c r="I1" t="s">
        <v>18</v>
      </c>
    </row>
    <row r="2" spans="1:9" x14ac:dyDescent="0.3">
      <c r="A2" s="9" t="s">
        <v>25</v>
      </c>
      <c r="B2" t="s">
        <v>170</v>
      </c>
      <c r="C2" s="9" t="s">
        <v>133</v>
      </c>
      <c r="D2" s="9" t="s">
        <v>112</v>
      </c>
      <c r="E2" s="9" t="s">
        <v>98</v>
      </c>
      <c r="F2" s="9" t="s">
        <v>170</v>
      </c>
      <c r="H2" t="s">
        <v>28</v>
      </c>
      <c r="I2" t="s">
        <v>107</v>
      </c>
    </row>
    <row r="3" spans="1:9" x14ac:dyDescent="0.3">
      <c r="A3" s="9" t="s">
        <v>24</v>
      </c>
      <c r="B3" t="s">
        <v>169</v>
      </c>
      <c r="C3" s="9" t="s">
        <v>122</v>
      </c>
      <c r="D3" s="9" t="s">
        <v>112</v>
      </c>
      <c r="E3" s="9" t="s">
        <v>99</v>
      </c>
      <c r="F3" s="9" t="s">
        <v>169</v>
      </c>
      <c r="H3" t="s">
        <v>28</v>
      </c>
      <c r="I3" t="s">
        <v>107</v>
      </c>
    </row>
    <row r="4" spans="1:9" x14ac:dyDescent="0.3">
      <c r="A4" s="9" t="s">
        <v>105</v>
      </c>
      <c r="B4" t="s">
        <v>171</v>
      </c>
      <c r="C4" s="9" t="s">
        <v>123</v>
      </c>
      <c r="D4" s="9" t="s">
        <v>112</v>
      </c>
      <c r="E4" s="9" t="s">
        <v>100</v>
      </c>
      <c r="F4" s="9" t="s">
        <v>171</v>
      </c>
      <c r="H4" t="s">
        <v>28</v>
      </c>
      <c r="I4" t="s">
        <v>107</v>
      </c>
    </row>
    <row r="5" spans="1:9" x14ac:dyDescent="0.3">
      <c r="A5" s="9" t="s">
        <v>106</v>
      </c>
      <c r="B5" t="s">
        <v>172</v>
      </c>
      <c r="C5" s="9" t="s">
        <v>124</v>
      </c>
      <c r="D5" s="9" t="s">
        <v>112</v>
      </c>
      <c r="E5" s="9" t="s">
        <v>102</v>
      </c>
      <c r="F5" s="9" t="s">
        <v>172</v>
      </c>
      <c r="H5" t="s">
        <v>28</v>
      </c>
      <c r="I5" t="s">
        <v>107</v>
      </c>
    </row>
    <row r="6" spans="1:9" x14ac:dyDescent="0.3">
      <c r="A6" s="9" t="s">
        <v>113</v>
      </c>
      <c r="B6" t="s">
        <v>173</v>
      </c>
      <c r="C6" s="9" t="s">
        <v>125</v>
      </c>
      <c r="D6" s="9" t="s">
        <v>112</v>
      </c>
      <c r="E6" s="9" t="s">
        <v>27</v>
      </c>
      <c r="F6" s="9" t="s">
        <v>173</v>
      </c>
      <c r="H6" t="s">
        <v>28</v>
      </c>
      <c r="I6" t="s">
        <v>107</v>
      </c>
    </row>
    <row r="7" spans="1:9" x14ac:dyDescent="0.3">
      <c r="A7" s="9" t="s">
        <v>114</v>
      </c>
      <c r="B7" t="s">
        <v>174</v>
      </c>
      <c r="C7" s="9" t="s">
        <v>126</v>
      </c>
      <c r="D7" s="9" t="s">
        <v>112</v>
      </c>
      <c r="E7" s="9" t="s">
        <v>101</v>
      </c>
      <c r="F7" s="9" t="s">
        <v>174</v>
      </c>
      <c r="H7" t="s">
        <v>28</v>
      </c>
      <c r="I7" t="s">
        <v>107</v>
      </c>
    </row>
    <row r="8" spans="1:9" x14ac:dyDescent="0.3">
      <c r="A8" s="9" t="s">
        <v>166</v>
      </c>
      <c r="B8" t="s">
        <v>175</v>
      </c>
      <c r="C8" s="9" t="s">
        <v>127</v>
      </c>
      <c r="D8" s="9" t="s">
        <v>112</v>
      </c>
      <c r="E8" s="9" t="s">
        <v>98</v>
      </c>
      <c r="F8" s="9" t="s">
        <v>175</v>
      </c>
      <c r="H8" t="s">
        <v>28</v>
      </c>
      <c r="I8" t="s">
        <v>107</v>
      </c>
    </row>
    <row r="9" spans="1:9" x14ac:dyDescent="0.3">
      <c r="A9" s="9" t="s">
        <v>167</v>
      </c>
      <c r="B9" t="s">
        <v>176</v>
      </c>
      <c r="C9" s="9" t="s">
        <v>128</v>
      </c>
      <c r="D9" s="9" t="s">
        <v>112</v>
      </c>
      <c r="E9" s="9" t="s">
        <v>99</v>
      </c>
      <c r="F9" s="9" t="s">
        <v>176</v>
      </c>
      <c r="H9" t="s">
        <v>28</v>
      </c>
      <c r="I9" t="s">
        <v>107</v>
      </c>
    </row>
    <row r="10" spans="1:9" x14ac:dyDescent="0.3">
      <c r="A10" s="9" t="s">
        <v>168</v>
      </c>
      <c r="B10" t="s">
        <v>177</v>
      </c>
      <c r="C10" s="9" t="s">
        <v>146</v>
      </c>
      <c r="D10" s="9" t="s">
        <v>112</v>
      </c>
      <c r="E10" s="9" t="s">
        <v>100</v>
      </c>
      <c r="F10" s="9" t="s">
        <v>177</v>
      </c>
      <c r="H10" t="s">
        <v>28</v>
      </c>
      <c r="I10" t="s">
        <v>107</v>
      </c>
    </row>
    <row r="11" spans="1:9" x14ac:dyDescent="0.3">
      <c r="A11" s="9" t="s">
        <v>111</v>
      </c>
      <c r="B11" t="s">
        <v>165</v>
      </c>
      <c r="C11" s="9" t="s">
        <v>133</v>
      </c>
      <c r="D11" s="9" t="s">
        <v>178</v>
      </c>
      <c r="E11" s="9" t="s">
        <v>115</v>
      </c>
      <c r="F11" s="9" t="s">
        <v>165</v>
      </c>
      <c r="H11" t="s">
        <v>108</v>
      </c>
      <c r="I11" t="s">
        <v>107</v>
      </c>
    </row>
    <row r="12" spans="1:9" x14ac:dyDescent="0.3">
      <c r="A12" s="9" t="s">
        <v>111</v>
      </c>
      <c r="B12" t="s">
        <v>165</v>
      </c>
      <c r="C12" s="9" t="s">
        <v>133</v>
      </c>
      <c r="D12" s="9" t="s">
        <v>179</v>
      </c>
      <c r="E12" s="9" t="s">
        <v>188</v>
      </c>
      <c r="F12" s="9" t="s">
        <v>165</v>
      </c>
      <c r="H12" t="s">
        <v>108</v>
      </c>
      <c r="I12" t="s">
        <v>107</v>
      </c>
    </row>
    <row r="13" spans="1:9" x14ac:dyDescent="0.3">
      <c r="A13" s="9" t="s">
        <v>111</v>
      </c>
      <c r="B13" t="s">
        <v>165</v>
      </c>
      <c r="C13" s="9" t="s">
        <v>133</v>
      </c>
      <c r="D13" s="9" t="s">
        <v>180</v>
      </c>
      <c r="E13" s="9" t="s">
        <v>119</v>
      </c>
      <c r="F13" s="9" t="s">
        <v>165</v>
      </c>
      <c r="H13" t="s">
        <v>108</v>
      </c>
      <c r="I13" t="s">
        <v>107</v>
      </c>
    </row>
    <row r="14" spans="1:9" x14ac:dyDescent="0.3">
      <c r="A14" s="9" t="s">
        <v>111</v>
      </c>
      <c r="B14" t="s">
        <v>165</v>
      </c>
      <c r="C14" s="9" t="s">
        <v>133</v>
      </c>
      <c r="D14" s="9" t="s">
        <v>181</v>
      </c>
      <c r="E14" s="9" t="s">
        <v>192</v>
      </c>
      <c r="F14" s="9" t="s">
        <v>165</v>
      </c>
      <c r="H14" t="s">
        <v>108</v>
      </c>
      <c r="I14" t="s">
        <v>107</v>
      </c>
    </row>
    <row r="15" spans="1:9" x14ac:dyDescent="0.3">
      <c r="A15" s="9" t="s">
        <v>111</v>
      </c>
      <c r="B15" t="s">
        <v>165</v>
      </c>
      <c r="C15" s="9" t="s">
        <v>133</v>
      </c>
      <c r="D15" s="9" t="s">
        <v>182</v>
      </c>
      <c r="E15" s="9" t="s">
        <v>189</v>
      </c>
      <c r="F15" s="9" t="s">
        <v>165</v>
      </c>
      <c r="H15" t="s">
        <v>108</v>
      </c>
      <c r="I15" t="s">
        <v>107</v>
      </c>
    </row>
    <row r="16" spans="1:9" x14ac:dyDescent="0.3">
      <c r="A16" s="9" t="s">
        <v>111</v>
      </c>
      <c r="B16" t="s">
        <v>165</v>
      </c>
      <c r="C16" s="9" t="s">
        <v>133</v>
      </c>
      <c r="D16" s="9" t="s">
        <v>183</v>
      </c>
      <c r="E16" s="9" t="s">
        <v>191</v>
      </c>
      <c r="F16" s="9" t="s">
        <v>165</v>
      </c>
      <c r="H16" t="s">
        <v>108</v>
      </c>
      <c r="I16" t="s">
        <v>107</v>
      </c>
    </row>
    <row r="17" spans="1:9" x14ac:dyDescent="0.3">
      <c r="A17" s="9" t="s">
        <v>111</v>
      </c>
      <c r="B17" t="s">
        <v>165</v>
      </c>
      <c r="C17" s="9" t="s">
        <v>133</v>
      </c>
      <c r="D17" s="9" t="s">
        <v>184</v>
      </c>
      <c r="E17" s="9" t="s">
        <v>190</v>
      </c>
      <c r="F17" s="9" t="s">
        <v>165</v>
      </c>
      <c r="H17" t="s">
        <v>108</v>
      </c>
      <c r="I17" t="s">
        <v>107</v>
      </c>
    </row>
    <row r="18" spans="1:9" x14ac:dyDescent="0.3">
      <c r="A18" s="9" t="s">
        <v>111</v>
      </c>
      <c r="B18" t="s">
        <v>165</v>
      </c>
      <c r="C18" s="9" t="s">
        <v>133</v>
      </c>
      <c r="D18" s="9" t="s">
        <v>185</v>
      </c>
      <c r="E18" s="9" t="s">
        <v>117</v>
      </c>
      <c r="F18" s="9" t="s">
        <v>165</v>
      </c>
      <c r="H18" t="s">
        <v>108</v>
      </c>
      <c r="I18" t="s">
        <v>107</v>
      </c>
    </row>
    <row r="19" spans="1:9" x14ac:dyDescent="0.3">
      <c r="A19" s="9" t="s">
        <v>111</v>
      </c>
      <c r="B19" t="s">
        <v>165</v>
      </c>
      <c r="C19" s="9" t="s">
        <v>133</v>
      </c>
      <c r="D19" s="9" t="s">
        <v>186</v>
      </c>
      <c r="E19" s="9" t="s">
        <v>116</v>
      </c>
      <c r="F19" s="9" t="s">
        <v>165</v>
      </c>
      <c r="H19" t="s">
        <v>108</v>
      </c>
      <c r="I19" t="s">
        <v>107</v>
      </c>
    </row>
    <row r="20" spans="1:9" x14ac:dyDescent="0.3">
      <c r="A20" s="9" t="s">
        <v>111</v>
      </c>
      <c r="B20" t="s">
        <v>165</v>
      </c>
      <c r="C20" s="9" t="s">
        <v>133</v>
      </c>
      <c r="D20" s="9" t="s">
        <v>187</v>
      </c>
      <c r="E20" s="9" t="s">
        <v>118</v>
      </c>
      <c r="F20" s="9" t="s">
        <v>165</v>
      </c>
      <c r="H20" t="s">
        <v>108</v>
      </c>
      <c r="I20" t="s">
        <v>107</v>
      </c>
    </row>
    <row r="21" spans="1:9" x14ac:dyDescent="0.3">
      <c r="A21" s="9" t="s">
        <v>256</v>
      </c>
      <c r="B21" t="s">
        <v>219</v>
      </c>
      <c r="C21" s="9" t="s">
        <v>196</v>
      </c>
      <c r="D21" s="9" t="s">
        <v>112</v>
      </c>
      <c r="E21" s="9" t="s">
        <v>252</v>
      </c>
      <c r="F21" s="9" t="s">
        <v>219</v>
      </c>
      <c r="H21" t="s">
        <v>195</v>
      </c>
      <c r="I21" t="s">
        <v>107</v>
      </c>
    </row>
    <row r="22" spans="1:9" x14ac:dyDescent="0.3">
      <c r="A22" s="9" t="s">
        <v>257</v>
      </c>
      <c r="B22" t="s">
        <v>220</v>
      </c>
      <c r="C22" s="9" t="s">
        <v>197</v>
      </c>
      <c r="D22" s="9" t="s">
        <v>112</v>
      </c>
      <c r="E22" s="9" t="s">
        <v>252</v>
      </c>
      <c r="F22" s="9" t="s">
        <v>220</v>
      </c>
      <c r="H22" t="s">
        <v>195</v>
      </c>
      <c r="I22" t="s">
        <v>107</v>
      </c>
    </row>
    <row r="23" spans="1:9" x14ac:dyDescent="0.3">
      <c r="A23" s="9" t="s">
        <v>258</v>
      </c>
      <c r="B23" t="s">
        <v>221</v>
      </c>
      <c r="C23" s="9" t="s">
        <v>198</v>
      </c>
      <c r="D23" s="9" t="s">
        <v>112</v>
      </c>
      <c r="E23" s="9" t="s">
        <v>252</v>
      </c>
      <c r="F23" s="9" t="s">
        <v>221</v>
      </c>
      <c r="H23" t="s">
        <v>195</v>
      </c>
      <c r="I23" t="s">
        <v>107</v>
      </c>
    </row>
    <row r="24" spans="1:9" x14ac:dyDescent="0.3">
      <c r="A24" s="9" t="s">
        <v>259</v>
      </c>
      <c r="B24" t="s">
        <v>222</v>
      </c>
      <c r="C24" s="9" t="s">
        <v>199</v>
      </c>
      <c r="D24" s="9" t="s">
        <v>112</v>
      </c>
      <c r="E24" s="9" t="s">
        <v>252</v>
      </c>
      <c r="F24" s="9" t="s">
        <v>222</v>
      </c>
      <c r="H24" t="s">
        <v>195</v>
      </c>
      <c r="I24" t="s">
        <v>107</v>
      </c>
    </row>
    <row r="25" spans="1:9" x14ac:dyDescent="0.3">
      <c r="A25" s="9" t="s">
        <v>260</v>
      </c>
      <c r="B25" t="s">
        <v>223</v>
      </c>
      <c r="C25" s="9" t="s">
        <v>200</v>
      </c>
      <c r="D25" s="9" t="s">
        <v>112</v>
      </c>
      <c r="E25" s="9" t="s">
        <v>252</v>
      </c>
      <c r="F25" s="9" t="s">
        <v>223</v>
      </c>
      <c r="H25" t="s">
        <v>195</v>
      </c>
      <c r="I25" t="s">
        <v>107</v>
      </c>
    </row>
    <row r="26" spans="1:9" x14ac:dyDescent="0.3">
      <c r="A26" s="9" t="s">
        <v>261</v>
      </c>
      <c r="B26" t="s">
        <v>224</v>
      </c>
      <c r="C26" s="9" t="s">
        <v>201</v>
      </c>
      <c r="D26" s="9" t="s">
        <v>112</v>
      </c>
      <c r="E26" s="9" t="s">
        <v>253</v>
      </c>
      <c r="F26" s="9" t="s">
        <v>224</v>
      </c>
      <c r="H26" t="s">
        <v>195</v>
      </c>
      <c r="I26" t="s">
        <v>107</v>
      </c>
    </row>
    <row r="27" spans="1:9" x14ac:dyDescent="0.3">
      <c r="A27" s="9" t="s">
        <v>262</v>
      </c>
      <c r="B27" t="s">
        <v>225</v>
      </c>
      <c r="C27" s="9" t="s">
        <v>202</v>
      </c>
      <c r="D27" s="9" t="s">
        <v>112</v>
      </c>
      <c r="E27" s="9" t="s">
        <v>254</v>
      </c>
      <c r="F27" s="9" t="s">
        <v>225</v>
      </c>
      <c r="H27" t="s">
        <v>195</v>
      </c>
      <c r="I27" t="s">
        <v>107</v>
      </c>
    </row>
    <row r="28" spans="1:9" x14ac:dyDescent="0.3">
      <c r="A28" s="9" t="s">
        <v>263</v>
      </c>
      <c r="B28" t="s">
        <v>226</v>
      </c>
      <c r="C28" s="9" t="s">
        <v>203</v>
      </c>
      <c r="D28" s="9" t="s">
        <v>112</v>
      </c>
      <c r="E28" s="9" t="s">
        <v>253</v>
      </c>
      <c r="F28" s="9" t="s">
        <v>226</v>
      </c>
      <c r="H28" t="s">
        <v>195</v>
      </c>
      <c r="I28" t="s">
        <v>107</v>
      </c>
    </row>
    <row r="29" spans="1:9" x14ac:dyDescent="0.3">
      <c r="A29" s="9" t="s">
        <v>264</v>
      </c>
      <c r="B29" t="s">
        <v>227</v>
      </c>
      <c r="C29" s="9" t="s">
        <v>204</v>
      </c>
      <c r="D29" s="9" t="s">
        <v>112</v>
      </c>
      <c r="E29" s="9" t="s">
        <v>254</v>
      </c>
      <c r="F29" s="9" t="s">
        <v>227</v>
      </c>
      <c r="H29" t="s">
        <v>195</v>
      </c>
      <c r="I29" t="s">
        <v>107</v>
      </c>
    </row>
    <row r="30" spans="1:9" x14ac:dyDescent="0.3">
      <c r="A30" s="9" t="s">
        <v>242</v>
      </c>
      <c r="B30" t="s">
        <v>228</v>
      </c>
      <c r="C30" s="9" t="s">
        <v>205</v>
      </c>
      <c r="D30" s="9" t="s">
        <v>112</v>
      </c>
      <c r="E30" s="9" t="s">
        <v>253</v>
      </c>
      <c r="F30" s="9" t="s">
        <v>228</v>
      </c>
      <c r="H30" t="s">
        <v>195</v>
      </c>
      <c r="I30" t="s">
        <v>107</v>
      </c>
    </row>
    <row r="31" spans="1:9" x14ac:dyDescent="0.3">
      <c r="A31" s="9" t="s">
        <v>243</v>
      </c>
      <c r="B31" t="s">
        <v>229</v>
      </c>
      <c r="C31" s="9" t="s">
        <v>206</v>
      </c>
      <c r="D31" s="9" t="s">
        <v>112</v>
      </c>
      <c r="E31" s="9" t="s">
        <v>254</v>
      </c>
      <c r="F31" s="9" t="s">
        <v>229</v>
      </c>
      <c r="H31" t="s">
        <v>195</v>
      </c>
      <c r="I31" t="s">
        <v>107</v>
      </c>
    </row>
    <row r="32" spans="1:9" x14ac:dyDescent="0.3">
      <c r="A32" s="9" t="s">
        <v>244</v>
      </c>
      <c r="B32" t="s">
        <v>230</v>
      </c>
      <c r="C32" s="9" t="s">
        <v>207</v>
      </c>
      <c r="D32" s="9" t="s">
        <v>112</v>
      </c>
      <c r="E32" s="9" t="s">
        <v>253</v>
      </c>
      <c r="F32" s="9" t="s">
        <v>230</v>
      </c>
      <c r="H32" t="s">
        <v>195</v>
      </c>
      <c r="I32" t="s">
        <v>107</v>
      </c>
    </row>
    <row r="33" spans="1:9" x14ac:dyDescent="0.3">
      <c r="A33" s="9" t="s">
        <v>245</v>
      </c>
      <c r="B33" t="s">
        <v>231</v>
      </c>
      <c r="C33" s="9" t="s">
        <v>208</v>
      </c>
      <c r="D33" s="9" t="s">
        <v>112</v>
      </c>
      <c r="E33" s="9" t="s">
        <v>254</v>
      </c>
      <c r="F33" s="9" t="s">
        <v>231</v>
      </c>
      <c r="H33" t="s">
        <v>195</v>
      </c>
      <c r="I33" t="s">
        <v>107</v>
      </c>
    </row>
    <row r="34" spans="1:9" x14ac:dyDescent="0.3">
      <c r="A34" s="9" t="s">
        <v>246</v>
      </c>
      <c r="B34" t="s">
        <v>232</v>
      </c>
      <c r="C34" s="9" t="s">
        <v>209</v>
      </c>
      <c r="D34" s="9" t="s">
        <v>112</v>
      </c>
      <c r="E34" s="9" t="s">
        <v>253</v>
      </c>
      <c r="F34" s="9" t="s">
        <v>232</v>
      </c>
      <c r="H34" t="s">
        <v>195</v>
      </c>
      <c r="I34" t="s">
        <v>107</v>
      </c>
    </row>
    <row r="35" spans="1:9" x14ac:dyDescent="0.3">
      <c r="A35" s="9" t="s">
        <v>247</v>
      </c>
      <c r="B35" t="s">
        <v>233</v>
      </c>
      <c r="C35" s="9" t="s">
        <v>210</v>
      </c>
      <c r="D35" s="9" t="s">
        <v>112</v>
      </c>
      <c r="E35" s="9" t="s">
        <v>254</v>
      </c>
      <c r="F35" s="9" t="s">
        <v>233</v>
      </c>
      <c r="H35" t="s">
        <v>195</v>
      </c>
      <c r="I35" t="s">
        <v>107</v>
      </c>
    </row>
    <row r="36" spans="1:9" x14ac:dyDescent="0.3">
      <c r="A36" s="9" t="s">
        <v>248</v>
      </c>
      <c r="B36" t="s">
        <v>238</v>
      </c>
      <c r="C36" s="9" t="s">
        <v>211</v>
      </c>
      <c r="D36" s="9" t="s">
        <v>112</v>
      </c>
      <c r="E36" s="9" t="s">
        <v>255</v>
      </c>
      <c r="F36" s="9" t="s">
        <v>238</v>
      </c>
      <c r="H36" t="s">
        <v>195</v>
      </c>
      <c r="I36" t="s">
        <v>107</v>
      </c>
    </row>
    <row r="37" spans="1:9" x14ac:dyDescent="0.3">
      <c r="A37" s="9" t="s">
        <v>249</v>
      </c>
      <c r="B37" t="s">
        <v>239</v>
      </c>
      <c r="C37" s="9" t="s">
        <v>212</v>
      </c>
      <c r="D37" s="9" t="s">
        <v>112</v>
      </c>
      <c r="E37" s="9" t="s">
        <v>255</v>
      </c>
      <c r="F37" s="9" t="s">
        <v>239</v>
      </c>
      <c r="H37" t="s">
        <v>195</v>
      </c>
      <c r="I37" t="s">
        <v>107</v>
      </c>
    </row>
    <row r="38" spans="1:9" x14ac:dyDescent="0.3">
      <c r="A38" s="9" t="s">
        <v>250</v>
      </c>
      <c r="B38" t="s">
        <v>240</v>
      </c>
      <c r="C38" s="9" t="s">
        <v>213</v>
      </c>
      <c r="D38" s="9" t="s">
        <v>112</v>
      </c>
      <c r="E38" s="9" t="s">
        <v>255</v>
      </c>
      <c r="F38" s="9" t="s">
        <v>240</v>
      </c>
      <c r="H38" t="s">
        <v>195</v>
      </c>
      <c r="I38" t="s">
        <v>107</v>
      </c>
    </row>
    <row r="39" spans="1:9" x14ac:dyDescent="0.3">
      <c r="A39" s="9" t="s">
        <v>251</v>
      </c>
      <c r="B39" t="s">
        <v>241</v>
      </c>
      <c r="C39" s="9" t="s">
        <v>214</v>
      </c>
      <c r="D39" s="9" t="s">
        <v>112</v>
      </c>
      <c r="E39" s="9" t="s">
        <v>255</v>
      </c>
      <c r="F39" s="9" t="s">
        <v>241</v>
      </c>
      <c r="H39" t="s">
        <v>195</v>
      </c>
      <c r="I39" t="s">
        <v>107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8 F A A B Q S w M E F A A C A A g A n Z Z N V b D P u P S j A A A A 9 g A A A B I A H A B D b 2 5 m a W c v U G F j a 2 F n Z S 5 4 b W w g o h g A K K A U A A A A A A A A A A A A A A A A A A A A A A A A A A A A h Y 8 x D o I w G I W v Q r r T l r I o + S k D K y Q m J s a 1 K R U a o B h a L H d z 8 E h e Q Y y i b o 7 v e 9 / w 3 v 1 6 g 2 z u u + C i R q s H k 6 I I U x Q o I 4 d K m z p F k z u F G 5 R x 2 A n Z i l o F i 2 x s M t s q R Y 1 z 5 4 Q Q 7 z 3 2 M R 7 G m j B K I 3 I s i 7 1 s V C / Q R 9 b / 5 V A b 6 4 S R C n E 4 v M Z w h i O 6 x T F l m A J Z I Z T a f A W 2 7 H 2 2 P x D y q X P T q L i y Y V 4 A W S O Q 9 w f + A F B L A w Q U A A I A C A C d l k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Z Z N V V + n E V U a A g A A K w c A A B M A H A B G b 3 J t d W x h c y 9 T Z W N 0 a W 9 u M S 5 t I K I Y A C i g F A A A A A A A A A A A A A A A A A A A A A A A A A A A A L V V 2 2 r b Q B B 9 N / g f F u X F B l f U U P q S p t A o b u m F p N Q m f T B G r H f H z Z L 1 z r K 7 o j Z G n 9 S n f k J + r G s p u l l y a E y r F 8 s z O m d 2 z h y N L D A n U J F p / j s + 7 / f 6 P X t H D X A S U U 0 t u S A S X L 9 H / H V j x A 9 Q P j L Z M J B h l B g D y n 1 H c 7 9 E v B 8 M d / N r u o a L I A M G i 3 Q e o X L + i c U o x 5 8 F M 6 G R M L p e C s o x 8 E w z u p Q Q z g x V d o V m H a F M 1 m q 2 1 W A H e b X R b h c I z j x j M C I f l X v 9 K t y n 0 x H Z Z X V 8 1 P n / x M H G Z c F 9 i V Y w M T J + + M V Q l S m q t m k 6 7 P e E 6 j 5 b X Y j L q / h k L Q r s / 5 C j 2 W O n G o J r g 1 o A p 7 y t 3 9 d a q g n T q B M d v 4 z H b R A H y 4 z Q z L s l 9 o + 9 S H Q H 2 o o i n 6 W f o O h s h U l q 4 Q j t w + 8 S V K N 9 x i i v w F E p 4 d R p F v B / O N C o s 9 3 j 0 7 m l R u x 5 2 x Z A i a Y V d c I l E m M J W 1 C 8 K f b f y n Y W X L 6 b T s g H i U s q g 0 7 l 8 k 6 v w T r g n 1 C o Q e H 8 3 I b Z y P x x O k K P + 2 J E 9 r D P Q v H w C 6 z c T e L A D E t l p 0 B g o 6 n i 3 g A 5 S S X v J E t k 9 7 n A h b Y V d b k X 6 q s g P R a v y v o J 2 0 Q 6 / + 4 z 9 L o o y u u F a 9 1 2 n r D y s i 9 V 8 0 4 2 q y L e M N U z R K j D n p D i S A + t u k 3 D 1 T 1 W 2 q r t p E w 1 U Y l Z U o T j 0 0 i q X t 8 L L x B Z C e l M U / Q p S P + x + o Y / 7 a H o z Y a A s j s y L z f Z w h O M C R o y P 1 w / C / L m L V G J l I 2 X 4 b D + + R 9 Q S w E C L Q A U A A I A C A C d l k 1 V s M + 4 9 K M A A A D 2 A A A A E g A A A A A A A A A A A A A A A A A A A A A A Q 2 9 u Z m l n L 1 B h Y 2 t h Z 2 U u e G 1 s U E s B A i 0 A F A A C A A g A n Z Z N V Q / K 6 a u k A A A A 6 Q A A A B M A A A A A A A A A A A A A A A A A 7 w A A A F t D b 2 5 0 Z W 5 0 X 1 R 5 c G V z X S 5 4 b W x Q S w E C L Q A U A A I A C A C d l k 1 V X 6 c R V R o C A A A r B w A A E w A A A A A A A A A A A A A A A A D g A Q A A R m 9 y b X V s Y X M v U 2 V j d G l v b j E u b V B L B Q Y A A A A A A w A D A M I A A A B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N Q A A A A A A A I U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F w Y X N f M i I g L z 4 8 R W 5 0 c n k g V H l w Z T 0 i R m l s b G V k Q 2 9 t c G x l d G V S Z X N 1 b H R U b 1 d v c m t z a G V l d C I g V m F s d W U 9 I m w x I i A v P j x F b n R y e S B U e X B l P S J R d W V y e U l E I i B W Y W x 1 Z T 0 i c 2 E w Y m Z m M z F h L W Q x Z m I t N D E 1 O C 1 i N 2 E 5 L W F j M T A 1 M T h h O W M 0 N S I g L z 4 8 R W 5 0 c n k g V H l w Z T 0 i R m l s b E V y c m 9 y Q 2 9 1 b n Q i I F Z h b H V l P S J s M C I g L z 4 8 R W 5 0 c n k g V H l w Z T 0 i R m l s b E x h c 3 R V c G R h d G V k I i B W Y W x 1 Z T 0 i Z D I w M j I t M T A t M T N U M j E 6 N T I 6 N T g u M j M w N z U 4 M F o i I C 8 + P E V u d H J 5 I F R 5 c G U 9 I k Z p b G x F c n J v c k N v Z G U i I F Z h b H V l P S J z V W 5 r b m 9 3 b i I g L z 4 8 R W 5 0 c n k g V H l w Z T 0 i R m l s b E N v b H V t b l R 5 c G V z I i B W Y W x 1 Z T 0 i c 0 F 3 W U d B Q U E 9 I i A v P j x F b n R y e S B U e X B l P S J G a W x s Q 2 9 s d W 1 u T m F t Z X M i I F Z h b H V l P S J z W y Z x d W 9 0 O 2 l k Y 2 F w Y S Z x d W 9 0 O y w m c X V v d D t D Y X B h J n F 1 b 3 Q 7 L C Z x d W 9 0 O 1 R p c G 8 m c X V v d D s s J n F 1 b 3 Q 7 d X J s X 8 O t Y 2 9 u b y Z x d W 9 0 O y w m c X V v d D t 1 c m w m c X V v d D t d I i A v P j x F b n R y e S B U e X B l P S J G a W x s U 3 R h d H V z I i B W Y W x 1 Z T 0 i c 0 N v b X B s Z X R l I i A v P j x F b n R y e S B U e X B l P S J G a W x s Q 2 9 1 b n Q i I F Z h b H V l P S J s M y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w Y X M v Q X V 0 b 1 J l b W 9 2 Z W R D b 2 x 1 b W 5 z M S 5 7 a W R j Y X B h L D B 9 J n F 1 b 3 Q 7 L C Z x d W 9 0 O 1 N l Y 3 R p b 2 4 x L 0 N h c G F z L 0 F 1 d G 9 S Z W 1 v d m V k Q 2 9 s d W 1 u c z E u e 0 N h c G E s M X 0 m c X V v d D s s J n F 1 b 3 Q 7 U 2 V j d G l v b j E v Q 2 F w Y X M v Q X V 0 b 1 J l b W 9 2 Z W R D b 2 x 1 b W 5 z M S 5 7 V G l w b y w y f S Z x d W 9 0 O y w m c X V v d D t T Z W N 0 a W 9 u M S 9 D Y X B h c y 9 B d X R v U m V t b 3 Z l Z E N v b H V t b n M x L n t 1 c m x f w 6 1 j b 2 5 v L D N 9 J n F 1 b 3 Q 7 L C Z x d W 9 0 O 1 N l Y 3 R p b 2 4 x L 0 N h c G F z L 0 F 1 d G 9 S Z W 1 v d m V k Q 2 9 s d W 1 u c z E u e 3 V y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D Y X B h c 1 8 y I i A v P j x F b n R y e S B U e X B l P S J G a W x s Z W R D b 2 1 w b G V 0 Z V J l c 3 V s d F R v V 2 9 y a 3 N o Z W V 0 I i B W Y W x 1 Z T 0 i b D E i I C 8 + P E V u d H J 5 I F R 5 c G U 9 I l F 1 Z X J 5 S U Q i I F Z h b H V l P S J z Y z J i N D E 4 O T A t N j l m Z S 0 0 N G F i L T k 0 Z W I t Y T k z N D M 4 M j Y 3 O W Z l I i A v P j x F b n R y e S B U e X B l P S J G a W x s R X J y b 3 J D b 3 V u d C I g V m F s d W U 9 I m w w I i A v P j x F b n R y e S B U e X B l P S J G a W x s T G F z d F V w Z G F 0 Z W Q i I F Z h b H V l P S J k M j A y M i 0 x M C 0 x M 1 Q y M T o 1 M j o 1 O C 4 y M T Y 3 O T M z W i I g L z 4 8 R W 5 0 c n k g V H l w Z T 0 i R m l s b E V y c m 9 y Q 2 9 k Z S I g V m F s d W U 9 I n N V b m t u b 3 d u I i A v P j x F b n R y e S B U e X B l P S J G a W x s Q 2 9 s d W 1 u V H l w Z X M i I F Z h b H V l P S J z Q m d Z R E J n T U d B d 1 l H Q X c 9 P S I g L z 4 8 R W 5 0 c n k g V H l w Z T 0 i R m l s b E N v b H V t b k 5 h b W V z I i B W Y W x 1 Z T 0 i c 1 s m c X V v d D t p Z G N h c G E m c X V v d D s s J n F 1 b 3 Q 7 Q 2 F w Y S Z x d W 9 0 O y w m c X V v d D t p Z H B y b 3 B p Z W R h Z C Z x d W 9 0 O y w m c X V v d D t Q c m 9 w a W V k Y W Q m c X V v d D s s J n F 1 b 3 Q 7 c G 9 w d X B f M F 8 x J n F 1 b 3 Q 7 L C Z x d W 9 0 O 2 R l c 2 N y a X B j a W 9 u X 3 B v c C 1 1 c C Z x d W 9 0 O y w m c X V v d D t w b 3 N p Y 2 l v b l 9 w b 3 B 1 c C Z x d W 9 0 O y w m c X V v d D t k Z X N j c m l w Y 2 l v b l 9 j Y X B h J n F 1 b 3 Q 7 L C Z x d W 9 0 O 2 N s Y X N l J n F 1 b 3 Q 7 L C Z x d W 9 0 O 3 B v c 2 l j a c O z b l 9 j Y X B h J n F 1 b 3 Q 7 X S I g L z 4 8 R W 5 0 c n k g V H l w Z T 0 i R m l s b F N 0 Y X R 1 c y I g V m F s d W U 9 I n N D b 2 1 w b G V 0 Z S I g L z 4 8 R W 5 0 c n k g V H l w Z T 0 i R m l s b E N v d W 5 0 I i B W Y W x 1 Z T 0 i b D c y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Q 2 F w Y X M v Q X V 0 b 1 J l b W 9 2 Z W R D b 2 x 1 b W 5 z M S 5 7 a W R j Y X B h L D B 9 J n F 1 b 3 Q 7 L C Z x d W 9 0 O 1 N l Y 3 R p b 2 4 x L 0 J E X 0 N h c G F z L 0 F 1 d G 9 S Z W 1 v d m V k Q 2 9 s d W 1 u c z E u e 0 N h c G E s M X 0 m c X V v d D s s J n F 1 b 3 Q 7 U 2 V j d G l v b j E v Q k R f Q 2 F w Y X M v Q X V 0 b 1 J l b W 9 2 Z W R D b 2 x 1 b W 5 z M S 5 7 a W R w c m 9 w a W V k Y W Q s M n 0 m c X V v d D s s J n F 1 b 3 Q 7 U 2 V j d G l v b j E v Q k R f Q 2 F w Y X M v Q X V 0 b 1 J l b W 9 2 Z W R D b 2 x 1 b W 5 z M S 5 7 U H J v c G l l Z G F k L D N 9 J n F 1 b 3 Q 7 L C Z x d W 9 0 O 1 N l Y 3 R p b 2 4 x L 0 J E X 0 N h c G F z L 0 F 1 d G 9 S Z W 1 v d m V k Q 2 9 s d W 1 u c z E u e 3 B v c H V w X z B f M S w 0 f S Z x d W 9 0 O y w m c X V v d D t T Z W N 0 a W 9 u M S 9 C R F 9 D Y X B h c y 9 B d X R v U m V t b 3 Z l Z E N v b H V t b n M x L n t k Z X N j c m l w Y 2 l v b l 9 w b 3 A t d X A s N X 0 m c X V v d D s s J n F 1 b 3 Q 7 U 2 V j d G l v b j E v Q k R f Q 2 F w Y X M v Q X V 0 b 1 J l b W 9 2 Z W R D b 2 x 1 b W 5 z M S 5 7 c G 9 z a W N p b 2 5 f c G 9 w d X A s N n 0 m c X V v d D s s J n F 1 b 3 Q 7 U 2 V j d G l v b j E v Q k R f Q 2 F w Y X M v Q X V 0 b 1 J l b W 9 2 Z W R D b 2 x 1 b W 5 z M S 5 7 Z G V z Y 3 J p c G N p b 2 5 f Y 2 F w Y S w 3 f S Z x d W 9 0 O y w m c X V v d D t T Z W N 0 a W 9 u M S 9 C R F 9 D Y X B h c y 9 B d X R v U m V t b 3 Z l Z E N v b H V t b n M x L n t j b G F z Z S w 4 f S Z x d W 9 0 O y w m c X V v d D t T Z W N 0 a W 9 u M S 9 C R F 9 D Y X B h c y 9 B d X R v U m V t b 3 Z l Z E N v b H V t b n M x L n t w b 3 N p Y 2 n D s 2 5 f Y 2 F w Y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k R f Q 2 F w Y X M v Q X V 0 b 1 J l b W 9 2 Z W R D b 2 x 1 b W 5 z M S 5 7 a W R j Y X B h L D B 9 J n F 1 b 3 Q 7 L C Z x d W 9 0 O 1 N l Y 3 R p b 2 4 x L 0 J E X 0 N h c G F z L 0 F 1 d G 9 S Z W 1 v d m V k Q 2 9 s d W 1 u c z E u e 0 N h c G E s M X 0 m c X V v d D s s J n F 1 b 3 Q 7 U 2 V j d G l v b j E v Q k R f Q 2 F w Y X M v Q X V 0 b 1 J l b W 9 2 Z W R D b 2 x 1 b W 5 z M S 5 7 a W R w c m 9 w a W V k Y W Q s M n 0 m c X V v d D s s J n F 1 b 3 Q 7 U 2 V j d G l v b j E v Q k R f Q 2 F w Y X M v Q X V 0 b 1 J l b W 9 2 Z W R D b 2 x 1 b W 5 z M S 5 7 U H J v c G l l Z G F k L D N 9 J n F 1 b 3 Q 7 L C Z x d W 9 0 O 1 N l Y 3 R p b 2 4 x L 0 J E X 0 N h c G F z L 0 F 1 d G 9 S Z W 1 v d m V k Q 2 9 s d W 1 u c z E u e 3 B v c H V w X z B f M S w 0 f S Z x d W 9 0 O y w m c X V v d D t T Z W N 0 a W 9 u M S 9 C R F 9 D Y X B h c y 9 B d X R v U m V t b 3 Z l Z E N v b H V t b n M x L n t k Z X N j c m l w Y 2 l v b l 9 w b 3 A t d X A s N X 0 m c X V v d D s s J n F 1 b 3 Q 7 U 2 V j d G l v b j E v Q k R f Q 2 F w Y X M v Q X V 0 b 1 J l b W 9 2 Z W R D b 2 x 1 b W 5 z M S 5 7 c G 9 z a W N p b 2 5 f c G 9 w d X A s N n 0 m c X V v d D s s J n F 1 b 3 Q 7 U 2 V j d G l v b j E v Q k R f Q 2 F w Y X M v Q X V 0 b 1 J l b W 9 2 Z W R D b 2 x 1 b W 5 z M S 5 7 Z G V z Y 3 J p c G N p b 2 5 f Y 2 F w Y S w 3 f S Z x d W 9 0 O y w m c X V v d D t T Z W N 0 a W 9 u M S 9 C R F 9 D Y X B h c y 9 B d X R v U m V t b 3 Z l Z E N v b H V t b n M x L n t j b G F z Z S w 4 f S Z x d W 9 0 O y w m c X V v d D t T Z W N 0 a W 9 u M S 9 C R F 9 D Y X B h c y 9 B d X R v U m V t b 3 Z l Z E N v b H V t b n M x L n t w b 3 N p Y 2 n D s 2 5 f Y 2 F w Y S w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R F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R G V 0 Y W x s Z X N f M i I g L z 4 8 R W 5 0 c n k g V H l w Z T 0 i R m l s b G V k Q 2 9 t c G x l d G V S Z X N 1 b H R U b 1 d v c m t z a G V l d C I g V m F s d W U 9 I m w x I i A v P j x F b n R y e S B U e X B l P S J R d W V y e U l E I i B W Y W x 1 Z T 0 i c z Q 0 Y z k 1 M T U z L W I 2 Y j c t N G V j N C 1 i Z T M x L T E 3 M T B l Z D Z h N z g 2 N y I g L z 4 8 R W 5 0 c n k g V H l w Z T 0 i R m l s b E V y c m 9 y Q 2 9 1 b n Q i I F Z h b H V l P S J s M C I g L z 4 8 R W 5 0 c n k g V H l w Z T 0 i R m l s b E x h c 3 R V c G R h d G V k I i B W Y W x 1 Z T 0 i Z D I w M j I t M T A t M T N U M j E 6 N T I 6 N T k u M z A z M z k z N 1 o i I C 8 + P E V u d H J 5 I F R 5 c G U 9 I k Z p b G x F c n J v c k N v Z G U i I F Z h b H V l P S J z V W 5 r b m 9 3 b i I g L z 4 8 R W 5 0 c n k g V H l w Z T 0 i R m l s b E N v b H V t b l R 5 c G V z I i B W Y W x 1 Z T 0 i c 0 J n Q U d C Z 1 l H Q U F B Q S I g L z 4 8 R W 5 0 c n k g V H l w Z T 0 i R m l s b E N v b H V t b k 5 h b W V z I i B W Y W x 1 Z T 0 i c 1 s m c X V v d D t D b G F z Z S Z x d W 9 0 O y w m c X V v d D t E Z X N j c m l w Y 2 n D s 2 4 g Q 2 F w Y S Z x d W 9 0 O y w m c X V v d D t Q c m 9 w a W V k Y W Q m c X V v d D s s J n F 1 b 3 Q 7 V m F y a W F i b G U m c X V v d D s s J n F 1 b 3 Q 7 Q 2 9 s b 3 I m c X V v d D s s J n F 1 b 3 Q 7 d G l 0 d W x v X 2 x l e W V u Z G E m c X V v d D s s J n F 1 b 3 Q 7 d X J s X 2 l j b 2 5 v J n F 1 b 3 Q 7 L C Z x d W 9 0 O 2 l k Y 2 F w Y S Z x d W 9 0 O y w m c X V v d D t U a X B v J n F 1 b 3 Q 7 X S I g L z 4 8 R W 5 0 c n k g V H l w Z T 0 i R m l s b F N 0 Y X R 1 c y I g V m F s d W U 9 I n N D b 2 1 w b G V 0 Z S I g L z 4 8 R W 5 0 c n k g V H l w Z T 0 i R m l s b E N v d W 5 0 I i B W Y W x 1 Z T 0 i b D M 4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J E X 0 R l d G F s b G V z L 0 F 1 d G 9 S Z W 1 v d m V k Q 2 9 s d W 1 u c z E u e 0 N s Y X N l L D B 9 J n F 1 b 3 Q 7 L C Z x d W 9 0 O 1 N l Y 3 R p b 2 4 x L 0 J E X 0 R l d G F s b G V z L 0 F 1 d G 9 S Z W 1 v d m V k Q 2 9 s d W 1 u c z E u e 0 R l c 2 N y a X B j a c O z b i B D Y X B h L D F 9 J n F 1 b 3 Q 7 L C Z x d W 9 0 O 1 N l Y 3 R p b 2 4 x L 0 J E X 0 R l d G F s b G V z L 0 F 1 d G 9 S Z W 1 v d m V k Q 2 9 s d W 1 u c z E u e 1 B y b 3 B p Z W R h Z C w y f S Z x d W 9 0 O y w m c X V v d D t T Z W N 0 a W 9 u M S 9 C R F 9 E Z X R h b G x l c y 9 B d X R v U m V t b 3 Z l Z E N v b H V t b n M x L n t W Y X J p Y W J s Z S w z f S Z x d W 9 0 O y w m c X V v d D t T Z W N 0 a W 9 u M S 9 C R F 9 E Z X R h b G x l c y 9 B d X R v U m V t b 3 Z l Z E N v b H V t b n M x L n t D b 2 x v c i w 0 f S Z x d W 9 0 O y w m c X V v d D t T Z W N 0 a W 9 u M S 9 C R F 9 E Z X R h b G x l c y 9 B d X R v U m V t b 3 Z l Z E N v b H V t b n M x L n t 0 a X R 1 b G 9 f b G V 5 Z W 5 k Y S w 1 f S Z x d W 9 0 O y w m c X V v d D t T Z W N 0 a W 9 u M S 9 C R F 9 E Z X R h b G x l c y 9 B d X R v U m V t b 3 Z l Z E N v b H V t b n M x L n t 1 c m x f a W N v b m 8 s N n 0 m c X V v d D s s J n F 1 b 3 Q 7 U 2 V j d G l v b j E v Q k R f R G V 0 Y W x s Z X M v Q X V 0 b 1 J l b W 9 2 Z W R D b 2 x 1 b W 5 z M S 5 7 a W R j Y X B h L D d 9 J n F 1 b 3 Q 7 L C Z x d W 9 0 O 1 N l Y 3 R p b 2 4 x L 0 J E X 0 R l d G F s b G V z L 0 F 1 d G 9 S Z W 1 v d m V k Q 2 9 s d W 1 u c z E u e 1 R p c G 8 s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k R f R G V 0 Y W x s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F T R V 9 H b G 9 i Y W w i I C 8 + P E V u d H J 5 I F R 5 c G U 9 I k Z p b G x l Z E N v b X B s Z X R l U m V z d W x 0 V G 9 X b 3 J r c 2 h l Z X Q i I F Z h b H V l P S J s M S I g L z 4 8 R W 5 0 c n k g V H l w Z T 0 i U X V l c n l J R C I g V m F s d W U 9 I n N i N z U 2 Y W U z N S 0 1 N W M 4 L T R h Y j Y t O T M x N i 1 l M z d h Y W F k O G Z j N z E i I C 8 + P E V u d H J 5 I F R 5 c G U 9 I k Z p b G x M Y X N 0 V X B k Y X R l Z C I g V m F s d W U 9 I m Q y M D I y L T E w L T E z V D I x O j U y O j U 4 L j I 0 O D c w O D B a I i A v P j x F b n R y e S B U e X B l P S J G a W x s Q 2 9 s d W 1 u V H l w Z X M i I F Z h b H V l P S J z Q m d Z R E J n T U d B d 1 l H Q X d Z Q U J n W U d C Z 0 E 9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s s J n F 1 b 3 Q 7 V G l w b y Z x d W 9 0 O y w m c X V v d D t 1 c m x f w 6 1 j b 2 5 v J n F 1 b 3 Q 7 L C Z x d W 9 0 O 1 B y b 3 B p Z W R h Z C 4 x J n F 1 b 3 Q 7 L C Z x d W 9 0 O 1 Z h c m l h Y m x l J n F 1 b 3 Q 7 L C Z x d W 9 0 O 0 N v b G 9 y J n F 1 b 3 Q 7 L C Z x d W 9 0 O 3 R p d H V s b 1 9 s Z X l l b m R h J n F 1 b 3 Q 7 L C Z x d W 9 0 O 3 V y b F 9 p Y 2 9 u b y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1 J l b G F 0 a W 9 u c 2 h p c E l u Z m 8 m c X V v d D s 6 W 1 1 9 I i A v P j x F b n R y e S B U e X B l P S J G a W x s Q 2 9 1 b n Q i I F Z h b H V l P S J s N T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Q V N F J T I w R 2 x v Y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2 F w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J E X 0 R l d G F s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G a W x h c y U y M G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P / D r r n s W T p e 0 3 P s 4 6 6 T H A A A A A A I A A A A A A B B m A A A A A Q A A I A A A A I p L X T z X Z m 7 o i I F l 5 g F S 3 s g 2 K v 9 7 P Y W C 6 P n M v J g z G 6 4 Z A A A A A A 6 A A A A A A g A A I A A A A P 2 j g P G 7 c B 6 D T S Q z 2 r 0 z Z 3 R e 1 x Q v q D s j 2 i 1 N j h 3 a g + i A U A A A A G 4 Z / T 3 F W n J N G k o T 7 q v Z m 6 + n C m N u R 8 D O K G D v J f K 4 q O 4 U m 0 k 5 t I 1 2 Y E 3 q y g j r F E 8 + S u z B y R 5 5 W 6 G a O N s D H N 2 c e G M E T F j r 6 Z F 1 h o f F i 1 G B r 1 + M Q A A A A A h O f O B m k T q W V 6 B u I z S d 6 y m u P q h A 3 C E D W t 3 p w a k b U p C 5 e W o i x o 7 T W M 2 C / x b n P A Y H Z S T s g 0 u J z 2 G S O V k A Q 3 K / U K E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2022-10-13T21:53:01Z</dcterms:modified>
</cp:coreProperties>
</file>