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EC2560E-C065-4F6F-AFD7-8961568D62BE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BD_Capas!$A$1:$J$452</definedName>
    <definedName name="DatosExternos_1" localSheetId="8" hidden="1">BD_Detalles!$A$1:$I$67</definedName>
    <definedName name="DatosExternos_1" localSheetId="6" hidden="1">'Capas (2)'!$A$1:$E$23</definedName>
    <definedName name="DatosExternos_2" localSheetId="3" hidden="1">'BASE Global'!$A$1:$Q$204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" l="1"/>
  <c r="C73" i="2"/>
  <c r="C71" i="2"/>
  <c r="C69" i="2"/>
  <c r="C67" i="2"/>
  <c r="C65" i="2"/>
  <c r="C63" i="2"/>
  <c r="C61" i="2"/>
  <c r="C59" i="2"/>
  <c r="F58" i="2"/>
  <c r="F59" i="2"/>
  <c r="B58" i="2"/>
  <c r="I445" i="1"/>
  <c r="I441" i="1"/>
  <c r="I425" i="1"/>
  <c r="I421" i="1"/>
  <c r="I405" i="1"/>
  <c r="I401" i="1"/>
  <c r="I385" i="1"/>
  <c r="I381" i="1"/>
  <c r="I365" i="1"/>
  <c r="I361" i="1"/>
  <c r="I345" i="1"/>
  <c r="I341" i="1"/>
  <c r="I325" i="1"/>
  <c r="I321" i="1"/>
  <c r="I305" i="1"/>
  <c r="I301" i="1"/>
  <c r="I285" i="1"/>
  <c r="I281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G15" i="3"/>
  <c r="G16" i="3"/>
  <c r="G17" i="3"/>
  <c r="G18" i="3"/>
  <c r="G19" i="3"/>
  <c r="G20" i="3"/>
  <c r="G21" i="3"/>
  <c r="G22" i="3"/>
  <c r="G23" i="3"/>
  <c r="F56" i="2"/>
  <c r="F57" i="2"/>
  <c r="C57" i="2"/>
  <c r="B56" i="2"/>
  <c r="H56" i="2"/>
  <c r="I56" i="2" s="1"/>
  <c r="G56" i="2"/>
  <c r="C55" i="2"/>
  <c r="F54" i="2"/>
  <c r="F55" i="2"/>
  <c r="G54" i="2"/>
  <c r="F52" i="2"/>
  <c r="F53" i="2"/>
  <c r="C53" i="2"/>
  <c r="G52" i="2"/>
  <c r="F50" i="2"/>
  <c r="F51" i="2"/>
  <c r="B50" i="2"/>
  <c r="H50" i="2"/>
  <c r="I50" i="2" s="1"/>
  <c r="G50" i="2"/>
  <c r="F48" i="2"/>
  <c r="F49" i="2"/>
  <c r="C49" i="2"/>
  <c r="G48" i="2"/>
  <c r="F46" i="2"/>
  <c r="B46" i="2"/>
  <c r="B47" i="2"/>
  <c r="G46" i="2"/>
  <c r="F44" i="2"/>
  <c r="F45" i="2"/>
  <c r="F42" i="2"/>
  <c r="F43" i="2"/>
  <c r="H42" i="2"/>
  <c r="I42" i="2" s="1"/>
  <c r="F60" i="2" l="1"/>
  <c r="B59" i="2"/>
  <c r="H59" i="2"/>
  <c r="I59" i="2" s="1"/>
  <c r="H58" i="2"/>
  <c r="I58" i="2" s="1"/>
  <c r="B57" i="2"/>
  <c r="H57" i="2"/>
  <c r="I57" i="2" s="1"/>
  <c r="B55" i="2"/>
  <c r="H55" i="2"/>
  <c r="I55" i="2" s="1"/>
  <c r="H54" i="2"/>
  <c r="I54" i="2" s="1"/>
  <c r="B54" i="2"/>
  <c r="B53" i="2"/>
  <c r="H53" i="2"/>
  <c r="I53" i="2" s="1"/>
  <c r="H52" i="2"/>
  <c r="I52" i="2" s="1"/>
  <c r="B52" i="2"/>
  <c r="C51" i="2"/>
  <c r="B51" i="2"/>
  <c r="H51" i="2"/>
  <c r="I51" i="2" s="1"/>
  <c r="B49" i="2"/>
  <c r="H49" i="2"/>
  <c r="I49" i="2" s="1"/>
  <c r="H48" i="2"/>
  <c r="I48" i="2" s="1"/>
  <c r="B48" i="2"/>
  <c r="C47" i="2"/>
  <c r="F47" i="2"/>
  <c r="H47" i="2"/>
  <c r="I47" i="2" s="1"/>
  <c r="H46" i="2"/>
  <c r="I46" i="2" s="1"/>
  <c r="C45" i="2"/>
  <c r="B45" i="2"/>
  <c r="H45" i="2"/>
  <c r="I45" i="2" s="1"/>
  <c r="H44" i="2"/>
  <c r="I44" i="2" s="1"/>
  <c r="B44" i="2"/>
  <c r="C43" i="2"/>
  <c r="B43" i="2"/>
  <c r="H43" i="2"/>
  <c r="I43" i="2" s="1"/>
  <c r="B42" i="2"/>
  <c r="B60" i="2" l="1"/>
  <c r="F61" i="2"/>
  <c r="H60" i="2"/>
  <c r="I60" i="2" s="1"/>
  <c r="C39" i="2"/>
  <c r="B40" i="2"/>
  <c r="B41" i="2"/>
  <c r="F40" i="2"/>
  <c r="F41" i="2"/>
  <c r="C41" i="2"/>
  <c r="G40" i="2"/>
  <c r="F38" i="2"/>
  <c r="F39" i="2"/>
  <c r="G38" i="2"/>
  <c r="I265" i="1"/>
  <c r="I261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H265" i="1"/>
  <c r="I245" i="1"/>
  <c r="I241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H245" i="1"/>
  <c r="I225" i="1"/>
  <c r="I221" i="1"/>
  <c r="H225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I205" i="1"/>
  <c r="I201" i="1"/>
  <c r="H205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I185" i="1"/>
  <c r="I181" i="1"/>
  <c r="H185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I165" i="1"/>
  <c r="I161" i="1"/>
  <c r="H16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I145" i="1"/>
  <c r="I141" i="1"/>
  <c r="H145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I125" i="1"/>
  <c r="I121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H125" i="1"/>
  <c r="I105" i="1"/>
  <c r="I10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I85" i="1"/>
  <c r="I81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G5" i="3"/>
  <c r="G6" i="3"/>
  <c r="G7" i="3"/>
  <c r="G8" i="3"/>
  <c r="G9" i="3"/>
  <c r="G10" i="3"/>
  <c r="G11" i="3"/>
  <c r="G12" i="3"/>
  <c r="G13" i="3"/>
  <c r="G14" i="3"/>
  <c r="F28" i="2"/>
  <c r="F29" i="2"/>
  <c r="F30" i="2"/>
  <c r="F31" i="2"/>
  <c r="F32" i="2"/>
  <c r="F33" i="2"/>
  <c r="F34" i="2"/>
  <c r="F35" i="2"/>
  <c r="F36" i="2"/>
  <c r="F37" i="2"/>
  <c r="C29" i="2"/>
  <c r="C30" i="2"/>
  <c r="C31" i="2"/>
  <c r="C32" i="2"/>
  <c r="C33" i="2"/>
  <c r="C34" i="2"/>
  <c r="C35" i="2"/>
  <c r="C36" i="2"/>
  <c r="C37" i="2"/>
  <c r="B28" i="2"/>
  <c r="H28" i="2"/>
  <c r="I28" i="2" s="1"/>
  <c r="I63" i="1"/>
  <c r="I59" i="1"/>
  <c r="I58" i="1"/>
  <c r="I57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G4" i="3"/>
  <c r="A21" i="2"/>
  <c r="A22" i="2" s="1"/>
  <c r="B21" i="2"/>
  <c r="C21" i="2"/>
  <c r="F21" i="2"/>
  <c r="H21" i="2"/>
  <c r="I21" i="2" s="1"/>
  <c r="I3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61" i="2" l="1"/>
  <c r="H61" i="2"/>
  <c r="I61" i="2" s="1"/>
  <c r="F62" i="2"/>
  <c r="H41" i="2"/>
  <c r="I41" i="2" s="1"/>
  <c r="H40" i="2"/>
  <c r="I40" i="2" s="1"/>
  <c r="B39" i="2"/>
  <c r="H39" i="2"/>
  <c r="I39" i="2" s="1"/>
  <c r="H38" i="2"/>
  <c r="I38" i="2" s="1"/>
  <c r="B38" i="2"/>
  <c r="B29" i="2"/>
  <c r="H29" i="2"/>
  <c r="I29" i="2" s="1"/>
  <c r="B22" i="2"/>
  <c r="H22" i="2"/>
  <c r="I22" i="2" s="1"/>
  <c r="F22" i="2"/>
  <c r="A23" i="2"/>
  <c r="C22" i="2"/>
  <c r="H62" i="2" l="1"/>
  <c r="I62" i="2" s="1"/>
  <c r="B62" i="2"/>
  <c r="B30" i="2"/>
  <c r="H30" i="2"/>
  <c r="I30" i="2" s="1"/>
  <c r="C23" i="2"/>
  <c r="F23" i="2"/>
  <c r="B23" i="2"/>
  <c r="H23" i="2"/>
  <c r="I23" i="2" s="1"/>
  <c r="A24" i="2"/>
  <c r="F63" i="2" l="1"/>
  <c r="H63" i="2"/>
  <c r="I63" i="2" s="1"/>
  <c r="B63" i="2"/>
  <c r="B31" i="2"/>
  <c r="H31" i="2"/>
  <c r="I31" i="2" s="1"/>
  <c r="F24" i="2"/>
  <c r="C24" i="2"/>
  <c r="H24" i="2"/>
  <c r="I24" i="2" s="1"/>
  <c r="B24" i="2"/>
  <c r="A25" i="2"/>
  <c r="F64" i="2" l="1"/>
  <c r="B64" i="2"/>
  <c r="H64" i="2"/>
  <c r="I64" i="2" s="1"/>
  <c r="H32" i="2"/>
  <c r="I32" i="2" s="1"/>
  <c r="B32" i="2"/>
  <c r="H25" i="2"/>
  <c r="I25" i="2" s="1"/>
  <c r="F25" i="2"/>
  <c r="C25" i="2"/>
  <c r="B25" i="2"/>
  <c r="A26" i="2"/>
  <c r="F65" i="2" l="1"/>
  <c r="B65" i="2"/>
  <c r="H65" i="2"/>
  <c r="I65" i="2" s="1"/>
  <c r="H33" i="2"/>
  <c r="I33" i="2" s="1"/>
  <c r="B33" i="2"/>
  <c r="H26" i="2"/>
  <c r="I26" i="2" s="1"/>
  <c r="F26" i="2"/>
  <c r="C26" i="2"/>
  <c r="A27" i="2"/>
  <c r="B26" i="2"/>
  <c r="B66" i="2" l="1"/>
  <c r="H66" i="2"/>
  <c r="I66" i="2" s="1"/>
  <c r="F66" i="2"/>
  <c r="B34" i="2"/>
  <c r="H34" i="2"/>
  <c r="I34" i="2" s="1"/>
  <c r="H27" i="2"/>
  <c r="I27" i="2" s="1"/>
  <c r="F27" i="2"/>
  <c r="C27" i="2"/>
  <c r="B27" i="2"/>
  <c r="F67" i="2" l="1"/>
  <c r="H67" i="2"/>
  <c r="I67" i="2" s="1"/>
  <c r="B67" i="2"/>
  <c r="B35" i="2"/>
  <c r="H35" i="2"/>
  <c r="I35" i="2" s="1"/>
  <c r="F68" i="2" l="1"/>
  <c r="H68" i="2"/>
  <c r="I68" i="2" s="1"/>
  <c r="B68" i="2"/>
  <c r="H36" i="2"/>
  <c r="I36" i="2" s="1"/>
  <c r="B36" i="2"/>
  <c r="F69" i="2" l="1"/>
  <c r="H69" i="2"/>
  <c r="I69" i="2" s="1"/>
  <c r="B69" i="2"/>
  <c r="B37" i="2"/>
  <c r="H37" i="2"/>
  <c r="I37" i="2" s="1"/>
  <c r="F70" i="2" l="1"/>
  <c r="B70" i="2"/>
  <c r="H70" i="2"/>
  <c r="I70" i="2" s="1"/>
  <c r="H20" i="2"/>
  <c r="I20" i="2" s="1"/>
  <c r="F20" i="2"/>
  <c r="C20" i="2"/>
  <c r="B20" i="2"/>
  <c r="F71" i="2" l="1"/>
  <c r="B71" i="2"/>
  <c r="H71" i="2"/>
  <c r="I71" i="2" s="1"/>
  <c r="A11" i="2"/>
  <c r="F11" i="2" s="1"/>
  <c r="B10" i="2"/>
  <c r="C10" i="2"/>
  <c r="F10" i="2"/>
  <c r="H10" i="2"/>
  <c r="I10" i="2" s="1"/>
  <c r="I21" i="1"/>
  <c r="E2" i="3"/>
  <c r="B72" i="2" l="1"/>
  <c r="H72" i="2"/>
  <c r="I72" i="2" s="1"/>
  <c r="F72" i="2"/>
  <c r="C11" i="2"/>
  <c r="B11" i="2"/>
  <c r="A12" i="2"/>
  <c r="A13" i="2" s="1"/>
  <c r="A14" i="2" s="1"/>
  <c r="H11" i="2"/>
  <c r="I11" i="2" s="1"/>
  <c r="F73" i="2" l="1"/>
  <c r="B73" i="2"/>
  <c r="H73" i="2"/>
  <c r="I73" i="2" s="1"/>
  <c r="C12" i="2"/>
  <c r="F13" i="2"/>
  <c r="C13" i="2"/>
  <c r="B12" i="2"/>
  <c r="F12" i="2"/>
  <c r="H12" i="2"/>
  <c r="I12" i="2" s="1"/>
  <c r="H13" i="2"/>
  <c r="I13" i="2" s="1"/>
  <c r="B13" i="2"/>
  <c r="A15" i="2"/>
  <c r="B14" i="2"/>
  <c r="C14" i="2"/>
  <c r="F14" i="2"/>
  <c r="H14" i="2"/>
  <c r="I14" i="2" s="1"/>
  <c r="F74" i="2" l="1"/>
  <c r="H74" i="2"/>
  <c r="I74" i="2" s="1"/>
  <c r="B74" i="2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75" i="2" l="1"/>
  <c r="H75" i="2"/>
  <c r="I75" i="2" s="1"/>
  <c r="B75" i="2"/>
  <c r="F16" i="2"/>
  <c r="H16" i="2"/>
  <c r="I16" i="2" s="1"/>
  <c r="A17" i="2"/>
  <c r="B16" i="2"/>
  <c r="C16" i="2"/>
  <c r="G2" i="3"/>
  <c r="F17" i="2" l="1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H18" i="2" l="1"/>
  <c r="I18" i="2" s="1"/>
  <c r="F18" i="2"/>
  <c r="C18" i="2"/>
  <c r="A19" i="2"/>
  <c r="B18" i="2"/>
  <c r="F19" i="2" l="1"/>
  <c r="H19" i="2"/>
  <c r="I19" i="2" s="1"/>
  <c r="B19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<sst xmlns="http://schemas.openxmlformats.org/spreadsheetml/2006/main" count="5465" uniqueCount="454">
  <si>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</si>
  <si>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</si>
  <si>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</si>
  <si>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</si>
  <si>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</si>
  <si>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</si>
  <si>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</si>
  <si>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</si>
  <si>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</si>
  <si>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</si>
  <si>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</si>
  <si>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</si>
  <si>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</si>
  <si>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</si>
  <si>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</si>
  <si>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</si>
  <si>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</si>
  <si>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</si>
  <si>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</si>
  <si>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</si>
  <si>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</si>
  <si>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</si>
  <si>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</si>
  <si>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</si>
  <si>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</si>
  <si>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</si>
  <si>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</si>
  <si>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</si>
  <si>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</si>
  <si>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</si>
  <si>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</si>
  <si>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</si>
  <si>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</si>
  <si>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</si>
  <si>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</si>
  <si>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</si>
  <si>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</si>
  <si>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</si>
  <si>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</si>
  <si>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</si>
  <si>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</si>
  <si>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</si>
  <si>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</si>
  <si>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</si>
  <si>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</si>
  <si>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</si>
  <si>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</si>
  <si>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</si>
  <si>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</si>
  <si>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</si>
  <si>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</si>
  <si>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</si>
  <si>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</si>
  <si>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</si>
  <si>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</si>
  <si>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</si>
  <si>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</si>
  <si>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</si>
  <si>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</si>
  <si>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</si>
  <si>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</si>
  <si>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</si>
  <si>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</si>
  <si>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</si>
  <si>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</si>
  <si>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</si>
  <si>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</si>
  <si>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</si>
  <si>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</si>
  <si>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</si>
  <si>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</si>
  <si>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</si>
  <si>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</si>
  <si>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</si>
  <si>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</si>
  <si>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</si>
  <si>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</si>
  <si>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</si>
  <si>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</si>
  <si>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</si>
  <si>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</si>
  <si>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</si>
  <si>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</si>
  <si>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</si>
  <si>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</si>
  <si>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</si>
  <si>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</si>
  <si>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</si>
  <si>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</si>
  <si>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</si>
  <si>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</si>
  <si>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</si>
  <si>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</si>
  <si>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</si>
  <si>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</si>
  <si>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</si>
  <si>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</si>
  <si>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</si>
  <si>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</si>
  <si>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</si>
  <si>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</si>
  <si>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</si>
  <si>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</si>
  <si>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</si>
  <si>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</si>
  <si>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</si>
  <si>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</si>
  <si>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</si>
  <si>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</si>
  <si>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</si>
  <si>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</si>
  <si>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</si>
  <si>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</si>
  <si>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</si>
  <si>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</si>
  <si>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</si>
  <si>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</si>
  <si>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</si>
  <si>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</si>
  <si>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</si>
  <si>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</si>
  <si>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</si>
  <si>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</si>
  <si>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</si>
  <si>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</si>
  <si>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</si>
  <si>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</si>
  <si>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</si>
  <si>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</si>
  <si>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</si>
  <si>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</si>
  <si>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</si>
  <si>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</si>
  <si>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</si>
  <si>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</si>
  <si>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</si>
  <si>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</si>
  <si>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</si>
  <si>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</si>
  <si>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</si>
  <si>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</si>
  <si>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</si>
  <si>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</si>
  <si>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</si>
  <si>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</si>
  <si>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</si>
  <si>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03</t>
  </si>
  <si>
    <t>04</t>
  </si>
  <si>
    <t>05</t>
  </si>
  <si>
    <t>06</t>
  </si>
  <si>
    <t>07</t>
  </si>
  <si>
    <t>08</t>
  </si>
  <si>
    <t>09</t>
  </si>
  <si>
    <t>10</t>
  </si>
  <si>
    <t>https://github.com/Sud-Austral/mapa_insumos/tree/main/uso_suelo/esri/2020/?Codcom=00000.json</t>
  </si>
  <si>
    <t>default</t>
  </si>
  <si>
    <t>03-0</t>
  </si>
  <si>
    <t>04-0</t>
  </si>
  <si>
    <t>03-1</t>
  </si>
  <si>
    <t>03-2</t>
  </si>
  <si>
    <t>03-3</t>
  </si>
  <si>
    <t>04-1</t>
  </si>
  <si>
    <t>11</t>
  </si>
  <si>
    <t>12</t>
  </si>
  <si>
    <t>13</t>
  </si>
  <si>
    <t>Año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</si>
  <si>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</si>
  <si>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</si>
  <si>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</si>
  <si>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</si>
  <si>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</si>
  <si>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</si>
  <si>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</si>
  <si>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</si>
  <si>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</si>
  <si>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</si>
  <si>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</si>
  <si>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</si>
  <si>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</si>
  <si>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</si>
  <si>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</si>
  <si>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#26b4fb</t>
  </si>
  <si>
    <t>#A3FFA3</t>
  </si>
  <si>
    <t>#006900</t>
  </si>
  <si>
    <t>USO_TIERRA</t>
  </si>
  <si>
    <t>Uso de la Tierra</t>
  </si>
  <si>
    <t>SUBUSO</t>
  </si>
  <si>
    <t>Subuso</t>
  </si>
  <si>
    <t>ESTRUCTURA</t>
  </si>
  <si>
    <t>Estructura</t>
  </si>
  <si>
    <t>COBERTURA</t>
  </si>
  <si>
    <t>Cobertura</t>
  </si>
  <si>
    <t>ALTURA</t>
  </si>
  <si>
    <t>Altura</t>
  </si>
  <si>
    <t>TIPO_FORES</t>
  </si>
  <si>
    <t>Tipo Forestal</t>
  </si>
  <si>
    <t>SUBTIPOFOR</t>
  </si>
  <si>
    <t>Subtipo Forestal</t>
  </si>
  <si>
    <t>ESPCC1</t>
  </si>
  <si>
    <t>ESPCC2</t>
  </si>
  <si>
    <t>POL_VISITA</t>
  </si>
  <si>
    <t>TX_PRO10</t>
  </si>
  <si>
    <t>ID_ESP_CC</t>
  </si>
  <si>
    <t>ID_ESP</t>
  </si>
  <si>
    <t>ESPECI_CI</t>
  </si>
  <si>
    <t>Nombre Científico</t>
  </si>
  <si>
    <t>ESPECI_CO</t>
  </si>
  <si>
    <t>Nombre Común</t>
  </si>
  <si>
    <t>ESP_C</t>
  </si>
  <si>
    <t>Estado Conservación</t>
  </si>
  <si>
    <t>01-1</t>
  </si>
  <si>
    <t>Áreas Desprovistas de Vegetación</t>
  </si>
  <si>
    <t>#87561B</t>
  </si>
  <si>
    <t>Áreas Urbanas e Industriales</t>
  </si>
  <si>
    <t>#FF0000</t>
  </si>
  <si>
    <t>Bosques</t>
  </si>
  <si>
    <t>#00CD00</t>
  </si>
  <si>
    <t>Cuerpos de Agua</t>
  </si>
  <si>
    <t>#002060</t>
  </si>
  <si>
    <t>Humedales</t>
  </si>
  <si>
    <t>Nieves Eternas y Glaciares</t>
  </si>
  <si>
    <t>#4af8fc</t>
  </si>
  <si>
    <t>Praderas y Matorrales</t>
  </si>
  <si>
    <t>Terrenos Agrícolas</t>
  </si>
  <si>
    <t>secundaria</t>
  </si>
  <si>
    <t>https://github.com/Sud-Austral/DATA_MAPA_PUBLIC_V2/tree/main/educacion/secundaria/?CUT_COM=00000.json</t>
  </si>
  <si>
    <t>AGNO</t>
  </si>
  <si>
    <t>RBD</t>
  </si>
  <si>
    <t>NOM_RBD</t>
  </si>
  <si>
    <t>Establecimiento</t>
  </si>
  <si>
    <t>TIPO_SOST</t>
  </si>
  <si>
    <t>Tipo Sostenedor</t>
  </si>
  <si>
    <t>NOM_REG_RB</t>
  </si>
  <si>
    <t>NOM_COM_RB</t>
  </si>
  <si>
    <t>NOM_DEPROV</t>
  </si>
  <si>
    <t>TIPO_DEPEN</t>
  </si>
  <si>
    <t>Tipo Dependencia</t>
  </si>
  <si>
    <t>DIRECCION</t>
  </si>
  <si>
    <t>Dirección</t>
  </si>
  <si>
    <t>NUMERO</t>
  </si>
  <si>
    <t>Número</t>
  </si>
  <si>
    <t>REFERENCIA</t>
  </si>
  <si>
    <t>Referencia</t>
  </si>
  <si>
    <t>MAT_PARV</t>
  </si>
  <si>
    <t>Matrícula Parvularia</t>
  </si>
  <si>
    <t>MAT_BAS_RE</t>
  </si>
  <si>
    <t>Matrícula Básica Regular</t>
  </si>
  <si>
    <t>MAT_BAS_AD</t>
  </si>
  <si>
    <t>Matrícula Básica Adultos</t>
  </si>
  <si>
    <t>MAT_ESP</t>
  </si>
  <si>
    <t>Matrícula Especial</t>
  </si>
  <si>
    <t>MAT_MHC_RE</t>
  </si>
  <si>
    <t>Matrícula Media HC Regular</t>
  </si>
  <si>
    <t>MAT_MHC_AD</t>
  </si>
  <si>
    <t>Matrícula Media HC Adultos</t>
  </si>
  <si>
    <t>MAT_MTP_RE</t>
  </si>
  <si>
    <t>Matrícula Media TP Regular</t>
  </si>
  <si>
    <t>MAT_MTP_AD</t>
  </si>
  <si>
    <t>Matrícula Media TP Adultos</t>
  </si>
  <si>
    <t>MAT_TOTAL</t>
  </si>
  <si>
    <t xml:space="preserve">Matrícula Total </t>
  </si>
  <si>
    <t>MAT_HOM_TO</t>
  </si>
  <si>
    <t>Matrícula Total Hombres</t>
  </si>
  <si>
    <t>MAT_MUJ_TO</t>
  </si>
  <si>
    <t>Matrícula Total Mujeres</t>
  </si>
  <si>
    <t>MAT_SI_TOT</t>
  </si>
  <si>
    <t>Matrícula Total Sin Información</t>
  </si>
  <si>
    <t>CUR_SIM_TO</t>
  </si>
  <si>
    <t>Cursos Simples</t>
  </si>
  <si>
    <t>CUR_COMB_T</t>
  </si>
  <si>
    <t>Cursos Combinados</t>
  </si>
  <si>
    <t>https://raw.githubusercontent.com/Sud-Austral/DATA_MAPA_PUBLIC_V2/main/AGUAS/Iconos/9_establecimientoEscolar/35.svg</t>
  </si>
  <si>
    <t>9_establecimientoEscolar</t>
  </si>
  <si>
    <t>0. No (Persona Natural)</t>
  </si>
  <si>
    <t>https://raw.githubusercontent.com/Sud-Austral/DATA_MAPA_PUBLIC_V2/main/AGUAS/Iconos/9_establecimientoEscolar/5.svg</t>
  </si>
  <si>
    <t>1. Sí</t>
  </si>
  <si>
    <t>https://raw.githubusercontent.com/Sud-Austral/DATA_MAPA_PUBLIC_V2/main/AGUAS/Iconos/9_establecimientoEscolar/6.svg</t>
  </si>
  <si>
    <t>2. Sin Información</t>
  </si>
  <si>
    <t>https://raw.githubusercontent.com/Sud-Austral/DATA_MAPA_PUBLIC_V2/main/AGUAS/Iconos/9_establecimientoEscolar/7.svg</t>
  </si>
  <si>
    <t>1. Municipal</t>
  </si>
  <si>
    <t>https://raw.githubusercontent.com/Sud-Austral/DATA_MAPA_PUBLIC_V2/main/AGUAS/Iconos/9_establecimientoEscolar/10.svg</t>
  </si>
  <si>
    <t>2. Particular Subvencionado</t>
  </si>
  <si>
    <t>https://raw.githubusercontent.com/Sud-Austral/DATA_MAPA_PUBLIC_V2/main/AGUAS/Iconos/9_establecimientoEscolar/11.svg</t>
  </si>
  <si>
    <t>3. Particular Pagado</t>
  </si>
  <si>
    <t>https://raw.githubusercontent.com/Sud-Austral/DATA_MAPA_PUBLIC_V2/main/AGUAS/Iconos/9_establecimientoEscolar/12.svg</t>
  </si>
  <si>
    <t>4. Corp. De Administración Delegada (DL 3166)</t>
  </si>
  <si>
    <t>https://raw.githubusercontent.com/Sud-Austral/DATA_MAPA_PUBLIC_V2/main/AGUAS/Iconos/9_establecimientoEscolar/13.svg</t>
  </si>
  <si>
    <t>5. Servicio Local de Educación</t>
  </si>
  <si>
    <t>compras_supermercado</t>
  </si>
  <si>
    <t>Punto</t>
  </si>
  <si>
    <t>https://raw.githubusercontent.com/Sud-Austral/mapa_insumos2/main/oms2/compras_supermercado/?CUT_COM=00000.json</t>
  </si>
  <si>
    <t>compras_quiosco</t>
  </si>
  <si>
    <t>https://raw.githubusercontent.com/Sud-Austral/mapa_insumos2/main/oms2/compras_quiosco/?CUT_COM=00000.json</t>
  </si>
  <si>
    <t>compras_panaderia</t>
  </si>
  <si>
    <t>https://raw.githubusercontent.com/Sud-Austral/mapa_insumos2/main/oms2/compras_panaderia/?CUT_COM=00000.json</t>
  </si>
  <si>
    <t>compras_tienda_de_regalos</t>
  </si>
  <si>
    <t>https://raw.githubusercontent.com/Sud-Austral/mapa_insumos2/main/oms2/compras_tienda_de_regalos/?CUT_COM=00000.json</t>
  </si>
  <si>
    <t>compras_general</t>
  </si>
  <si>
    <t>https://raw.githubusercontent.com/Sud-Austral/mapa_insumos2/main/oms2/compras_general/?CUT_COM=00000.json</t>
  </si>
  <si>
    <t>compras_verduleria</t>
  </si>
  <si>
    <t>https://raw.githubusercontent.com/Sud-Austral/mapa_insumos2/main/oms2/compras_verduleria/?CUT_COM=00000.json</t>
  </si>
  <si>
    <t>compras_carniceria</t>
  </si>
  <si>
    <t>https://raw.githubusercontent.com/Sud-Austral/mapa_insumos2/main/oms2/compras_carniceria/?CUT_COM=00000.json</t>
  </si>
  <si>
    <t>compras_florista</t>
  </si>
  <si>
    <t>https://raw.githubusercontent.com/Sud-Austral/mapa_insumos2/main/oms2/compras_florista/?CUT_COM=00000.json</t>
  </si>
  <si>
    <t>compras_centro_de_jardineria</t>
  </si>
  <si>
    <t>https://raw.githubusercontent.com/Sud-Austral/mapa_insumos2/main/oms2/compras_centro_de_jardineria/?CUT_COM=00000.json</t>
  </si>
  <si>
    <t>compras_centro_comercial</t>
  </si>
  <si>
    <t>https://raw.githubusercontent.com/Sud-Austral/mapa_insumos2/main/oms2/compras_centro_comercial/?CUT_COM=00000.json</t>
  </si>
  <si>
    <t>FID_gis_os</t>
  </si>
  <si>
    <t>Compras: Supermercado</t>
  </si>
  <si>
    <t>osm_id</t>
  </si>
  <si>
    <t>code</t>
  </si>
  <si>
    <t>fclass</t>
  </si>
  <si>
    <t>name</t>
  </si>
  <si>
    <t>Detalle</t>
  </si>
  <si>
    <t>Compras: Supermercado - Detalle</t>
  </si>
  <si>
    <t>type</t>
  </si>
  <si>
    <t>FID_Lim_Co</t>
  </si>
  <si>
    <t>NOM_REGION</t>
  </si>
  <si>
    <t>NOM_PROVIN</t>
  </si>
  <si>
    <t>NOM_COMUNA</t>
  </si>
  <si>
    <t>CUT</t>
  </si>
  <si>
    <t>Valor</t>
  </si>
  <si>
    <t>Categoría</t>
  </si>
  <si>
    <t>ID-Cat</t>
  </si>
  <si>
    <t>Compras: Quiosco</t>
  </si>
  <si>
    <t>Compras: Quiosco - Detalle</t>
  </si>
  <si>
    <t>Compras: Panadería</t>
  </si>
  <si>
    <t>Compra: Tienda Regalos</t>
  </si>
  <si>
    <t>Compra: Tienda Regalos - Detalle</t>
  </si>
  <si>
    <t>Compras: General</t>
  </si>
  <si>
    <t>Compras: General - Detalle</t>
  </si>
  <si>
    <t>Compras: Verdulería</t>
  </si>
  <si>
    <t>Compras: Verdulería - Detalle</t>
  </si>
  <si>
    <t>Compras: Carnicería</t>
  </si>
  <si>
    <t>Compras: Carnicería - Detalle</t>
  </si>
  <si>
    <t>Compras: Florería</t>
  </si>
  <si>
    <t>Compras: Florería - Detalle</t>
  </si>
  <si>
    <t>Compras: Jardinería</t>
  </si>
  <si>
    <t>Compras: Centro Comercial</t>
  </si>
  <si>
    <t>50_compras_supermercado</t>
  </si>
  <si>
    <t>05-0</t>
  </si>
  <si>
    <t>06-0</t>
  </si>
  <si>
    <t>Compras: Panadería - Detalle</t>
  </si>
  <si>
    <t>07-0</t>
  </si>
  <si>
    <t>Compras: Jardinería - Detalle</t>
  </si>
  <si>
    <t>Compras: Centro Comercial - Detalle</t>
  </si>
  <si>
    <t>https://raw.githubusercontent.com/Sud-Austral/DATA_MAPA_PUBLIC_V2/main/AGUAS/Iconos/50_compras_supermercado/1.svg</t>
  </si>
  <si>
    <t>58_compras_quiosco</t>
  </si>
  <si>
    <t>https://raw.githubusercontent.com/Sud-Austral/DATA_MAPA_PUBLIC_V2/main/AGUAS/Iconos/58_compras_quiosco/1.svg</t>
  </si>
  <si>
    <t>https://raw.githubusercontent.com/Sud-Austral/DATA_MAPA_PUBLIC_V2/main/AGUAS/Iconos/66_compras_panaderia/1.svg</t>
  </si>
  <si>
    <t>66_compras_panaderia</t>
  </si>
  <si>
    <t>https://raw.githubusercontent.com/Sud-Austral/DATA_MAPA_PUBLIC_V2/main/AGUAS/Iconos/69_compras_tiendaderegalos/1.svg</t>
  </si>
  <si>
    <t>69_compras_tiendaderegalos</t>
  </si>
  <si>
    <t>82_compras_general</t>
  </si>
  <si>
    <t>93_compras_verduleria</t>
  </si>
  <si>
    <t>103_compras_carniceria</t>
  </si>
  <si>
    <t>107_compras_florista</t>
  </si>
  <si>
    <t>121_compras_centrojardineria</t>
  </si>
  <si>
    <t>145_compras_centrocomercial</t>
  </si>
  <si>
    <t>https://raw.githubusercontent.com/Sud-Austral/DATA_MAPA_PUBLIC_V2/main/AGUAS/Iconos/82_compras_general/1.svg</t>
  </si>
  <si>
    <t>https://raw.githubusercontent.com/Sud-Austral/DATA_MAPA_PUBLIC_V2/main/AGUAS/Iconos/93_compras_verduleria/1.svg</t>
  </si>
  <si>
    <t>https://raw.githubusercontent.com/Sud-Austral/DATA_MAPA_PUBLIC_V2/main/AGUAS/Iconos/103_compras_carniceria/1.svg</t>
  </si>
  <si>
    <t>https://raw.githubusercontent.com/Sud-Austral/DATA_MAPA_PUBLIC_V2/main/AGUAS/Iconos/107_compras_florista/1.svg</t>
  </si>
  <si>
    <t>https://raw.githubusercontent.com/Sud-Austral/DATA_MAPA_PUBLIC_V2/main/AGUAS/Iconos/121_compras_centrojardineria/1.svg</t>
  </si>
  <si>
    <t>https://raw.githubusercontent.com/Sud-Austral/DATA_MAPA_PUBLIC_V2/main/AGUAS/Iconos/145_compras_centrocomercial/1.svg</t>
  </si>
  <si>
    <t>alojamiento_camping</t>
  </si>
  <si>
    <t>https://raw.githubusercontent.com/Sud-Austral/mapa_insumos2/main/oms2/alojamiento_camping/?CUT_COM=00000.json</t>
  </si>
  <si>
    <t>alojamiento_refugio</t>
  </si>
  <si>
    <t>https://raw.githubusercontent.com/Sud-Austral/mapa_insumos2/main/oms2/alojamiento_refugio/?CUT_COM=00000.json</t>
  </si>
  <si>
    <t>alojamiento_choza_alpina</t>
  </si>
  <si>
    <t>https://raw.githubusercontent.com/Sud-Austral/mapa_insumos2/main/oms2/alojamiento_choza_alpina/?CUT_COM=00000.json</t>
  </si>
  <si>
    <t>alojamiento_albergue</t>
  </si>
  <si>
    <t>https://raw.githubusercontent.com/Sud-Austral/mapa_insumos2/main/oms2/alojamiento_albergue/?CUT_COM=00000.json</t>
  </si>
  <si>
    <t>alojamiento_casa_de_invitados</t>
  </si>
  <si>
    <t>https://raw.githubusercontent.com/Sud-Austral/mapa_insumos2/main/oms2/alojamiento_casa_de_invitados/?CUT_COM=00000.json</t>
  </si>
  <si>
    <t>alojamiento_hotel</t>
  </si>
  <si>
    <t>https://raw.githubusercontent.com/Sud-Austral/mapa_insumos2/main/oms2/alojamiento_hotel/?CUT_COM=00000.json</t>
  </si>
  <si>
    <t>alojamiento_motel</t>
  </si>
  <si>
    <t>https://raw.githubusercontent.com/Sud-Austral/mapa_insumos2/main/oms2/alojamiento_motel/?CUT_COM=00000.json</t>
  </si>
  <si>
    <t>alojamiento_sitio_de_caravanas</t>
  </si>
  <si>
    <t>https://raw.githubusercontent.com/Sud-Austral/mapa_insumos2/main/oms2/alojamiento_sitio_de_caravanas/?CUT_COM=00000.json</t>
  </si>
  <si>
    <t>alojamiento_chalet</t>
  </si>
  <si>
    <t>https://raw.githubusercontent.com/Sud-Austral/mapa_insumos2/main/oms2/alojamiento_chalet/?CUT_COM=00000.json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</si>
  <si>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</si>
  <si>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</si>
  <si>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</si>
  <si>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</si>
  <si>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</si>
  <si>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</si>
  <si>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</si>
  <si>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</si>
  <si>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</si>
  <si>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Alojamiento: Camping</t>
  </si>
  <si>
    <t>Alojamiento: Camping - Detalle</t>
  </si>
  <si>
    <t>Alojamiento: Refugio</t>
  </si>
  <si>
    <t>Alojamiento: Refugio - Detalle</t>
  </si>
  <si>
    <t>Alojamiento: Choza Alpina</t>
  </si>
  <si>
    <t>Alojamiento: Choza Alpina - Detalle</t>
  </si>
  <si>
    <t>Alojamiento: Albergue</t>
  </si>
  <si>
    <t>Alojamiento: Albergue - Detalle</t>
  </si>
  <si>
    <t>Alojamiento: Casa Invitados</t>
  </si>
  <si>
    <t>Alojamiento: Casa Invitados - Detalle</t>
  </si>
  <si>
    <t>Alojamiento: Hotel</t>
  </si>
  <si>
    <t>Alojamiento: Hotel - Detalle</t>
  </si>
  <si>
    <t>Alojamiento: Motel</t>
  </si>
  <si>
    <t>Alojamiento: Motel - Detalle</t>
  </si>
  <si>
    <t>Alojamiento: Sitio Caravanas</t>
  </si>
  <si>
    <t>Alojamiento: Sitio Caravanas - Detalle</t>
  </si>
  <si>
    <t>Alojamiento: Chalet</t>
  </si>
  <si>
    <t>Alojamiento: Chalet - Detalle</t>
  </si>
  <si>
    <t>14-0</t>
  </si>
  <si>
    <t>14-1</t>
  </si>
  <si>
    <t>15-0</t>
  </si>
  <si>
    <t>15-1</t>
  </si>
  <si>
    <t>16-0</t>
  </si>
  <si>
    <t>16-1</t>
  </si>
  <si>
    <t>17-0</t>
  </si>
  <si>
    <t>17-1</t>
  </si>
  <si>
    <t>18-0</t>
  </si>
  <si>
    <t>18-1</t>
  </si>
  <si>
    <t>19-0</t>
  </si>
  <si>
    <t>19-1</t>
  </si>
  <si>
    <t>20-0</t>
  </si>
  <si>
    <t>20-1</t>
  </si>
  <si>
    <t>21-0</t>
  </si>
  <si>
    <t>21-1</t>
  </si>
  <si>
    <t>22-0</t>
  </si>
  <si>
    <t>22-1</t>
  </si>
  <si>
    <t>https://raw.githubusercontent.com/Sud-Austral/DATA_MAPA_PUBLIC_V2/main/AGUAS/Iconos/36_alojamiento_camping/1.svg</t>
  </si>
  <si>
    <t>36_alojamiento_camping</t>
  </si>
  <si>
    <t>https://raw.githubusercontent.com/Sud-Austral/DATA_MAPA_PUBLIC_V2/main/AGUAS/Iconos/37_alojamiento_refugio/1.svg</t>
  </si>
  <si>
    <t>37_alojamiento_refugio</t>
  </si>
  <si>
    <t>https://raw.githubusercontent.com/Sud-Austral/DATA_MAPA_PUBLIC_V2/main/AGUAS/Iconos/38_alojamiento_chozaalpina/1.svg</t>
  </si>
  <si>
    <t>38_alojamiento_chozaalpina</t>
  </si>
  <si>
    <t>https://raw.githubusercontent.com/Sud-Austral/DATA_MAPA_PUBLIC_V2/main/AGUAS/Iconos/44_alojamiento_albergue/1.svg</t>
  </si>
  <si>
    <t>44_alojamiento_albergue</t>
  </si>
  <si>
    <t>https://raw.githubusercontent.com/Sud-Austral/DATA_MAPA_PUBLIC_V2/main/AGUAS/Iconos/55_alojamiento_casainvitados/1.svg</t>
  </si>
  <si>
    <t>55_alojamiento_casainvitados</t>
  </si>
  <si>
    <t>https://raw.githubusercontent.com/Sud-Austral/DATA_MAPA_PUBLIC_V2/main/AGUAS/Iconos/56_alojamiento_hotel/1.svg</t>
  </si>
  <si>
    <t>56_alojamiento_hotel</t>
  </si>
  <si>
    <t>https://raw.githubusercontent.com/Sud-Austral/DATA_MAPA_PUBLIC_V2/main/AGUAS/Iconos/96_alojamiento_motel/1.svg</t>
  </si>
  <si>
    <t>96_alojamiento_motel</t>
  </si>
  <si>
    <t>https://raw.githubusercontent.com/Sud-Austral/DATA_MAPA_PUBLIC_V2/main/AGUAS/Iconos/123_alojamiento_sitiocaravanas/1.svg</t>
  </si>
  <si>
    <t>123_alojamiento_sitiocaravanas</t>
  </si>
  <si>
    <t>https://raw.githubusercontent.com/Sud-Austral/DATA_MAPA_PUBLIC_V2/main/AGUAS/Iconos/124_alojamiento_chalet/1.svg</t>
  </si>
  <si>
    <t>124_alojamiento_chalet</t>
  </si>
  <si>
    <t>Educación Secundaria</t>
  </si>
  <si>
    <t>Uso de la Tierra| ESRI 2020</t>
  </si>
  <si>
    <t>Uso de la Tierra| Catastro</t>
  </si>
  <si>
    <t>Educación Secundaria| Establecimiento</t>
  </si>
  <si>
    <t>Educación Secundaria| Sostenedor</t>
  </si>
  <si>
    <t>Educación Secundaria| 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</si>
</sst>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87561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7" fillId="15" borderId="3" applyNumberFormat="0" applyAlignment="0" applyProtection="0"/>
    <xf numFmtId="0" fontId="18" fillId="16" borderId="3" applyNumberFormat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6" fontId="8" fillId="0" borderId="0" xfId="0" quotePrefix="1" applyNumberFormat="1" applyFont="1" applyAlignment="1">
      <alignment horizontal="center" vertical="top"/>
    </xf>
    <xf numFmtId="0" fontId="16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16" fontId="2" fillId="3" borderId="0" xfId="0" applyNumberFormat="1" applyFont="1" applyFill="1" applyAlignment="1">
      <alignment horizontal="center"/>
    </xf>
    <xf numFmtId="0" fontId="19" fillId="0" borderId="0" xfId="0" applyFont="1" applyAlignment="1">
      <alignment horizontal="left" vertical="top"/>
    </xf>
    <xf numFmtId="0" fontId="16" fillId="17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16" fillId="20" borderId="5" xfId="0" applyFont="1" applyFill="1" applyBorder="1" applyAlignment="1">
      <alignment horizontal="center"/>
    </xf>
    <xf numFmtId="0" fontId="10" fillId="2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" fontId="2" fillId="3" borderId="0" xfId="0" quotePrefix="1" applyNumberFormat="1" applyFont="1" applyFill="1" applyAlignment="1">
      <alignment horizontal="center"/>
    </xf>
    <xf numFmtId="0" fontId="20" fillId="16" borderId="6" xfId="3" applyFont="1" applyBorder="1" applyAlignment="1">
      <alignment horizontal="left" vertical="top" wrapText="1"/>
    </xf>
    <xf numFmtId="0" fontId="20" fillId="16" borderId="3" xfId="3" applyFont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0" fontId="20" fillId="16" borderId="3" xfId="3" applyFont="1" applyAlignment="1">
      <alignment horizontal="left" vertical="top" wrapText="1"/>
    </xf>
    <xf numFmtId="0" fontId="20" fillId="15" borderId="6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1" fillId="4" borderId="6" xfId="2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3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2" borderId="0" xfId="0" quotePrefix="1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0" fontId="2" fillId="22" borderId="0" xfId="0" quotePrefix="1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3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8.830925347225" createdVersion="8" refreshedVersion="8" minRefreshableVersion="3" recordCount="45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70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ID_ESP_CC"/>
        <s v="ID_ESP"/>
        <s v="ESPECI_CI"/>
        <s v="ESPECI_CO"/>
        <s v="ESP_C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FID_gis_os"/>
        <s v="osm_id"/>
        <s v="code"/>
        <s v="fclass"/>
        <s v="name"/>
        <s v="type"/>
        <s v="FID_Lim_Co"/>
        <s v="NOM_REGION"/>
        <s v="NOM_PROVIN"/>
        <s v="NOM_COMUNA"/>
        <s v="CUT"/>
        <s v="Propiedad"/>
        <s v="Valor"/>
        <s v="Clase"/>
        <s v="Categoría"/>
        <s v="ID-Cat"/>
        <s v="Código"/>
        <s v="librovisit" u="1"/>
        <s v="formacion" u="1"/>
        <s v="SC_MAY_M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Tiene_Tran" u="1"/>
        <s v="NOMBRE_DE" u="1"/>
        <s v="ORIGEN" u="1"/>
        <s v="CONCESIONA" u="1"/>
        <s v="F_NUM_ACC" u="1"/>
        <s v="FUENTE_ESP" u="1"/>
        <s v="rangos_v2_1_MIN_MIN" u="1"/>
        <s v="INSPECTOR_" u="1"/>
        <s v="Ejercicio" u="1"/>
        <s v="rangos_v2_2_MIN_MIN" u="1"/>
        <s v="Alt_min" u="1"/>
        <s v="NOX_2016" u="1"/>
        <s v="COD_BNA" u="1"/>
        <s v="1_STD" u="1"/>
        <s v="rangos_v2_3_MIN_MIN" u="1"/>
        <s v="CODCUEN" u="1"/>
        <s v="COD_PRO_ES" u="1"/>
        <s v="TOTAL_VI_1" u="1"/>
        <s v="HMIN" u="1"/>
        <s v="rangos_v2_4_MIN_MIN" u="1"/>
        <s v="Nombre_Sol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CODSCUEN" u="1"/>
        <s v="historia" u="1"/>
        <s v="Departamen" u="1"/>
        <s v="mat_didact" u="1"/>
        <s v="Resolución Imagen" u="1"/>
        <s v="MODALIDAD" u="1"/>
        <s v="OUA" u="1"/>
        <s v="COD_ZonLoc" u="1"/>
        <s v="ANIO_DOC" u="1"/>
        <s v="7_STD" u="1"/>
        <s v="CUT_Cia" u="1"/>
        <s v="FUENTEHID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FUENHID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CAP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JV_ID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Nombre_Sol   " u="1"/>
        <s v="Área afectada comuna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Fuente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COD_BOC07" u="1"/>
        <s v="movreducid" u="1"/>
        <s v="MXLOCATION" u="1"/>
        <s v="6_MAX" u="1"/>
        <s v="C_DEPEND" u="1"/>
        <s v="Residuos" u="1"/>
        <s v="usos" u="1"/>
        <s v="Celcius" u="1"/>
        <s v="N° Código_de" u="1"/>
        <s v="Variación Área (ha)" u="1"/>
        <s v="8_MAX" u="1"/>
        <s v="CodCuenca" u="1"/>
        <s v="FUENTE_INF" u="1"/>
        <s v="COD_COMUNA" u="1"/>
        <s v="COUNT" u="1"/>
        <s v="RESOL_IMG" u="1"/>
        <s v="t_año_201" u="1"/>
        <s v="Area" u="1"/>
        <s v="TIPFUEN" u="1"/>
        <s v="OBSERVA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Fojas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PORC_REVES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TIPO_CANAL" u="1"/>
        <s v="rangos_v2_EVI_MAX" u="1"/>
        <s v="arte" u="1"/>
        <s v="Name_AP" u="1"/>
        <s v="Longitud-2022" u="1"/>
        <s v="C_B_R_" u="1"/>
        <s v="UNI_COD" u="1"/>
        <s v="2_AREA" u="1"/>
        <s v="N°_Certif" u="1"/>
        <s v="N°_CBR" u="1"/>
        <s v="VOL_M3" u="1"/>
        <s v="rangos_v2_CEL_MAX" u="1"/>
        <s v="Tipo_Derec" u="1"/>
        <s v="biblioteca" u="1"/>
        <s v="OUA_TIPO" u="1"/>
        <s v="proteccion" u="1"/>
        <s v="4_AREA" u="1"/>
        <s v="Cuenca" u="1"/>
        <s v="AMBITO" u="1"/>
        <s v="Clasificación 1" u="1"/>
        <s v="Link Base" u="1"/>
        <s v="OU_ID" u="1"/>
        <s v="WGI_1-2022" u="1"/>
        <s v="WGI_1" u="1"/>
        <s v="Clasificación 2" u="1"/>
        <s v="DATUM" u="1"/>
        <s v="SERV_NOMBR" u="1"/>
        <s v="Año" u="1"/>
        <s v="6_AREA" u="1"/>
        <s v="Designa" u="1"/>
        <s v="MAT_NAC" u="1"/>
        <s v="Tiene_Renu" u="1"/>
        <s v="PROVINCIA_1" u="1"/>
        <s v="COMUNA  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Código_Ex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UNIDAD_GE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audal__An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NOMCAN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Unidad_d_1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Uso_del_Ag" u="1"/>
        <s v="Área (km2)-2017" u="1"/>
        <s v="MED_MEN_H" u="1"/>
        <s v="CAPREG" u="1"/>
        <s v="3_COUNT" u="1"/>
        <s v="Número_ma" u="1"/>
        <s v="ZONA_PICNI" u="1"/>
        <s v="COD_PROVIN" u="1"/>
        <s v="NombreInst" u="1"/>
        <s v="cursos" u="1"/>
        <s v="5_RANGE" u="1"/>
        <s v="ID_AP_Data" u="1"/>
        <s v="Fecha_de_R" u="1"/>
        <s v="F_OUA" u="1"/>
        <s v="x" u="1"/>
        <s v="Rango_pro" u="1"/>
        <s v="X-2022" u="1"/>
        <s v="CERTIFICA" u="1"/>
        <s v="VIA" u="1"/>
        <s v="Designacio" u="1"/>
        <s v="TIPO_EMBAL" u="1"/>
        <s v="COD_CAN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tular_ca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JV" u="1"/>
        <s v="cobro_ent" u="1"/>
        <s v="DTE_DIRECC" u="1"/>
        <s v="no_peligr_" u="1"/>
        <s v="Codcom" u="1"/>
        <s v="F_TRAZADO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CODBOC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F_ORIGN_FH" u="1"/>
        <s v="ZONA_GLACI" u="1"/>
        <s v="ID" u="1"/>
        <s v="Uso_del_Ag " u="1"/>
        <s v="ESTADO_1" u="1"/>
        <s v="NOMBRE_DIS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Naturaleza" u="1"/>
        <s v="1_MIN" u="1"/>
        <s v="F_CAMBIO" u="1"/>
        <s v="NORTE" u="1"/>
        <s v="NÃƒÂºm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CAPEST" u="1"/>
        <s v="F_REAPER" u="1"/>
        <s v="MED_MAY_SI" u="1"/>
        <s v="¿Caudal_P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SubCuenca" u="1"/>
        <s v="SubSubCue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UNIDAD__01" u="1"/>
        <s v="Variación Agua (%) " u="1"/>
        <s v="JUEGOS_INF" u="1"/>
        <s v="COD_DESTAC" u="1"/>
        <s v="VIV_TIPO_C" u="1"/>
        <s v="NIVEL_CONS" u="1"/>
        <s v="DAA_subter" u="1"/>
        <s v="CONDICIO" u="1"/>
        <s v="Nombre Sol" u="1"/>
        <s v="7_MEAN" u="1"/>
        <s v="SubClase" u="1"/>
        <s v="TOOLTIP" u="1"/>
        <s v="USO_TUR" u="1"/>
        <s v="N°_Certif " u="1"/>
        <s v="TOT_PERSON" u="1"/>
        <s v="CH_CASQ" u="1"/>
        <s v="Ha_AP" u="1"/>
        <s v="F_REVEST" u="1"/>
        <s v="LETRA_TIPO" u="1"/>
        <s v="EJEC_PRESU" u="1"/>
        <s v="PERSONAS_M" u="1"/>
        <s v="1_AREA" u="1"/>
        <s v="¿Posee__m" u="1"/>
        <s v="CONURB" u="1"/>
        <s v="TIPBOC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N_ACCIONES" u="1"/>
        <s v="guard_ropa" u="1"/>
        <s v="Variación Agua (m3) " u="1"/>
        <s v="DEPEN" u="1"/>
        <s v="Acciones_1" u="1"/>
        <s v="N_TOTAL" u="1"/>
        <s v="N°__Solic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NIVEL" u="1"/>
        <s v="COD_SSCUEN" u="1"/>
        <s v="CODIGOBIP" u="1"/>
        <s v="CODCAN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5"/>
    </cacheField>
    <cacheField name="descripcion_capa" numFmtId="0">
      <sharedItems containsBlank="1" count="410">
        <m/>
        <s v="Uso de la Tierra| ESRI 2020"/>
        <s v="Uso de la Tierra| Catastro"/>
        <s v="Educación Secundaria"/>
        <s v="Educación Secundaria| Establecimiento"/>
        <s v="Educación Secundaria| Sostenedor"/>
        <s v="Educación Secundaria| Dependencia"/>
        <s v="Compras: Supermercado"/>
        <s v="Compras: Supermercado - Detalle"/>
        <s v="Compras: Quiosco"/>
        <s v="Compras: Quiosco - Detalle"/>
        <s v="Compras: Panadería"/>
        <s v="Compras: Panadería - Detalle"/>
        <s v="Compra: Tienda Regalos"/>
        <s v="Compra: Tienda Regalos - Detalle"/>
        <s v="Compras: General"/>
        <s v="Compras: General - Detalle"/>
        <s v="Compras: Verdulería"/>
        <s v="Compras: Verdulería - Detalle"/>
        <s v="Compras: Carnicería"/>
        <s v="Compras: Carnicería - Detalle"/>
        <s v="Compras: Florería"/>
        <s v="Compras: Florería - Detalle"/>
        <s v="Compras: Jardinería"/>
        <s v="Compras: Jardinería - Detalle"/>
        <s v="Compras: Centro Comercial"/>
        <s v="Compras: Centro Comercial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Alojamiento: Albergue"/>
        <s v="Alojamiento: Albergue - Detalle"/>
        <s v="Alojamiento: Casa Invitados"/>
        <s v="Alojamiento: Casa Invitados - Detalle"/>
        <s v="Alojamiento: Hotel"/>
        <s v="Alojamiento: Hotel - Detalle"/>
        <s v="Alojamiento: Motel"/>
        <s v="Alojamiento: Motel - Detalle"/>
        <s v="Alojamiento: Sitio Caravanas"/>
        <s v="Alojamiento: Sitio Caravanas - Detalle"/>
        <s v="Alojamiento: Chalet"/>
        <s v="Alojamiento: Chalet - Detalle"/>
        <s v="Información de Pozos" u="1"/>
        <s v="Fuentes Fijas: Nombre" u="1"/>
        <s v="Plan Cuadrante: Código" u="1"/>
        <s v="Hidrogeología: Tipo Información" u="1"/>
        <s v="Canales: Origen" u="1"/>
        <s v="Glaciares Inventario 2014" u="1"/>
        <s v="Establecimientos Salud: Prestador" u="1"/>
        <s v="Educación Secundaria  | Sostenedor" u="1"/>
        <s v="Distancia media (m) a centro de salud" u="1"/>
        <s v="Puentes" u="1"/>
        <s v="Usuario Consuntivo Detalle" u="1"/>
        <s v="EIA: Estado" u="1"/>
        <s v="Estaciones Glaciológicas" u="1"/>
        <s v="Uso de la Tierra: Catastro" u="1"/>
        <s v="ESRI 2020: Uso de la Tierra" u="1"/>
        <s v="Red Hídrica" u="1"/>
        <s v="Lago-Embalse" u="1"/>
        <s v="Lagos - Embalses" u="1"/>
        <s v="Uso de la Tierra: ESRI 2020" u="1"/>
        <s v="Canales: Fuente Hídrica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Educación Secundaria  | Establecimiento" u="1"/>
        <s v="BH Evaporación Real" u="1"/>
        <s v="Bocatomas: Tipo Fuente" u="1"/>
        <s v="Carabineros: Tipo Unidad" u="1"/>
        <s v="Derechos Agua: Naturaleza" u="1"/>
        <s v="Usuarios con Derechos Consuntivos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Usuarios con Derechos No Consuntivo Detalle" u="1"/>
        <s v="Canales: Subsubcuenc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Usuarios con Derechos Consuntivo Detalle" u="1"/>
        <s v="Riesgo Daño J1 VIIRS No Consuntivo USUARIO" u="1"/>
        <s v="Bocatomas: Estado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Comunidades de Agua" u="1"/>
        <s v="Microdatos Censo: Urbano" u="1"/>
        <s v="Catastro: Altura del Bosque" u="1"/>
        <s v="Glaciares 2014: Fuente Digital" u="1"/>
        <s v="Glaciares 2022: Fuente Digital" u="1"/>
        <s v="Riesgo Daño J1 VIIRS No Consuntivo" u="1"/>
        <s v="Grifos" u="1"/>
        <s v="Humedales: Clase" u="1"/>
        <s v="AR - ZP: Acuífero" u="1"/>
        <s v="Usuario No Consuntivo" u="1"/>
        <s v="Bocatomas: Subsubcuenca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Alertas de Incendios MODIS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Riesgo Daño MODIS Consuntivo USUARIO" u="1"/>
        <s v="Riesgo Daño SUOMI Consuntivo USUARIO" u="1"/>
        <s v="APR: Localidad" u="1"/>
        <s v="Bocatomas: Tipo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Comunidades de Agua Detalle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Canales: Tipo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Bocatomas: Tipo Captación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anales: Detalle" u="1"/>
        <s v="Comparativo 2014" u="1"/>
        <s v="Glaciares: Orientación" u="1"/>
        <s v="Precipitación Máxima Diaria" u="1"/>
        <s v="Alertas de Incendios J1_VIIRS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Riesgo Daño J1 VIIRS Consuntivo" u="1"/>
        <s v="Riesgo Daño MODIS No Consuntivo" u="1"/>
        <s v="Riesgo Daño SUOMI No Consuntivo" u="1"/>
        <s v="Plan Cuadrante" u="1"/>
        <s v="Red Vial: Clase" u="1"/>
        <s v="APR: Subsubcuenca" u="1"/>
        <s v="Educación Secundaria | 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Canales: Organización Usuaria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anales: Junta Vigilancia" u="1"/>
        <s v="Alertas de Incendios SUOMI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1 Actualización Área Quemada Estimada al 18-02-2023" u="1"/>
        <s v="3 Actualización Área Quemada Estimada al 07-02-2023" u="1"/>
        <s v="Red Hídrica [Línea]" u="1"/>
        <s v="Hidrogeografía [datos]" u="1"/>
        <s v="Glaciares Inventario 2022" u="1"/>
        <s v="Bocatomas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Bocatomas: Fuente Hídrica" u="1"/>
        <s v="Establecimientos Párvulos" u="1"/>
        <s v="Límite Manzanas: Categoría" u="1"/>
        <s v="Usuarios con Derechos No Consuntivos" u="1"/>
        <s v="0 Actualización Área Quemada Estimada al 25-02-2023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Canales: Tipo OU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anales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Bocatomas: Canal" u="1"/>
        <s v="Niveles Pozos: Año" u="1"/>
        <s v="SEIA: Tipo Proyecto" u="1"/>
        <s v="Microdatos Censo: Distrito" u="1"/>
        <s v="Centro de Salud: Distancia Promedio" u="1"/>
        <s v="Riesgo Daño J1 VIIRS Consuntivo USUARIO" u="1"/>
        <s v="Riesgo Daño MODIS No Consuntivo USUARIO" u="1"/>
        <s v="Riesgo Daño SUOMI No Consuntivo USUARIO" u="1"/>
        <s v="1 Actualización Área Quemada Estimada al 07-02-2023" u="1"/>
        <s v="Contratos Obras Públicas" u="1"/>
        <s v="Establecimientos de Salud" u="1"/>
        <s v="Centro de Salud: Distancia Máxima" u="1"/>
        <s v="Educación Secundaria  | Dependenci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2 Actualización Área Quemada Estimada al 13-02-2023" u="1"/>
        <s v="BH Isoyetas" u="1"/>
        <s v="AR-ZP: Tipo de Estudio" u="1"/>
        <s v="Afectados MODIS Consuntivo" u="1"/>
        <s v="Afectados SUOMI Consuntivo" u="1"/>
        <s v="Riesgo Daño MODIS Consuntivo" u="1"/>
        <s v="Riesgo Daño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1-1"/>
        <s v="03-0"/>
        <s v="03-1"/>
        <s v="03-2"/>
        <s v="03-3"/>
        <s v="04-0"/>
        <s v="04-1"/>
        <s v="05-0"/>
        <s v="05-1"/>
        <s v="06-0"/>
        <s v="06-1"/>
        <s v="07-0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6-0"/>
        <s v="16-1"/>
        <s v="17-0"/>
        <s v="17-1"/>
        <s v="18-0"/>
        <s v="18-1"/>
        <s v="19-0"/>
        <s v="19-1"/>
        <s v="20-0"/>
        <s v="20-1"/>
        <s v="21-0"/>
        <s v="21-1"/>
        <s v="22-0"/>
        <s v="22-1"/>
        <s v="2-1" u="1"/>
        <s v="23-3" u="1"/>
        <s v="32-2" u="1"/>
        <s v="01-4" u="1"/>
        <s v="10-" u="1"/>
        <s v="38-3" u="1"/>
        <s v="16-4" u="1"/>
        <s v="34-2" u="1"/>
        <s v="03-4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30-0" u="1"/>
        <s v="39-7" u="1"/>
        <s v="26-7" u="1"/>
        <s v="04-8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39-6" u="1"/>
        <s v="5-1" u="1"/>
        <s v="26-6" u="1"/>
        <s v="04-7" u="1"/>
        <s v="18-2" u="1"/>
        <s v="27-1" u="1"/>
        <s v="31-4" u="1"/>
        <s v="36-0" u="1"/>
        <s v="09-" u="1"/>
        <s v="05-2" u="1"/>
        <s v="23-0" u="1"/>
        <s v="29-1" u="1"/>
        <s v="38-0" u="1"/>
        <s v="07-2" u="1"/>
        <s v="25-0" u="1"/>
        <s v="39-5" u="1"/>
        <s v="08-7" u="1"/>
        <s v="17-6" u="1"/>
        <s v="26-5" u="1"/>
        <s v="04-6" u="1"/>
        <s v="22-4" u="1"/>
        <s v="27-0" u="1"/>
        <s v="31-3" u="1"/>
        <s v="01-0" u="1"/>
        <s v="19-6" u="1"/>
        <s v="3-1" u="1"/>
        <s v="29-0" u="1"/>
        <s v="02-5" u="1"/>
        <s v="20-3" u="1"/>
        <s v="3-2" u="1"/>
        <s v="39-4" u="1"/>
        <s v="08-6" u="1"/>
        <s v="17-5" u="1"/>
        <s v="26-4" u="1"/>
        <s v="35-3" u="1"/>
        <s v="3-3" u="1"/>
        <s v="35-" u="1"/>
        <s v="04-5" u="1"/>
        <s v="22-3" u="1"/>
        <s v="31-2" u="1"/>
        <s v="19-5" u="1"/>
        <s v="01-9" u="1"/>
        <s v="8-1" u="1"/>
        <s v="02-4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04-4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04-3" u="1"/>
        <s v="13-2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38-6" u="1"/>
        <s v="39-1" u="1"/>
        <s v="03-7" u="1"/>
        <s v="08-3" u="1"/>
        <s v="17-2" u="1"/>
        <s v="26-1" u="1"/>
        <s v="35-0" u="1"/>
        <s v="08-" u="1"/>
        <s v="04-2" u="1"/>
        <s v="19-2" u="1"/>
        <s v="28-1" u="1"/>
        <s v="32-4" u="1"/>
        <s v="37-0" u="1"/>
        <s v="01-6" u="1"/>
        <s v="24-0" u="1"/>
        <s v="38-5" u="1"/>
        <s v="4-1" u="1"/>
        <s v="39-0" u="1"/>
        <s v="03-6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03-5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1"/>
    <s v="catastro"/>
    <n v="1"/>
    <x v="17"/>
    <n v="1"/>
    <s v="Uso de la Tierra"/>
    <n v="7"/>
    <x v="0"/>
    <x v="0"/>
    <m/>
  </r>
  <r>
    <s v="01"/>
    <s v="catastro"/>
    <n v="2"/>
    <x v="18"/>
    <n v="1"/>
    <s v="Subuso"/>
    <n v="8"/>
    <x v="0"/>
    <x v="0"/>
    <m/>
  </r>
  <r>
    <s v="01"/>
    <s v="catastro"/>
    <n v="3"/>
    <x v="19"/>
    <n v="1"/>
    <s v="Estructura"/>
    <n v="9"/>
    <x v="0"/>
    <x v="0"/>
    <m/>
  </r>
  <r>
    <s v="01"/>
    <s v="catastro"/>
    <n v="4"/>
    <x v="20"/>
    <n v="1"/>
    <s v="Cobertura"/>
    <n v="10"/>
    <x v="0"/>
    <x v="0"/>
    <m/>
  </r>
  <r>
    <s v="01"/>
    <s v="catastro"/>
    <n v="5"/>
    <x v="21"/>
    <n v="1"/>
    <s v="Altura"/>
    <n v="11"/>
    <x v="0"/>
    <x v="0"/>
    <m/>
  </r>
  <r>
    <s v="01"/>
    <s v="catastro"/>
    <n v="6"/>
    <x v="22"/>
    <n v="1"/>
    <s v="Tipo Forestal"/>
    <n v="12"/>
    <x v="0"/>
    <x v="0"/>
    <m/>
  </r>
  <r>
    <s v="01"/>
    <s v="catastro"/>
    <n v="7"/>
    <x v="23"/>
    <n v="1"/>
    <s v="Subtipo Forestal"/>
    <n v="13"/>
    <x v="0"/>
    <x v="0"/>
    <m/>
  </r>
  <r>
    <s v="01"/>
    <s v="catastro"/>
    <n v="8"/>
    <x v="24"/>
    <m/>
    <m/>
    <m/>
    <x v="0"/>
    <x v="0"/>
    <m/>
  </r>
  <r>
    <s v="01"/>
    <s v="catastro"/>
    <n v="9"/>
    <x v="25"/>
    <m/>
    <m/>
    <m/>
    <x v="0"/>
    <x v="0"/>
    <m/>
  </r>
  <r>
    <s v="01"/>
    <s v="catastro"/>
    <n v="10"/>
    <x v="26"/>
    <m/>
    <m/>
    <m/>
    <x v="0"/>
    <x v="0"/>
    <m/>
  </r>
  <r>
    <s v="01"/>
    <s v="catastro"/>
    <n v="11"/>
    <x v="27"/>
    <m/>
    <m/>
    <m/>
    <x v="0"/>
    <x v="0"/>
    <m/>
  </r>
  <r>
    <s v="01"/>
    <s v="catastro"/>
    <n v="12"/>
    <x v="11"/>
    <n v="1"/>
    <s v="Uso"/>
    <n v="1"/>
    <x v="2"/>
    <x v="2"/>
    <n v="1"/>
  </r>
  <r>
    <s v="01"/>
    <s v="catastro"/>
    <n v="13"/>
    <x v="12"/>
    <n v="1"/>
    <s v="Superficie (ha)"/>
    <n v="2"/>
    <x v="0"/>
    <x v="0"/>
    <m/>
  </r>
  <r>
    <s v="01"/>
    <s v="catastro"/>
    <n v="14"/>
    <x v="0"/>
    <m/>
    <m/>
    <m/>
    <x v="0"/>
    <x v="0"/>
    <m/>
  </r>
  <r>
    <s v="01"/>
    <s v="catastro"/>
    <n v="15"/>
    <x v="1"/>
    <m/>
    <m/>
    <m/>
    <x v="0"/>
    <x v="0"/>
    <m/>
  </r>
  <r>
    <s v="01"/>
    <s v="catastro"/>
    <n v="16"/>
    <x v="2"/>
    <m/>
    <m/>
    <m/>
    <x v="0"/>
    <x v="0"/>
    <m/>
  </r>
  <r>
    <s v="01"/>
    <s v="catastro"/>
    <n v="17"/>
    <x v="3"/>
    <n v="1"/>
    <s v="Región"/>
    <n v="3"/>
    <x v="0"/>
    <x v="0"/>
    <m/>
  </r>
  <r>
    <s v="01"/>
    <s v="catastro"/>
    <n v="18"/>
    <x v="4"/>
    <n v="1"/>
    <s v="Provincia"/>
    <n v="4"/>
    <x v="0"/>
    <x v="0"/>
    <m/>
  </r>
  <r>
    <s v="01"/>
    <s v="catastro"/>
    <n v="19"/>
    <x v="5"/>
    <n v="1"/>
    <s v="Comuna"/>
    <n v="5"/>
    <x v="0"/>
    <x v="0"/>
    <m/>
  </r>
  <r>
    <s v="01"/>
    <s v="catastro"/>
    <n v="20"/>
    <x v="6"/>
    <m/>
    <m/>
    <m/>
    <x v="0"/>
    <x v="0"/>
    <m/>
  </r>
  <r>
    <s v="01"/>
    <s v="catastro"/>
    <n v="21"/>
    <x v="7"/>
    <m/>
    <m/>
    <m/>
    <x v="0"/>
    <x v="0"/>
    <m/>
  </r>
  <r>
    <s v="01"/>
    <s v="catastro"/>
    <n v="22"/>
    <x v="8"/>
    <m/>
    <m/>
    <m/>
    <x v="0"/>
    <x v="0"/>
    <m/>
  </r>
  <r>
    <s v="01"/>
    <s v="catastro"/>
    <n v="23"/>
    <x v="9"/>
    <n v="1"/>
    <s v="Subsubcuenca"/>
    <n v="6"/>
    <x v="0"/>
    <x v="0"/>
    <m/>
  </r>
  <r>
    <s v="01"/>
    <s v="catastro"/>
    <n v="24"/>
    <x v="16"/>
    <m/>
    <m/>
    <m/>
    <x v="0"/>
    <x v="0"/>
    <m/>
  </r>
  <r>
    <s v="01"/>
    <s v="catastro"/>
    <n v="25"/>
    <x v="28"/>
    <m/>
    <m/>
    <m/>
    <x v="0"/>
    <x v="0"/>
    <m/>
  </r>
  <r>
    <s v="01"/>
    <s v="catastro"/>
    <n v="26"/>
    <x v="29"/>
    <m/>
    <m/>
    <m/>
    <x v="0"/>
    <x v="0"/>
    <m/>
  </r>
  <r>
    <s v="01"/>
    <s v="catastro"/>
    <n v="27"/>
    <x v="30"/>
    <n v="1"/>
    <s v="Nombre Científico"/>
    <n v="14"/>
    <x v="0"/>
    <x v="0"/>
    <m/>
  </r>
  <r>
    <s v="01"/>
    <s v="catastro"/>
    <n v="28"/>
    <x v="31"/>
    <n v="1"/>
    <s v="Nombre Común"/>
    <n v="15"/>
    <x v="0"/>
    <x v="0"/>
    <m/>
  </r>
  <r>
    <s v="01"/>
    <s v="catastro"/>
    <n v="29"/>
    <x v="32"/>
    <n v="1"/>
    <s v="Estado Conservación"/>
    <n v="16"/>
    <x v="0"/>
    <x v="0"/>
    <m/>
  </r>
  <r>
    <s v="03"/>
    <s v="secundaria"/>
    <n v="1"/>
    <x v="33"/>
    <n v="1"/>
    <s v="Año"/>
    <n v="8"/>
    <x v="0"/>
    <x v="0"/>
    <m/>
  </r>
  <r>
    <s v="03"/>
    <s v="secundaria"/>
    <n v="2"/>
    <x v="34"/>
    <n v="1"/>
    <s v="RBD"/>
    <n v="2"/>
    <x v="3"/>
    <x v="3"/>
    <n v="0"/>
  </r>
  <r>
    <s v="03"/>
    <s v="secundaria"/>
    <n v="3"/>
    <x v="35"/>
    <n v="1"/>
    <s v="Establecimiento"/>
    <n v="1"/>
    <x v="4"/>
    <x v="4"/>
    <n v="1"/>
  </r>
  <r>
    <s v="03"/>
    <s v="secundaria"/>
    <n v="4"/>
    <x v="36"/>
    <n v="1"/>
    <s v="Tipo Sostenedor"/>
    <n v="3"/>
    <x v="5"/>
    <x v="5"/>
    <n v="2"/>
  </r>
  <r>
    <s v="03"/>
    <s v="secundaria"/>
    <n v="5"/>
    <x v="37"/>
    <n v="1"/>
    <s v="Región"/>
    <n v="5"/>
    <x v="0"/>
    <x v="0"/>
    <m/>
  </r>
  <r>
    <s v="03"/>
    <s v="secundaria"/>
    <n v="6"/>
    <x v="38"/>
    <n v="1"/>
    <s v="Comuna"/>
    <n v="7"/>
    <x v="0"/>
    <x v="0"/>
    <m/>
  </r>
  <r>
    <s v="03"/>
    <s v="secundaria"/>
    <n v="7"/>
    <x v="39"/>
    <n v="1"/>
    <s v="Provincia"/>
    <n v="6"/>
    <x v="0"/>
    <x v="0"/>
    <m/>
  </r>
  <r>
    <s v="03"/>
    <s v="secundaria"/>
    <n v="8"/>
    <x v="40"/>
    <n v="1"/>
    <s v="Tipo Dependencia"/>
    <n v="4"/>
    <x v="6"/>
    <x v="6"/>
    <n v="3"/>
  </r>
  <r>
    <s v="03"/>
    <s v="secundaria"/>
    <n v="9"/>
    <x v="41"/>
    <n v="1"/>
    <s v="Dirección"/>
    <n v="9"/>
    <x v="0"/>
    <x v="0"/>
    <m/>
  </r>
  <r>
    <s v="03"/>
    <s v="secundaria"/>
    <n v="10"/>
    <x v="42"/>
    <n v="1"/>
    <s v="Número"/>
    <n v="10"/>
    <x v="0"/>
    <x v="0"/>
    <m/>
  </r>
  <r>
    <s v="03"/>
    <s v="secundaria"/>
    <n v="11"/>
    <x v="43"/>
    <n v="1"/>
    <s v="Referencia"/>
    <n v="11"/>
    <x v="0"/>
    <x v="0"/>
    <m/>
  </r>
  <r>
    <s v="03"/>
    <s v="secundaria"/>
    <n v="12"/>
    <x v="44"/>
    <n v="1"/>
    <s v="Matrícula Parvularia"/>
    <n v="12"/>
    <x v="0"/>
    <x v="0"/>
    <m/>
  </r>
  <r>
    <s v="03"/>
    <s v="secundaria"/>
    <n v="13"/>
    <x v="45"/>
    <n v="1"/>
    <s v="Matrícula Básica Regular"/>
    <n v="13"/>
    <x v="0"/>
    <x v="0"/>
    <m/>
  </r>
  <r>
    <s v="03"/>
    <s v="secundaria"/>
    <n v="14"/>
    <x v="46"/>
    <n v="1"/>
    <s v="Matrícula Básica Adultos"/>
    <n v="14"/>
    <x v="0"/>
    <x v="0"/>
    <m/>
  </r>
  <r>
    <s v="03"/>
    <s v="secundaria"/>
    <n v="15"/>
    <x v="47"/>
    <n v="1"/>
    <s v="Matrícula Especial"/>
    <n v="15"/>
    <x v="0"/>
    <x v="0"/>
    <m/>
  </r>
  <r>
    <s v="03"/>
    <s v="secundaria"/>
    <n v="16"/>
    <x v="48"/>
    <n v="1"/>
    <s v="Matrícula Media HC Regular"/>
    <n v="16"/>
    <x v="0"/>
    <x v="0"/>
    <m/>
  </r>
  <r>
    <s v="03"/>
    <s v="secundaria"/>
    <n v="17"/>
    <x v="49"/>
    <n v="1"/>
    <s v="Matrícula Media HC Adultos"/>
    <n v="17"/>
    <x v="0"/>
    <x v="0"/>
    <m/>
  </r>
  <r>
    <s v="03"/>
    <s v="secundaria"/>
    <n v="18"/>
    <x v="50"/>
    <n v="1"/>
    <s v="Matrícula Media TP Regular"/>
    <n v="18"/>
    <x v="0"/>
    <x v="0"/>
    <m/>
  </r>
  <r>
    <s v="03"/>
    <s v="secundaria"/>
    <n v="19"/>
    <x v="51"/>
    <n v="1"/>
    <s v="Matrícula Media TP Adultos"/>
    <n v="19"/>
    <x v="0"/>
    <x v="0"/>
    <m/>
  </r>
  <r>
    <s v="03"/>
    <s v="secundaria"/>
    <n v="20"/>
    <x v="52"/>
    <n v="1"/>
    <s v="Matrícula Total "/>
    <n v="20"/>
    <x v="0"/>
    <x v="0"/>
    <m/>
  </r>
  <r>
    <s v="03"/>
    <s v="secundaria"/>
    <n v="21"/>
    <x v="53"/>
    <n v="1"/>
    <s v="Matrícula Total Hombres"/>
    <n v="21"/>
    <x v="0"/>
    <x v="0"/>
    <m/>
  </r>
  <r>
    <s v="03"/>
    <s v="secundaria"/>
    <n v="22"/>
    <x v="54"/>
    <n v="1"/>
    <s v="Matrícula Total Mujeres"/>
    <n v="22"/>
    <x v="0"/>
    <x v="0"/>
    <m/>
  </r>
  <r>
    <s v="03"/>
    <s v="secundaria"/>
    <n v="23"/>
    <x v="55"/>
    <n v="1"/>
    <s v="Matrícula Total Sin Información"/>
    <n v="23"/>
    <x v="0"/>
    <x v="0"/>
    <m/>
  </r>
  <r>
    <s v="03"/>
    <s v="secundaria"/>
    <n v="24"/>
    <x v="56"/>
    <n v="1"/>
    <s v="Cursos Simples"/>
    <n v="24"/>
    <x v="0"/>
    <x v="0"/>
    <m/>
  </r>
  <r>
    <s v="03"/>
    <s v="secundaria"/>
    <n v="25"/>
    <x v="57"/>
    <n v="1"/>
    <s v="Cursos Combinados"/>
    <n v="25"/>
    <x v="0"/>
    <x v="0"/>
    <m/>
  </r>
  <r>
    <s v="04"/>
    <s v="compras_supermercado"/>
    <n v="1"/>
    <x v="58"/>
    <n v="1"/>
    <s v="Compras: Supermercado"/>
    <n v="7"/>
    <x v="7"/>
    <x v="7"/>
    <n v="0"/>
  </r>
  <r>
    <s v="04"/>
    <s v="compras_supermercado"/>
    <n v="2"/>
    <x v="59"/>
    <m/>
    <m/>
    <m/>
    <x v="0"/>
    <x v="0"/>
    <m/>
  </r>
  <r>
    <s v="04"/>
    <s v="compras_supermercado"/>
    <n v="3"/>
    <x v="60"/>
    <m/>
    <m/>
    <m/>
    <x v="0"/>
    <x v="0"/>
    <m/>
  </r>
  <r>
    <s v="04"/>
    <s v="compras_supermercado"/>
    <n v="4"/>
    <x v="61"/>
    <m/>
    <m/>
    <m/>
    <x v="0"/>
    <x v="0"/>
    <m/>
  </r>
  <r>
    <s v="04"/>
    <s v="compras_supermercado"/>
    <n v="5"/>
    <x v="62"/>
    <n v="1"/>
    <s v="Detalle"/>
    <n v="3"/>
    <x v="8"/>
    <x v="8"/>
    <n v="1"/>
  </r>
  <r>
    <s v="04"/>
    <s v="compras_supermercado"/>
    <n v="6"/>
    <x v="63"/>
    <m/>
    <m/>
    <m/>
    <x v="0"/>
    <x v="0"/>
    <m/>
  </r>
  <r>
    <s v="04"/>
    <s v="compras_supermercado"/>
    <n v="7"/>
    <x v="64"/>
    <m/>
    <m/>
    <m/>
    <x v="0"/>
    <x v="0"/>
    <m/>
  </r>
  <r>
    <s v="04"/>
    <s v="compras_supermercado"/>
    <n v="8"/>
    <x v="3"/>
    <m/>
    <m/>
    <m/>
    <x v="0"/>
    <x v="0"/>
    <m/>
  </r>
  <r>
    <s v="04"/>
    <s v="compras_supermercado"/>
    <n v="9"/>
    <x v="65"/>
    <n v="1"/>
    <s v="Región"/>
    <n v="4"/>
    <x v="0"/>
    <x v="0"/>
    <m/>
  </r>
  <r>
    <s v="04"/>
    <s v="compras_supermercado"/>
    <n v="10"/>
    <x v="4"/>
    <m/>
    <m/>
    <m/>
    <x v="0"/>
    <x v="0"/>
    <m/>
  </r>
  <r>
    <s v="04"/>
    <s v="compras_supermercado"/>
    <n v="11"/>
    <x v="66"/>
    <n v="1"/>
    <s v="Provincia"/>
    <n v="5"/>
    <x v="0"/>
    <x v="0"/>
    <m/>
  </r>
  <r>
    <s v="04"/>
    <s v="compras_supermercado"/>
    <n v="12"/>
    <x v="5"/>
    <m/>
    <m/>
    <m/>
    <x v="0"/>
    <x v="0"/>
    <m/>
  </r>
  <r>
    <s v="04"/>
    <s v="compras_supermercado"/>
    <n v="13"/>
    <x v="67"/>
    <n v="1"/>
    <s v="Comuna"/>
    <n v="6"/>
    <x v="0"/>
    <x v="0"/>
    <m/>
  </r>
  <r>
    <s v="04"/>
    <s v="compras_supermercado"/>
    <n v="14"/>
    <x v="68"/>
    <m/>
    <m/>
    <m/>
    <x v="0"/>
    <x v="0"/>
    <m/>
  </r>
  <r>
    <s v="04"/>
    <s v="compras_supermercado"/>
    <n v="15"/>
    <x v="69"/>
    <m/>
    <m/>
    <m/>
    <x v="0"/>
    <x v="0"/>
    <m/>
  </r>
  <r>
    <s v="04"/>
    <s v="compras_supermercado"/>
    <n v="16"/>
    <x v="70"/>
    <m/>
    <m/>
    <m/>
    <x v="0"/>
    <x v="0"/>
    <m/>
  </r>
  <r>
    <s v="04"/>
    <s v="compras_supermercado"/>
    <n v="17"/>
    <x v="71"/>
    <n v="1"/>
    <s v="Clase"/>
    <n v="2"/>
    <x v="0"/>
    <x v="0"/>
    <m/>
  </r>
  <r>
    <s v="04"/>
    <s v="compras_supermercado"/>
    <n v="18"/>
    <x v="72"/>
    <n v="1"/>
    <s v="Categoría"/>
    <n v="1"/>
    <x v="0"/>
    <x v="0"/>
    <m/>
  </r>
  <r>
    <s v="04"/>
    <s v="compras_supermercado"/>
    <n v="19"/>
    <x v="73"/>
    <m/>
    <m/>
    <m/>
    <x v="0"/>
    <x v="0"/>
    <m/>
  </r>
  <r>
    <s v="04"/>
    <s v="compras_supermercado"/>
    <n v="20"/>
    <x v="74"/>
    <m/>
    <m/>
    <m/>
    <x v="0"/>
    <x v="0"/>
    <m/>
  </r>
  <r>
    <s v="05"/>
    <s v="compras_quiosco"/>
    <n v="1"/>
    <x v="58"/>
    <n v="1"/>
    <s v="Compras: Quiosco"/>
    <n v="7"/>
    <x v="9"/>
    <x v="9"/>
    <n v="0"/>
  </r>
  <r>
    <s v="05"/>
    <s v="compras_quiosco"/>
    <n v="2"/>
    <x v="59"/>
    <m/>
    <m/>
    <m/>
    <x v="0"/>
    <x v="0"/>
    <m/>
  </r>
  <r>
    <s v="05"/>
    <s v="compras_quiosco"/>
    <n v="3"/>
    <x v="60"/>
    <m/>
    <m/>
    <m/>
    <x v="0"/>
    <x v="0"/>
    <m/>
  </r>
  <r>
    <s v="05"/>
    <s v="compras_quiosco"/>
    <n v="4"/>
    <x v="61"/>
    <m/>
    <m/>
    <m/>
    <x v="0"/>
    <x v="0"/>
    <m/>
  </r>
  <r>
    <s v="05"/>
    <s v="compras_quiosco"/>
    <n v="5"/>
    <x v="62"/>
    <n v="1"/>
    <s v="Detalle"/>
    <n v="3"/>
    <x v="10"/>
    <x v="10"/>
    <n v="1"/>
  </r>
  <r>
    <s v="05"/>
    <s v="compras_quiosco"/>
    <n v="6"/>
    <x v="63"/>
    <m/>
    <m/>
    <m/>
    <x v="0"/>
    <x v="0"/>
    <m/>
  </r>
  <r>
    <s v="05"/>
    <s v="compras_quiosco"/>
    <n v="7"/>
    <x v="64"/>
    <m/>
    <m/>
    <m/>
    <x v="0"/>
    <x v="0"/>
    <m/>
  </r>
  <r>
    <s v="05"/>
    <s v="compras_quiosco"/>
    <n v="8"/>
    <x v="3"/>
    <m/>
    <m/>
    <m/>
    <x v="0"/>
    <x v="0"/>
    <m/>
  </r>
  <r>
    <s v="05"/>
    <s v="compras_quiosco"/>
    <n v="9"/>
    <x v="65"/>
    <n v="1"/>
    <s v="Región"/>
    <n v="4"/>
    <x v="0"/>
    <x v="0"/>
    <m/>
  </r>
  <r>
    <s v="05"/>
    <s v="compras_quiosco"/>
    <n v="10"/>
    <x v="4"/>
    <m/>
    <m/>
    <m/>
    <x v="0"/>
    <x v="0"/>
    <m/>
  </r>
  <r>
    <s v="05"/>
    <s v="compras_quiosco"/>
    <n v="11"/>
    <x v="66"/>
    <n v="1"/>
    <s v="Provincia"/>
    <n v="5"/>
    <x v="0"/>
    <x v="0"/>
    <m/>
  </r>
  <r>
    <s v="05"/>
    <s v="compras_quiosco"/>
    <n v="12"/>
    <x v="5"/>
    <m/>
    <m/>
    <m/>
    <x v="0"/>
    <x v="0"/>
    <m/>
  </r>
  <r>
    <s v="05"/>
    <s v="compras_quiosco"/>
    <n v="13"/>
    <x v="67"/>
    <n v="1"/>
    <s v="Comuna"/>
    <n v="6"/>
    <x v="0"/>
    <x v="0"/>
    <m/>
  </r>
  <r>
    <s v="05"/>
    <s v="compras_quiosco"/>
    <n v="14"/>
    <x v="68"/>
    <m/>
    <m/>
    <m/>
    <x v="0"/>
    <x v="0"/>
    <m/>
  </r>
  <r>
    <s v="05"/>
    <s v="compras_quiosco"/>
    <n v="15"/>
    <x v="69"/>
    <m/>
    <m/>
    <m/>
    <x v="0"/>
    <x v="0"/>
    <m/>
  </r>
  <r>
    <s v="05"/>
    <s v="compras_quiosco"/>
    <n v="16"/>
    <x v="70"/>
    <m/>
    <m/>
    <m/>
    <x v="0"/>
    <x v="0"/>
    <m/>
  </r>
  <r>
    <s v="05"/>
    <s v="compras_quiosco"/>
    <n v="17"/>
    <x v="71"/>
    <n v="1"/>
    <s v="Clase"/>
    <n v="2"/>
    <x v="0"/>
    <x v="0"/>
    <m/>
  </r>
  <r>
    <s v="05"/>
    <s v="compras_quiosco"/>
    <n v="18"/>
    <x v="72"/>
    <n v="1"/>
    <s v="Categoría"/>
    <n v="1"/>
    <x v="0"/>
    <x v="0"/>
    <m/>
  </r>
  <r>
    <s v="05"/>
    <s v="compras_quiosco"/>
    <n v="19"/>
    <x v="73"/>
    <m/>
    <m/>
    <m/>
    <x v="0"/>
    <x v="0"/>
    <m/>
  </r>
  <r>
    <s v="05"/>
    <s v="compras_quiosco"/>
    <n v="20"/>
    <x v="74"/>
    <m/>
    <m/>
    <m/>
    <x v="0"/>
    <x v="0"/>
    <m/>
  </r>
  <r>
    <s v="06"/>
    <s v="compras_panaderia"/>
    <n v="1"/>
    <x v="58"/>
    <n v="1"/>
    <s v="Compras: Panadería"/>
    <n v="7"/>
    <x v="11"/>
    <x v="11"/>
    <n v="0"/>
  </r>
  <r>
    <s v="06"/>
    <s v="compras_panaderia"/>
    <n v="2"/>
    <x v="59"/>
    <m/>
    <m/>
    <m/>
    <x v="0"/>
    <x v="0"/>
    <m/>
  </r>
  <r>
    <s v="06"/>
    <s v="compras_panaderia"/>
    <n v="3"/>
    <x v="60"/>
    <m/>
    <m/>
    <m/>
    <x v="0"/>
    <x v="0"/>
    <m/>
  </r>
  <r>
    <s v="06"/>
    <s v="compras_panaderia"/>
    <n v="4"/>
    <x v="61"/>
    <m/>
    <m/>
    <m/>
    <x v="0"/>
    <x v="0"/>
    <m/>
  </r>
  <r>
    <s v="06"/>
    <s v="compras_panaderia"/>
    <n v="5"/>
    <x v="62"/>
    <n v="1"/>
    <s v="Detalle"/>
    <n v="3"/>
    <x v="12"/>
    <x v="12"/>
    <n v="1"/>
  </r>
  <r>
    <s v="06"/>
    <s v="compras_panaderia"/>
    <n v="6"/>
    <x v="63"/>
    <m/>
    <m/>
    <m/>
    <x v="0"/>
    <x v="0"/>
    <m/>
  </r>
  <r>
    <s v="06"/>
    <s v="compras_panaderia"/>
    <n v="7"/>
    <x v="64"/>
    <m/>
    <m/>
    <m/>
    <x v="0"/>
    <x v="0"/>
    <m/>
  </r>
  <r>
    <s v="06"/>
    <s v="compras_panaderia"/>
    <n v="8"/>
    <x v="3"/>
    <m/>
    <m/>
    <m/>
    <x v="0"/>
    <x v="0"/>
    <m/>
  </r>
  <r>
    <s v="06"/>
    <s v="compras_panaderia"/>
    <n v="9"/>
    <x v="65"/>
    <n v="1"/>
    <s v="Región"/>
    <n v="4"/>
    <x v="0"/>
    <x v="0"/>
    <m/>
  </r>
  <r>
    <s v="06"/>
    <s v="compras_panaderia"/>
    <n v="10"/>
    <x v="4"/>
    <m/>
    <m/>
    <m/>
    <x v="0"/>
    <x v="0"/>
    <m/>
  </r>
  <r>
    <s v="06"/>
    <s v="compras_panaderia"/>
    <n v="11"/>
    <x v="66"/>
    <n v="1"/>
    <s v="Provincia"/>
    <n v="5"/>
    <x v="0"/>
    <x v="0"/>
    <m/>
  </r>
  <r>
    <s v="06"/>
    <s v="compras_panaderia"/>
    <n v="12"/>
    <x v="5"/>
    <m/>
    <m/>
    <m/>
    <x v="0"/>
    <x v="0"/>
    <m/>
  </r>
  <r>
    <s v="06"/>
    <s v="compras_panaderia"/>
    <n v="13"/>
    <x v="67"/>
    <n v="1"/>
    <s v="Comuna"/>
    <n v="6"/>
    <x v="0"/>
    <x v="0"/>
    <m/>
  </r>
  <r>
    <s v="06"/>
    <s v="compras_panaderia"/>
    <n v="14"/>
    <x v="68"/>
    <m/>
    <m/>
    <m/>
    <x v="0"/>
    <x v="0"/>
    <m/>
  </r>
  <r>
    <s v="06"/>
    <s v="compras_panaderia"/>
    <n v="15"/>
    <x v="69"/>
    <m/>
    <m/>
    <m/>
    <x v="0"/>
    <x v="0"/>
    <m/>
  </r>
  <r>
    <s v="06"/>
    <s v="compras_panaderia"/>
    <n v="16"/>
    <x v="70"/>
    <m/>
    <m/>
    <m/>
    <x v="0"/>
    <x v="0"/>
    <m/>
  </r>
  <r>
    <s v="06"/>
    <s v="compras_panaderia"/>
    <n v="17"/>
    <x v="71"/>
    <n v="1"/>
    <s v="Clase"/>
    <n v="2"/>
    <x v="0"/>
    <x v="0"/>
    <m/>
  </r>
  <r>
    <s v="06"/>
    <s v="compras_panaderia"/>
    <n v="18"/>
    <x v="72"/>
    <n v="1"/>
    <s v="Categoría"/>
    <n v="1"/>
    <x v="0"/>
    <x v="0"/>
    <m/>
  </r>
  <r>
    <s v="06"/>
    <s v="compras_panaderia"/>
    <n v="19"/>
    <x v="73"/>
    <m/>
    <m/>
    <m/>
    <x v="0"/>
    <x v="0"/>
    <m/>
  </r>
  <r>
    <s v="06"/>
    <s v="compras_panaderia"/>
    <n v="20"/>
    <x v="74"/>
    <m/>
    <m/>
    <m/>
    <x v="0"/>
    <x v="0"/>
    <m/>
  </r>
  <r>
    <s v="07"/>
    <s v="compras_tienda_de_regalos"/>
    <n v="1"/>
    <x v="58"/>
    <n v="1"/>
    <s v="Compra: Tienda Regalos"/>
    <n v="7"/>
    <x v="13"/>
    <x v="13"/>
    <n v="0"/>
  </r>
  <r>
    <s v="07"/>
    <s v="compras_tienda_de_regalos"/>
    <n v="2"/>
    <x v="59"/>
    <m/>
    <m/>
    <m/>
    <x v="0"/>
    <x v="0"/>
    <m/>
  </r>
  <r>
    <s v="07"/>
    <s v="compras_tienda_de_regalos"/>
    <n v="3"/>
    <x v="60"/>
    <m/>
    <m/>
    <m/>
    <x v="0"/>
    <x v="0"/>
    <m/>
  </r>
  <r>
    <s v="07"/>
    <s v="compras_tienda_de_regalos"/>
    <n v="4"/>
    <x v="61"/>
    <m/>
    <m/>
    <m/>
    <x v="0"/>
    <x v="0"/>
    <m/>
  </r>
  <r>
    <s v="07"/>
    <s v="compras_tienda_de_regalos"/>
    <n v="5"/>
    <x v="62"/>
    <n v="1"/>
    <s v="Detalle"/>
    <n v="3"/>
    <x v="14"/>
    <x v="14"/>
    <n v="1"/>
  </r>
  <r>
    <s v="07"/>
    <s v="compras_tienda_de_regalos"/>
    <n v="6"/>
    <x v="63"/>
    <m/>
    <m/>
    <m/>
    <x v="0"/>
    <x v="0"/>
    <m/>
  </r>
  <r>
    <s v="07"/>
    <s v="compras_tienda_de_regalos"/>
    <n v="7"/>
    <x v="64"/>
    <m/>
    <m/>
    <m/>
    <x v="0"/>
    <x v="0"/>
    <m/>
  </r>
  <r>
    <s v="07"/>
    <s v="compras_tienda_de_regalos"/>
    <n v="8"/>
    <x v="3"/>
    <m/>
    <m/>
    <m/>
    <x v="0"/>
    <x v="0"/>
    <m/>
  </r>
  <r>
    <s v="07"/>
    <s v="compras_tienda_de_regalos"/>
    <n v="9"/>
    <x v="65"/>
    <n v="1"/>
    <s v="Región"/>
    <n v="4"/>
    <x v="0"/>
    <x v="0"/>
    <m/>
  </r>
  <r>
    <s v="07"/>
    <s v="compras_tienda_de_regalos"/>
    <n v="10"/>
    <x v="4"/>
    <m/>
    <m/>
    <m/>
    <x v="0"/>
    <x v="0"/>
    <m/>
  </r>
  <r>
    <s v="07"/>
    <s v="compras_tienda_de_regalos"/>
    <n v="11"/>
    <x v="66"/>
    <n v="1"/>
    <s v="Provincia"/>
    <n v="5"/>
    <x v="0"/>
    <x v="0"/>
    <m/>
  </r>
  <r>
    <s v="07"/>
    <s v="compras_tienda_de_regalos"/>
    <n v="12"/>
    <x v="5"/>
    <m/>
    <m/>
    <m/>
    <x v="0"/>
    <x v="0"/>
    <m/>
  </r>
  <r>
    <s v="07"/>
    <s v="compras_tienda_de_regalos"/>
    <n v="13"/>
    <x v="67"/>
    <n v="1"/>
    <s v="Comuna"/>
    <n v="6"/>
    <x v="0"/>
    <x v="0"/>
    <m/>
  </r>
  <r>
    <s v="07"/>
    <s v="compras_tienda_de_regalos"/>
    <n v="14"/>
    <x v="68"/>
    <m/>
    <m/>
    <m/>
    <x v="0"/>
    <x v="0"/>
    <m/>
  </r>
  <r>
    <s v="07"/>
    <s v="compras_tienda_de_regalos"/>
    <n v="15"/>
    <x v="69"/>
    <m/>
    <m/>
    <m/>
    <x v="0"/>
    <x v="0"/>
    <m/>
  </r>
  <r>
    <s v="07"/>
    <s v="compras_tienda_de_regalos"/>
    <n v="16"/>
    <x v="70"/>
    <m/>
    <m/>
    <m/>
    <x v="0"/>
    <x v="0"/>
    <m/>
  </r>
  <r>
    <s v="07"/>
    <s v="compras_tienda_de_regalos"/>
    <n v="17"/>
    <x v="71"/>
    <n v="1"/>
    <s v="Clase"/>
    <n v="2"/>
    <x v="0"/>
    <x v="0"/>
    <m/>
  </r>
  <r>
    <s v="07"/>
    <s v="compras_tienda_de_regalos"/>
    <n v="18"/>
    <x v="72"/>
    <n v="1"/>
    <s v="Categoría"/>
    <n v="1"/>
    <x v="0"/>
    <x v="0"/>
    <m/>
  </r>
  <r>
    <s v="07"/>
    <s v="compras_tienda_de_regalos"/>
    <n v="19"/>
    <x v="73"/>
    <m/>
    <m/>
    <m/>
    <x v="0"/>
    <x v="0"/>
    <m/>
  </r>
  <r>
    <s v="07"/>
    <s v="compras_tienda_de_regalos"/>
    <n v="20"/>
    <x v="74"/>
    <m/>
    <m/>
    <m/>
    <x v="0"/>
    <x v="0"/>
    <m/>
  </r>
  <r>
    <s v="08"/>
    <s v="compras_general"/>
    <n v="1"/>
    <x v="58"/>
    <n v="1"/>
    <s v="Compras: General"/>
    <n v="7"/>
    <x v="15"/>
    <x v="15"/>
    <n v="0"/>
  </r>
  <r>
    <s v="08"/>
    <s v="compras_general"/>
    <n v="2"/>
    <x v="59"/>
    <m/>
    <m/>
    <m/>
    <x v="0"/>
    <x v="0"/>
    <m/>
  </r>
  <r>
    <s v="08"/>
    <s v="compras_general"/>
    <n v="3"/>
    <x v="60"/>
    <m/>
    <m/>
    <m/>
    <x v="0"/>
    <x v="0"/>
    <m/>
  </r>
  <r>
    <s v="08"/>
    <s v="compras_general"/>
    <n v="4"/>
    <x v="61"/>
    <m/>
    <m/>
    <m/>
    <x v="0"/>
    <x v="0"/>
    <m/>
  </r>
  <r>
    <s v="08"/>
    <s v="compras_general"/>
    <n v="5"/>
    <x v="62"/>
    <n v="1"/>
    <s v="Detalle"/>
    <n v="3"/>
    <x v="16"/>
    <x v="16"/>
    <n v="1"/>
  </r>
  <r>
    <s v="08"/>
    <s v="compras_general"/>
    <n v="6"/>
    <x v="63"/>
    <m/>
    <m/>
    <m/>
    <x v="0"/>
    <x v="0"/>
    <m/>
  </r>
  <r>
    <s v="08"/>
    <s v="compras_general"/>
    <n v="7"/>
    <x v="64"/>
    <m/>
    <m/>
    <m/>
    <x v="0"/>
    <x v="0"/>
    <m/>
  </r>
  <r>
    <s v="08"/>
    <s v="compras_general"/>
    <n v="8"/>
    <x v="3"/>
    <m/>
    <m/>
    <m/>
    <x v="0"/>
    <x v="0"/>
    <m/>
  </r>
  <r>
    <s v="08"/>
    <s v="compras_general"/>
    <n v="9"/>
    <x v="65"/>
    <n v="1"/>
    <s v="Región"/>
    <n v="4"/>
    <x v="0"/>
    <x v="0"/>
    <m/>
  </r>
  <r>
    <s v="08"/>
    <s v="compras_general"/>
    <n v="10"/>
    <x v="4"/>
    <m/>
    <m/>
    <m/>
    <x v="0"/>
    <x v="0"/>
    <m/>
  </r>
  <r>
    <s v="08"/>
    <s v="compras_general"/>
    <n v="11"/>
    <x v="66"/>
    <n v="1"/>
    <s v="Provincia"/>
    <n v="5"/>
    <x v="0"/>
    <x v="0"/>
    <m/>
  </r>
  <r>
    <s v="08"/>
    <s v="compras_general"/>
    <n v="12"/>
    <x v="5"/>
    <m/>
    <m/>
    <m/>
    <x v="0"/>
    <x v="0"/>
    <m/>
  </r>
  <r>
    <s v="08"/>
    <s v="compras_general"/>
    <n v="13"/>
    <x v="67"/>
    <n v="1"/>
    <s v="Comuna"/>
    <n v="6"/>
    <x v="0"/>
    <x v="0"/>
    <m/>
  </r>
  <r>
    <s v="08"/>
    <s v="compras_general"/>
    <n v="14"/>
    <x v="68"/>
    <m/>
    <m/>
    <m/>
    <x v="0"/>
    <x v="0"/>
    <m/>
  </r>
  <r>
    <s v="08"/>
    <s v="compras_general"/>
    <n v="15"/>
    <x v="69"/>
    <m/>
    <m/>
    <m/>
    <x v="0"/>
    <x v="0"/>
    <m/>
  </r>
  <r>
    <s v="08"/>
    <s v="compras_general"/>
    <n v="16"/>
    <x v="70"/>
    <m/>
    <m/>
    <m/>
    <x v="0"/>
    <x v="0"/>
    <m/>
  </r>
  <r>
    <s v="08"/>
    <s v="compras_general"/>
    <n v="17"/>
    <x v="71"/>
    <n v="1"/>
    <s v="Clase"/>
    <n v="2"/>
    <x v="0"/>
    <x v="0"/>
    <m/>
  </r>
  <r>
    <s v="08"/>
    <s v="compras_general"/>
    <n v="18"/>
    <x v="72"/>
    <n v="1"/>
    <s v="Categoría"/>
    <n v="1"/>
    <x v="0"/>
    <x v="0"/>
    <m/>
  </r>
  <r>
    <s v="08"/>
    <s v="compras_general"/>
    <n v="19"/>
    <x v="73"/>
    <m/>
    <m/>
    <m/>
    <x v="0"/>
    <x v="0"/>
    <m/>
  </r>
  <r>
    <s v="08"/>
    <s v="compras_general"/>
    <n v="20"/>
    <x v="74"/>
    <m/>
    <m/>
    <m/>
    <x v="0"/>
    <x v="0"/>
    <m/>
  </r>
  <r>
    <s v="09"/>
    <s v="compras_verduleria"/>
    <n v="1"/>
    <x v="58"/>
    <n v="1"/>
    <s v="Compras: Verdulería"/>
    <n v="7"/>
    <x v="17"/>
    <x v="17"/>
    <n v="0"/>
  </r>
  <r>
    <s v="09"/>
    <s v="compras_verduleria"/>
    <n v="2"/>
    <x v="59"/>
    <m/>
    <m/>
    <m/>
    <x v="0"/>
    <x v="0"/>
    <m/>
  </r>
  <r>
    <s v="09"/>
    <s v="compras_verduleria"/>
    <n v="3"/>
    <x v="60"/>
    <m/>
    <m/>
    <m/>
    <x v="0"/>
    <x v="0"/>
    <m/>
  </r>
  <r>
    <s v="09"/>
    <s v="compras_verduleria"/>
    <n v="4"/>
    <x v="61"/>
    <m/>
    <m/>
    <m/>
    <x v="0"/>
    <x v="0"/>
    <m/>
  </r>
  <r>
    <s v="09"/>
    <s v="compras_verduleria"/>
    <n v="5"/>
    <x v="62"/>
    <n v="1"/>
    <s v="Detalle"/>
    <n v="3"/>
    <x v="18"/>
    <x v="18"/>
    <n v="1"/>
  </r>
  <r>
    <s v="09"/>
    <s v="compras_verduleria"/>
    <n v="6"/>
    <x v="63"/>
    <m/>
    <m/>
    <m/>
    <x v="0"/>
    <x v="0"/>
    <m/>
  </r>
  <r>
    <s v="09"/>
    <s v="compras_verduleria"/>
    <n v="7"/>
    <x v="64"/>
    <m/>
    <m/>
    <m/>
    <x v="0"/>
    <x v="0"/>
    <m/>
  </r>
  <r>
    <s v="09"/>
    <s v="compras_verduleria"/>
    <n v="8"/>
    <x v="3"/>
    <m/>
    <m/>
    <m/>
    <x v="0"/>
    <x v="0"/>
    <m/>
  </r>
  <r>
    <s v="09"/>
    <s v="compras_verduleria"/>
    <n v="9"/>
    <x v="65"/>
    <n v="1"/>
    <s v="Región"/>
    <n v="4"/>
    <x v="0"/>
    <x v="0"/>
    <m/>
  </r>
  <r>
    <s v="09"/>
    <s v="compras_verduleria"/>
    <n v="10"/>
    <x v="4"/>
    <m/>
    <m/>
    <m/>
    <x v="0"/>
    <x v="0"/>
    <m/>
  </r>
  <r>
    <s v="09"/>
    <s v="compras_verduleria"/>
    <n v="11"/>
    <x v="66"/>
    <n v="1"/>
    <s v="Provincia"/>
    <n v="5"/>
    <x v="0"/>
    <x v="0"/>
    <m/>
  </r>
  <r>
    <s v="09"/>
    <s v="compras_verduleria"/>
    <n v="12"/>
    <x v="5"/>
    <m/>
    <m/>
    <m/>
    <x v="0"/>
    <x v="0"/>
    <m/>
  </r>
  <r>
    <s v="09"/>
    <s v="compras_verduleria"/>
    <n v="13"/>
    <x v="67"/>
    <n v="1"/>
    <s v="Comuna"/>
    <n v="6"/>
    <x v="0"/>
    <x v="0"/>
    <m/>
  </r>
  <r>
    <s v="09"/>
    <s v="compras_verduleria"/>
    <n v="14"/>
    <x v="68"/>
    <m/>
    <m/>
    <m/>
    <x v="0"/>
    <x v="0"/>
    <m/>
  </r>
  <r>
    <s v="09"/>
    <s v="compras_verduleria"/>
    <n v="15"/>
    <x v="69"/>
    <m/>
    <m/>
    <m/>
    <x v="0"/>
    <x v="0"/>
    <m/>
  </r>
  <r>
    <s v="09"/>
    <s v="compras_verduleria"/>
    <n v="16"/>
    <x v="70"/>
    <m/>
    <m/>
    <m/>
    <x v="0"/>
    <x v="0"/>
    <m/>
  </r>
  <r>
    <s v="09"/>
    <s v="compras_verduleria"/>
    <n v="17"/>
    <x v="71"/>
    <n v="1"/>
    <s v="Clase"/>
    <n v="2"/>
    <x v="0"/>
    <x v="0"/>
    <m/>
  </r>
  <r>
    <s v="09"/>
    <s v="compras_verduleria"/>
    <n v="18"/>
    <x v="72"/>
    <n v="1"/>
    <s v="Categoría"/>
    <n v="1"/>
    <x v="0"/>
    <x v="0"/>
    <m/>
  </r>
  <r>
    <s v="09"/>
    <s v="compras_verduleria"/>
    <n v="19"/>
    <x v="73"/>
    <m/>
    <m/>
    <m/>
    <x v="0"/>
    <x v="0"/>
    <m/>
  </r>
  <r>
    <s v="09"/>
    <s v="compras_verduleria"/>
    <n v="20"/>
    <x v="74"/>
    <m/>
    <m/>
    <m/>
    <x v="0"/>
    <x v="0"/>
    <m/>
  </r>
  <r>
    <s v="10"/>
    <s v="compras_carniceria"/>
    <n v="1"/>
    <x v="58"/>
    <n v="1"/>
    <s v="Compras: Carnicería"/>
    <n v="7"/>
    <x v="19"/>
    <x v="19"/>
    <n v="0"/>
  </r>
  <r>
    <s v="10"/>
    <s v="compras_carniceria"/>
    <n v="2"/>
    <x v="59"/>
    <m/>
    <m/>
    <m/>
    <x v="0"/>
    <x v="0"/>
    <m/>
  </r>
  <r>
    <s v="10"/>
    <s v="compras_carniceria"/>
    <n v="3"/>
    <x v="60"/>
    <m/>
    <m/>
    <m/>
    <x v="0"/>
    <x v="0"/>
    <m/>
  </r>
  <r>
    <s v="10"/>
    <s v="compras_carniceria"/>
    <n v="4"/>
    <x v="61"/>
    <m/>
    <m/>
    <m/>
    <x v="0"/>
    <x v="0"/>
    <m/>
  </r>
  <r>
    <s v="10"/>
    <s v="compras_carniceria"/>
    <n v="5"/>
    <x v="62"/>
    <n v="1"/>
    <s v="Detalle"/>
    <n v="3"/>
    <x v="20"/>
    <x v="20"/>
    <n v="1"/>
  </r>
  <r>
    <s v="10"/>
    <s v="compras_carniceria"/>
    <n v="6"/>
    <x v="63"/>
    <m/>
    <m/>
    <m/>
    <x v="0"/>
    <x v="0"/>
    <m/>
  </r>
  <r>
    <s v="10"/>
    <s v="compras_carniceria"/>
    <n v="7"/>
    <x v="64"/>
    <m/>
    <m/>
    <m/>
    <x v="0"/>
    <x v="0"/>
    <m/>
  </r>
  <r>
    <s v="10"/>
    <s v="compras_carniceria"/>
    <n v="8"/>
    <x v="3"/>
    <m/>
    <m/>
    <m/>
    <x v="0"/>
    <x v="0"/>
    <m/>
  </r>
  <r>
    <s v="10"/>
    <s v="compras_carniceria"/>
    <n v="9"/>
    <x v="65"/>
    <n v="1"/>
    <s v="Región"/>
    <n v="4"/>
    <x v="0"/>
    <x v="0"/>
    <m/>
  </r>
  <r>
    <s v="10"/>
    <s v="compras_carniceria"/>
    <n v="10"/>
    <x v="4"/>
    <m/>
    <m/>
    <m/>
    <x v="0"/>
    <x v="0"/>
    <m/>
  </r>
  <r>
    <s v="10"/>
    <s v="compras_carniceria"/>
    <n v="11"/>
    <x v="66"/>
    <n v="1"/>
    <s v="Provincia"/>
    <n v="5"/>
    <x v="0"/>
    <x v="0"/>
    <m/>
  </r>
  <r>
    <s v="10"/>
    <s v="compras_carniceria"/>
    <n v="12"/>
    <x v="5"/>
    <m/>
    <m/>
    <m/>
    <x v="0"/>
    <x v="0"/>
    <m/>
  </r>
  <r>
    <s v="10"/>
    <s v="compras_carniceria"/>
    <n v="13"/>
    <x v="67"/>
    <n v="1"/>
    <s v="Comuna"/>
    <n v="6"/>
    <x v="0"/>
    <x v="0"/>
    <m/>
  </r>
  <r>
    <s v="10"/>
    <s v="compras_carniceria"/>
    <n v="14"/>
    <x v="68"/>
    <m/>
    <m/>
    <m/>
    <x v="0"/>
    <x v="0"/>
    <m/>
  </r>
  <r>
    <s v="10"/>
    <s v="compras_carniceria"/>
    <n v="15"/>
    <x v="69"/>
    <m/>
    <m/>
    <m/>
    <x v="0"/>
    <x v="0"/>
    <m/>
  </r>
  <r>
    <s v="10"/>
    <s v="compras_carniceria"/>
    <n v="16"/>
    <x v="70"/>
    <m/>
    <m/>
    <m/>
    <x v="0"/>
    <x v="0"/>
    <m/>
  </r>
  <r>
    <s v="10"/>
    <s v="compras_carniceria"/>
    <n v="17"/>
    <x v="71"/>
    <n v="1"/>
    <s v="Clase"/>
    <n v="2"/>
    <x v="0"/>
    <x v="0"/>
    <m/>
  </r>
  <r>
    <s v="10"/>
    <s v="compras_carniceria"/>
    <n v="18"/>
    <x v="72"/>
    <n v="1"/>
    <s v="Categoría"/>
    <n v="1"/>
    <x v="0"/>
    <x v="0"/>
    <m/>
  </r>
  <r>
    <s v="10"/>
    <s v="compras_carniceria"/>
    <n v="19"/>
    <x v="73"/>
    <m/>
    <m/>
    <m/>
    <x v="0"/>
    <x v="0"/>
    <m/>
  </r>
  <r>
    <s v="10"/>
    <s v="compras_carniceria"/>
    <n v="20"/>
    <x v="74"/>
    <m/>
    <m/>
    <m/>
    <x v="0"/>
    <x v="0"/>
    <m/>
  </r>
  <r>
    <s v="11"/>
    <s v="compras_florista"/>
    <n v="1"/>
    <x v="58"/>
    <n v="1"/>
    <s v="Compras: Florería"/>
    <n v="7"/>
    <x v="21"/>
    <x v="21"/>
    <n v="0"/>
  </r>
  <r>
    <s v="11"/>
    <s v="compras_florista"/>
    <n v="2"/>
    <x v="59"/>
    <m/>
    <m/>
    <m/>
    <x v="0"/>
    <x v="0"/>
    <m/>
  </r>
  <r>
    <s v="11"/>
    <s v="compras_florista"/>
    <n v="3"/>
    <x v="60"/>
    <m/>
    <m/>
    <m/>
    <x v="0"/>
    <x v="0"/>
    <m/>
  </r>
  <r>
    <s v="11"/>
    <s v="compras_florista"/>
    <n v="4"/>
    <x v="61"/>
    <m/>
    <m/>
    <m/>
    <x v="0"/>
    <x v="0"/>
    <m/>
  </r>
  <r>
    <s v="11"/>
    <s v="compras_florista"/>
    <n v="5"/>
    <x v="62"/>
    <n v="1"/>
    <s v="Detalle"/>
    <n v="3"/>
    <x v="22"/>
    <x v="22"/>
    <n v="1"/>
  </r>
  <r>
    <s v="11"/>
    <s v="compras_florista"/>
    <n v="6"/>
    <x v="63"/>
    <m/>
    <m/>
    <m/>
    <x v="0"/>
    <x v="0"/>
    <m/>
  </r>
  <r>
    <s v="11"/>
    <s v="compras_florista"/>
    <n v="7"/>
    <x v="64"/>
    <m/>
    <m/>
    <m/>
    <x v="0"/>
    <x v="0"/>
    <m/>
  </r>
  <r>
    <s v="11"/>
    <s v="compras_florista"/>
    <n v="8"/>
    <x v="3"/>
    <m/>
    <m/>
    <m/>
    <x v="0"/>
    <x v="0"/>
    <m/>
  </r>
  <r>
    <s v="11"/>
    <s v="compras_florista"/>
    <n v="9"/>
    <x v="65"/>
    <n v="1"/>
    <s v="Región"/>
    <n v="4"/>
    <x v="0"/>
    <x v="0"/>
    <m/>
  </r>
  <r>
    <s v="11"/>
    <s v="compras_florista"/>
    <n v="10"/>
    <x v="4"/>
    <m/>
    <m/>
    <m/>
    <x v="0"/>
    <x v="0"/>
    <m/>
  </r>
  <r>
    <s v="11"/>
    <s v="compras_florista"/>
    <n v="11"/>
    <x v="66"/>
    <n v="1"/>
    <s v="Provincia"/>
    <n v="5"/>
    <x v="0"/>
    <x v="0"/>
    <m/>
  </r>
  <r>
    <s v="11"/>
    <s v="compras_florista"/>
    <n v="12"/>
    <x v="5"/>
    <m/>
    <m/>
    <m/>
    <x v="0"/>
    <x v="0"/>
    <m/>
  </r>
  <r>
    <s v="11"/>
    <s v="compras_florista"/>
    <n v="13"/>
    <x v="67"/>
    <n v="1"/>
    <s v="Comuna"/>
    <n v="6"/>
    <x v="0"/>
    <x v="0"/>
    <m/>
  </r>
  <r>
    <s v="11"/>
    <s v="compras_florista"/>
    <n v="14"/>
    <x v="68"/>
    <m/>
    <m/>
    <m/>
    <x v="0"/>
    <x v="0"/>
    <m/>
  </r>
  <r>
    <s v="11"/>
    <s v="compras_florista"/>
    <n v="15"/>
    <x v="69"/>
    <m/>
    <m/>
    <m/>
    <x v="0"/>
    <x v="0"/>
    <m/>
  </r>
  <r>
    <s v="11"/>
    <s v="compras_florista"/>
    <n v="16"/>
    <x v="70"/>
    <m/>
    <m/>
    <m/>
    <x v="0"/>
    <x v="0"/>
    <m/>
  </r>
  <r>
    <s v="11"/>
    <s v="compras_florista"/>
    <n v="17"/>
    <x v="71"/>
    <n v="1"/>
    <s v="Clase"/>
    <n v="2"/>
    <x v="0"/>
    <x v="0"/>
    <m/>
  </r>
  <r>
    <s v="11"/>
    <s v="compras_florista"/>
    <n v="18"/>
    <x v="72"/>
    <n v="1"/>
    <s v="Categoría"/>
    <n v="1"/>
    <x v="0"/>
    <x v="0"/>
    <m/>
  </r>
  <r>
    <s v="11"/>
    <s v="compras_florista"/>
    <n v="19"/>
    <x v="73"/>
    <m/>
    <m/>
    <m/>
    <x v="0"/>
    <x v="0"/>
    <m/>
  </r>
  <r>
    <s v="11"/>
    <s v="compras_florista"/>
    <n v="20"/>
    <x v="74"/>
    <m/>
    <m/>
    <m/>
    <x v="0"/>
    <x v="0"/>
    <m/>
  </r>
  <r>
    <s v="12"/>
    <s v="compras_centro_de_jardineria"/>
    <n v="1"/>
    <x v="58"/>
    <n v="1"/>
    <s v="Compras: Jardinería"/>
    <n v="7"/>
    <x v="23"/>
    <x v="23"/>
    <n v="0"/>
  </r>
  <r>
    <s v="12"/>
    <s v="compras_centro_de_jardineria"/>
    <n v="2"/>
    <x v="59"/>
    <m/>
    <m/>
    <m/>
    <x v="0"/>
    <x v="0"/>
    <m/>
  </r>
  <r>
    <s v="12"/>
    <s v="compras_centro_de_jardineria"/>
    <n v="3"/>
    <x v="60"/>
    <m/>
    <m/>
    <m/>
    <x v="0"/>
    <x v="0"/>
    <m/>
  </r>
  <r>
    <s v="12"/>
    <s v="compras_centro_de_jardineria"/>
    <n v="4"/>
    <x v="61"/>
    <m/>
    <m/>
    <m/>
    <x v="0"/>
    <x v="0"/>
    <m/>
  </r>
  <r>
    <s v="12"/>
    <s v="compras_centro_de_jardineria"/>
    <n v="5"/>
    <x v="62"/>
    <n v="1"/>
    <s v="Detalle"/>
    <n v="3"/>
    <x v="24"/>
    <x v="24"/>
    <n v="1"/>
  </r>
  <r>
    <s v="12"/>
    <s v="compras_centro_de_jardineria"/>
    <n v="6"/>
    <x v="63"/>
    <m/>
    <m/>
    <m/>
    <x v="0"/>
    <x v="0"/>
    <m/>
  </r>
  <r>
    <s v="12"/>
    <s v="compras_centro_de_jardineria"/>
    <n v="7"/>
    <x v="64"/>
    <m/>
    <m/>
    <m/>
    <x v="0"/>
    <x v="0"/>
    <m/>
  </r>
  <r>
    <s v="12"/>
    <s v="compras_centro_de_jardineria"/>
    <n v="8"/>
    <x v="3"/>
    <m/>
    <m/>
    <m/>
    <x v="0"/>
    <x v="0"/>
    <m/>
  </r>
  <r>
    <s v="12"/>
    <s v="compras_centro_de_jardineria"/>
    <n v="9"/>
    <x v="65"/>
    <n v="1"/>
    <s v="Región"/>
    <n v="4"/>
    <x v="0"/>
    <x v="0"/>
    <m/>
  </r>
  <r>
    <s v="12"/>
    <s v="compras_centro_de_jardineria"/>
    <n v="10"/>
    <x v="4"/>
    <m/>
    <m/>
    <m/>
    <x v="0"/>
    <x v="0"/>
    <m/>
  </r>
  <r>
    <s v="12"/>
    <s v="compras_centro_de_jardineria"/>
    <n v="11"/>
    <x v="66"/>
    <n v="1"/>
    <s v="Provincia"/>
    <n v="5"/>
    <x v="0"/>
    <x v="0"/>
    <m/>
  </r>
  <r>
    <s v="12"/>
    <s v="compras_centro_de_jardineria"/>
    <n v="12"/>
    <x v="5"/>
    <m/>
    <m/>
    <m/>
    <x v="0"/>
    <x v="0"/>
    <m/>
  </r>
  <r>
    <s v="12"/>
    <s v="compras_centro_de_jardineria"/>
    <n v="13"/>
    <x v="67"/>
    <n v="1"/>
    <s v="Comuna"/>
    <n v="6"/>
    <x v="0"/>
    <x v="0"/>
    <m/>
  </r>
  <r>
    <s v="12"/>
    <s v="compras_centro_de_jardineria"/>
    <n v="14"/>
    <x v="68"/>
    <m/>
    <m/>
    <m/>
    <x v="0"/>
    <x v="0"/>
    <m/>
  </r>
  <r>
    <s v="12"/>
    <s v="compras_centro_de_jardineria"/>
    <n v="15"/>
    <x v="69"/>
    <m/>
    <m/>
    <m/>
    <x v="0"/>
    <x v="0"/>
    <m/>
  </r>
  <r>
    <s v="12"/>
    <s v="compras_centro_de_jardineria"/>
    <n v="16"/>
    <x v="70"/>
    <m/>
    <m/>
    <m/>
    <x v="0"/>
    <x v="0"/>
    <m/>
  </r>
  <r>
    <s v="12"/>
    <s v="compras_centro_de_jardineria"/>
    <n v="17"/>
    <x v="71"/>
    <n v="1"/>
    <s v="Clase"/>
    <n v="2"/>
    <x v="0"/>
    <x v="0"/>
    <m/>
  </r>
  <r>
    <s v="12"/>
    <s v="compras_centro_de_jardineria"/>
    <n v="18"/>
    <x v="72"/>
    <n v="1"/>
    <s v="Categoría"/>
    <n v="1"/>
    <x v="0"/>
    <x v="0"/>
    <m/>
  </r>
  <r>
    <s v="12"/>
    <s v="compras_centro_de_jardineria"/>
    <n v="19"/>
    <x v="73"/>
    <m/>
    <m/>
    <m/>
    <x v="0"/>
    <x v="0"/>
    <m/>
  </r>
  <r>
    <s v="12"/>
    <s v="compras_centro_de_jardineria"/>
    <n v="20"/>
    <x v="74"/>
    <m/>
    <m/>
    <m/>
    <x v="0"/>
    <x v="0"/>
    <m/>
  </r>
  <r>
    <s v="13"/>
    <s v="compras_centro_comercial"/>
    <n v="1"/>
    <x v="58"/>
    <n v="1"/>
    <s v="Compras: Centro Comercial"/>
    <n v="7"/>
    <x v="25"/>
    <x v="25"/>
    <n v="0"/>
  </r>
  <r>
    <s v="13"/>
    <s v="compras_centro_comercial"/>
    <n v="2"/>
    <x v="59"/>
    <m/>
    <m/>
    <m/>
    <x v="0"/>
    <x v="0"/>
    <m/>
  </r>
  <r>
    <s v="13"/>
    <s v="compras_centro_comercial"/>
    <n v="3"/>
    <x v="60"/>
    <m/>
    <m/>
    <m/>
    <x v="0"/>
    <x v="0"/>
    <m/>
  </r>
  <r>
    <s v="13"/>
    <s v="compras_centro_comercial"/>
    <n v="4"/>
    <x v="61"/>
    <m/>
    <m/>
    <m/>
    <x v="0"/>
    <x v="0"/>
    <m/>
  </r>
  <r>
    <s v="13"/>
    <s v="compras_centro_comercial"/>
    <n v="5"/>
    <x v="62"/>
    <n v="1"/>
    <s v="Detalle"/>
    <n v="3"/>
    <x v="26"/>
    <x v="26"/>
    <n v="1"/>
  </r>
  <r>
    <s v="13"/>
    <s v="compras_centro_comercial"/>
    <n v="6"/>
    <x v="63"/>
    <m/>
    <m/>
    <m/>
    <x v="0"/>
    <x v="0"/>
    <m/>
  </r>
  <r>
    <s v="13"/>
    <s v="compras_centro_comercial"/>
    <n v="7"/>
    <x v="64"/>
    <m/>
    <m/>
    <m/>
    <x v="0"/>
    <x v="0"/>
    <m/>
  </r>
  <r>
    <s v="13"/>
    <s v="compras_centro_comercial"/>
    <n v="8"/>
    <x v="3"/>
    <m/>
    <m/>
    <m/>
    <x v="0"/>
    <x v="0"/>
    <m/>
  </r>
  <r>
    <s v="13"/>
    <s v="compras_centro_comercial"/>
    <n v="9"/>
    <x v="65"/>
    <n v="1"/>
    <s v="Región"/>
    <n v="4"/>
    <x v="0"/>
    <x v="0"/>
    <m/>
  </r>
  <r>
    <s v="13"/>
    <s v="compras_centro_comercial"/>
    <n v="10"/>
    <x v="4"/>
    <m/>
    <m/>
    <m/>
    <x v="0"/>
    <x v="0"/>
    <m/>
  </r>
  <r>
    <s v="13"/>
    <s v="compras_centro_comercial"/>
    <n v="11"/>
    <x v="66"/>
    <n v="1"/>
    <s v="Provincia"/>
    <n v="5"/>
    <x v="0"/>
    <x v="0"/>
    <m/>
  </r>
  <r>
    <s v="13"/>
    <s v="compras_centro_comercial"/>
    <n v="12"/>
    <x v="5"/>
    <m/>
    <m/>
    <m/>
    <x v="0"/>
    <x v="0"/>
    <m/>
  </r>
  <r>
    <s v="13"/>
    <s v="compras_centro_comercial"/>
    <n v="13"/>
    <x v="67"/>
    <n v="1"/>
    <s v="Comuna"/>
    <n v="6"/>
    <x v="0"/>
    <x v="0"/>
    <m/>
  </r>
  <r>
    <s v="13"/>
    <s v="compras_centro_comercial"/>
    <n v="14"/>
    <x v="68"/>
    <m/>
    <m/>
    <m/>
    <x v="0"/>
    <x v="0"/>
    <m/>
  </r>
  <r>
    <s v="13"/>
    <s v="compras_centro_comercial"/>
    <n v="15"/>
    <x v="69"/>
    <m/>
    <m/>
    <m/>
    <x v="0"/>
    <x v="0"/>
    <m/>
  </r>
  <r>
    <s v="13"/>
    <s v="compras_centro_comercial"/>
    <n v="16"/>
    <x v="70"/>
    <m/>
    <m/>
    <m/>
    <x v="0"/>
    <x v="0"/>
    <m/>
  </r>
  <r>
    <s v="13"/>
    <s v="compras_centro_comercial"/>
    <n v="17"/>
    <x v="71"/>
    <n v="1"/>
    <s v="Clase"/>
    <n v="2"/>
    <x v="0"/>
    <x v="0"/>
    <m/>
  </r>
  <r>
    <s v="13"/>
    <s v="compras_centro_comercial"/>
    <n v="18"/>
    <x v="72"/>
    <n v="1"/>
    <s v="Categoría"/>
    <n v="1"/>
    <x v="0"/>
    <x v="0"/>
    <m/>
  </r>
  <r>
    <s v="13"/>
    <s v="compras_centro_comercial"/>
    <n v="19"/>
    <x v="73"/>
    <m/>
    <m/>
    <m/>
    <x v="0"/>
    <x v="0"/>
    <m/>
  </r>
  <r>
    <s v="13"/>
    <s v="compras_centro_comercial"/>
    <n v="20"/>
    <x v="74"/>
    <m/>
    <m/>
    <m/>
    <x v="0"/>
    <x v="0"/>
    <m/>
  </r>
  <r>
    <s v="14"/>
    <s v="alojamiento_camping"/>
    <n v="1"/>
    <x v="58"/>
    <n v="1"/>
    <s v="Alojamiento: Camping"/>
    <n v="7"/>
    <x v="27"/>
    <x v="27"/>
    <n v="0"/>
  </r>
  <r>
    <s v="14"/>
    <s v="alojamiento_camping"/>
    <n v="2"/>
    <x v="59"/>
    <m/>
    <m/>
    <m/>
    <x v="0"/>
    <x v="0"/>
    <m/>
  </r>
  <r>
    <s v="14"/>
    <s v="alojamiento_camping"/>
    <n v="3"/>
    <x v="60"/>
    <m/>
    <m/>
    <m/>
    <x v="0"/>
    <x v="0"/>
    <m/>
  </r>
  <r>
    <s v="14"/>
    <s v="alojamiento_camping"/>
    <n v="4"/>
    <x v="61"/>
    <m/>
    <m/>
    <m/>
    <x v="0"/>
    <x v="0"/>
    <m/>
  </r>
  <r>
    <s v="14"/>
    <s v="alojamiento_camping"/>
    <n v="5"/>
    <x v="62"/>
    <n v="1"/>
    <s v="Detalle"/>
    <n v="3"/>
    <x v="28"/>
    <x v="28"/>
    <n v="1"/>
  </r>
  <r>
    <s v="14"/>
    <s v="alojamiento_camping"/>
    <n v="6"/>
    <x v="63"/>
    <m/>
    <m/>
    <m/>
    <x v="0"/>
    <x v="0"/>
    <m/>
  </r>
  <r>
    <s v="14"/>
    <s v="alojamiento_camping"/>
    <n v="7"/>
    <x v="64"/>
    <m/>
    <m/>
    <m/>
    <x v="0"/>
    <x v="0"/>
    <m/>
  </r>
  <r>
    <s v="14"/>
    <s v="alojamiento_camping"/>
    <n v="8"/>
    <x v="3"/>
    <m/>
    <m/>
    <m/>
    <x v="0"/>
    <x v="0"/>
    <m/>
  </r>
  <r>
    <s v="14"/>
    <s v="alojamiento_camping"/>
    <n v="9"/>
    <x v="65"/>
    <n v="1"/>
    <s v="Región"/>
    <n v="4"/>
    <x v="0"/>
    <x v="0"/>
    <m/>
  </r>
  <r>
    <s v="14"/>
    <s v="alojamiento_camping"/>
    <n v="10"/>
    <x v="4"/>
    <m/>
    <m/>
    <m/>
    <x v="0"/>
    <x v="0"/>
    <m/>
  </r>
  <r>
    <s v="14"/>
    <s v="alojamiento_camping"/>
    <n v="11"/>
    <x v="66"/>
    <n v="1"/>
    <s v="Provincia"/>
    <n v="5"/>
    <x v="0"/>
    <x v="0"/>
    <m/>
  </r>
  <r>
    <s v="14"/>
    <s v="alojamiento_camping"/>
    <n v="12"/>
    <x v="5"/>
    <m/>
    <m/>
    <m/>
    <x v="0"/>
    <x v="0"/>
    <m/>
  </r>
  <r>
    <s v="14"/>
    <s v="alojamiento_camping"/>
    <n v="13"/>
    <x v="67"/>
    <n v="1"/>
    <s v="Comuna"/>
    <n v="6"/>
    <x v="0"/>
    <x v="0"/>
    <m/>
  </r>
  <r>
    <s v="14"/>
    <s v="alojamiento_camping"/>
    <n v="14"/>
    <x v="68"/>
    <m/>
    <m/>
    <m/>
    <x v="0"/>
    <x v="0"/>
    <m/>
  </r>
  <r>
    <s v="14"/>
    <s v="alojamiento_camping"/>
    <n v="15"/>
    <x v="69"/>
    <m/>
    <m/>
    <m/>
    <x v="0"/>
    <x v="0"/>
    <m/>
  </r>
  <r>
    <s v="14"/>
    <s v="alojamiento_camping"/>
    <n v="16"/>
    <x v="70"/>
    <m/>
    <m/>
    <m/>
    <x v="0"/>
    <x v="0"/>
    <m/>
  </r>
  <r>
    <s v="14"/>
    <s v="alojamiento_camping"/>
    <n v="17"/>
    <x v="71"/>
    <n v="1"/>
    <s v="Clase"/>
    <n v="2"/>
    <x v="0"/>
    <x v="0"/>
    <m/>
  </r>
  <r>
    <s v="14"/>
    <s v="alojamiento_camping"/>
    <n v="18"/>
    <x v="72"/>
    <n v="1"/>
    <s v="Categoría"/>
    <n v="1"/>
    <x v="0"/>
    <x v="0"/>
    <m/>
  </r>
  <r>
    <s v="14"/>
    <s v="alojamiento_camping"/>
    <n v="19"/>
    <x v="73"/>
    <m/>
    <m/>
    <m/>
    <x v="0"/>
    <x v="0"/>
    <m/>
  </r>
  <r>
    <s v="14"/>
    <s v="alojamiento_camping"/>
    <n v="20"/>
    <x v="74"/>
    <m/>
    <m/>
    <m/>
    <x v="0"/>
    <x v="0"/>
    <m/>
  </r>
  <r>
    <s v="15"/>
    <s v="alojamiento_refugio"/>
    <n v="1"/>
    <x v="58"/>
    <n v="1"/>
    <s v="Alojamiento: Refugio"/>
    <n v="7"/>
    <x v="29"/>
    <x v="29"/>
    <n v="0"/>
  </r>
  <r>
    <s v="15"/>
    <s v="alojamiento_refugio"/>
    <n v="2"/>
    <x v="59"/>
    <m/>
    <m/>
    <m/>
    <x v="0"/>
    <x v="0"/>
    <m/>
  </r>
  <r>
    <s v="15"/>
    <s v="alojamiento_refugio"/>
    <n v="3"/>
    <x v="60"/>
    <m/>
    <m/>
    <m/>
    <x v="0"/>
    <x v="0"/>
    <m/>
  </r>
  <r>
    <s v="15"/>
    <s v="alojamiento_refugio"/>
    <n v="4"/>
    <x v="61"/>
    <m/>
    <m/>
    <m/>
    <x v="0"/>
    <x v="0"/>
    <m/>
  </r>
  <r>
    <s v="15"/>
    <s v="alojamiento_refugio"/>
    <n v="5"/>
    <x v="62"/>
    <n v="1"/>
    <s v="Detalle"/>
    <n v="3"/>
    <x v="30"/>
    <x v="30"/>
    <n v="1"/>
  </r>
  <r>
    <s v="15"/>
    <s v="alojamiento_refugio"/>
    <n v="6"/>
    <x v="63"/>
    <m/>
    <m/>
    <m/>
    <x v="0"/>
    <x v="0"/>
    <m/>
  </r>
  <r>
    <s v="15"/>
    <s v="alojamiento_refugio"/>
    <n v="7"/>
    <x v="64"/>
    <m/>
    <m/>
    <m/>
    <x v="0"/>
    <x v="0"/>
    <m/>
  </r>
  <r>
    <s v="15"/>
    <s v="alojamiento_refugio"/>
    <n v="8"/>
    <x v="3"/>
    <m/>
    <m/>
    <m/>
    <x v="0"/>
    <x v="0"/>
    <m/>
  </r>
  <r>
    <s v="15"/>
    <s v="alojamiento_refugio"/>
    <n v="9"/>
    <x v="65"/>
    <n v="1"/>
    <s v="Región"/>
    <n v="4"/>
    <x v="0"/>
    <x v="0"/>
    <m/>
  </r>
  <r>
    <s v="15"/>
    <s v="alojamiento_refugio"/>
    <n v="10"/>
    <x v="4"/>
    <m/>
    <m/>
    <m/>
    <x v="0"/>
    <x v="0"/>
    <m/>
  </r>
  <r>
    <s v="15"/>
    <s v="alojamiento_refugio"/>
    <n v="11"/>
    <x v="66"/>
    <n v="1"/>
    <s v="Provincia"/>
    <n v="5"/>
    <x v="0"/>
    <x v="0"/>
    <m/>
  </r>
  <r>
    <s v="15"/>
    <s v="alojamiento_refugio"/>
    <n v="12"/>
    <x v="5"/>
    <m/>
    <m/>
    <m/>
    <x v="0"/>
    <x v="0"/>
    <m/>
  </r>
  <r>
    <s v="15"/>
    <s v="alojamiento_refugio"/>
    <n v="13"/>
    <x v="67"/>
    <n v="1"/>
    <s v="Comuna"/>
    <n v="6"/>
    <x v="0"/>
    <x v="0"/>
    <m/>
  </r>
  <r>
    <s v="15"/>
    <s v="alojamiento_refugio"/>
    <n v="14"/>
    <x v="68"/>
    <m/>
    <m/>
    <m/>
    <x v="0"/>
    <x v="0"/>
    <m/>
  </r>
  <r>
    <s v="15"/>
    <s v="alojamiento_refugio"/>
    <n v="15"/>
    <x v="69"/>
    <m/>
    <m/>
    <m/>
    <x v="0"/>
    <x v="0"/>
    <m/>
  </r>
  <r>
    <s v="15"/>
    <s v="alojamiento_refugio"/>
    <n v="16"/>
    <x v="70"/>
    <m/>
    <m/>
    <m/>
    <x v="0"/>
    <x v="0"/>
    <m/>
  </r>
  <r>
    <s v="15"/>
    <s v="alojamiento_refugio"/>
    <n v="17"/>
    <x v="71"/>
    <n v="1"/>
    <s v="Clase"/>
    <n v="2"/>
    <x v="0"/>
    <x v="0"/>
    <m/>
  </r>
  <r>
    <s v="15"/>
    <s v="alojamiento_refugio"/>
    <n v="18"/>
    <x v="72"/>
    <n v="1"/>
    <s v="Categoría"/>
    <n v="1"/>
    <x v="0"/>
    <x v="0"/>
    <m/>
  </r>
  <r>
    <s v="15"/>
    <s v="alojamiento_refugio"/>
    <n v="19"/>
    <x v="73"/>
    <m/>
    <m/>
    <m/>
    <x v="0"/>
    <x v="0"/>
    <m/>
  </r>
  <r>
    <s v="15"/>
    <s v="alojamiento_refugio"/>
    <n v="20"/>
    <x v="74"/>
    <m/>
    <m/>
    <m/>
    <x v="0"/>
    <x v="0"/>
    <m/>
  </r>
  <r>
    <s v="16"/>
    <s v="alojamiento_choza_alpina"/>
    <n v="1"/>
    <x v="58"/>
    <n v="1"/>
    <s v="Alojamiento: Choza Alpina"/>
    <n v="7"/>
    <x v="31"/>
    <x v="31"/>
    <n v="0"/>
  </r>
  <r>
    <s v="16"/>
    <s v="alojamiento_choza_alpina"/>
    <n v="2"/>
    <x v="59"/>
    <m/>
    <m/>
    <m/>
    <x v="0"/>
    <x v="0"/>
    <m/>
  </r>
  <r>
    <s v="16"/>
    <s v="alojamiento_choza_alpina"/>
    <n v="3"/>
    <x v="60"/>
    <m/>
    <m/>
    <m/>
    <x v="0"/>
    <x v="0"/>
    <m/>
  </r>
  <r>
    <s v="16"/>
    <s v="alojamiento_choza_alpina"/>
    <n v="4"/>
    <x v="61"/>
    <m/>
    <m/>
    <m/>
    <x v="0"/>
    <x v="0"/>
    <m/>
  </r>
  <r>
    <s v="16"/>
    <s v="alojamiento_choza_alpina"/>
    <n v="5"/>
    <x v="62"/>
    <n v="1"/>
    <s v="Detalle"/>
    <n v="3"/>
    <x v="32"/>
    <x v="32"/>
    <n v="1"/>
  </r>
  <r>
    <s v="16"/>
    <s v="alojamiento_choza_alpina"/>
    <n v="6"/>
    <x v="63"/>
    <m/>
    <m/>
    <m/>
    <x v="0"/>
    <x v="0"/>
    <m/>
  </r>
  <r>
    <s v="16"/>
    <s v="alojamiento_choza_alpina"/>
    <n v="7"/>
    <x v="64"/>
    <m/>
    <m/>
    <m/>
    <x v="0"/>
    <x v="0"/>
    <m/>
  </r>
  <r>
    <s v="16"/>
    <s v="alojamiento_choza_alpina"/>
    <n v="8"/>
    <x v="3"/>
    <m/>
    <m/>
    <m/>
    <x v="0"/>
    <x v="0"/>
    <m/>
  </r>
  <r>
    <s v="16"/>
    <s v="alojamiento_choza_alpina"/>
    <n v="9"/>
    <x v="65"/>
    <n v="1"/>
    <s v="Región"/>
    <n v="4"/>
    <x v="0"/>
    <x v="0"/>
    <m/>
  </r>
  <r>
    <s v="16"/>
    <s v="alojamiento_choza_alpina"/>
    <n v="10"/>
    <x v="4"/>
    <m/>
    <m/>
    <m/>
    <x v="0"/>
    <x v="0"/>
    <m/>
  </r>
  <r>
    <s v="16"/>
    <s v="alojamiento_choza_alpina"/>
    <n v="11"/>
    <x v="66"/>
    <n v="1"/>
    <s v="Provincia"/>
    <n v="5"/>
    <x v="0"/>
    <x v="0"/>
    <m/>
  </r>
  <r>
    <s v="16"/>
    <s v="alojamiento_choza_alpina"/>
    <n v="12"/>
    <x v="5"/>
    <m/>
    <m/>
    <m/>
    <x v="0"/>
    <x v="0"/>
    <m/>
  </r>
  <r>
    <s v="16"/>
    <s v="alojamiento_choza_alpina"/>
    <n v="13"/>
    <x v="67"/>
    <n v="1"/>
    <s v="Comuna"/>
    <n v="6"/>
    <x v="0"/>
    <x v="0"/>
    <m/>
  </r>
  <r>
    <s v="16"/>
    <s v="alojamiento_choza_alpina"/>
    <n v="14"/>
    <x v="68"/>
    <m/>
    <m/>
    <m/>
    <x v="0"/>
    <x v="0"/>
    <m/>
  </r>
  <r>
    <s v="16"/>
    <s v="alojamiento_choza_alpina"/>
    <n v="15"/>
    <x v="69"/>
    <m/>
    <m/>
    <m/>
    <x v="0"/>
    <x v="0"/>
    <m/>
  </r>
  <r>
    <s v="16"/>
    <s v="alojamiento_choza_alpina"/>
    <n v="16"/>
    <x v="70"/>
    <m/>
    <m/>
    <m/>
    <x v="0"/>
    <x v="0"/>
    <m/>
  </r>
  <r>
    <s v="16"/>
    <s v="alojamiento_choza_alpina"/>
    <n v="17"/>
    <x v="71"/>
    <n v="1"/>
    <s v="Clase"/>
    <n v="2"/>
    <x v="0"/>
    <x v="0"/>
    <m/>
  </r>
  <r>
    <s v="16"/>
    <s v="alojamiento_choza_alpina"/>
    <n v="18"/>
    <x v="72"/>
    <n v="1"/>
    <s v="Categoría"/>
    <n v="1"/>
    <x v="0"/>
    <x v="0"/>
    <m/>
  </r>
  <r>
    <s v="16"/>
    <s v="alojamiento_choza_alpina"/>
    <n v="19"/>
    <x v="73"/>
    <m/>
    <m/>
    <m/>
    <x v="0"/>
    <x v="0"/>
    <m/>
  </r>
  <r>
    <s v="16"/>
    <s v="alojamiento_choza_alpina"/>
    <n v="20"/>
    <x v="74"/>
    <m/>
    <m/>
    <m/>
    <x v="0"/>
    <x v="0"/>
    <m/>
  </r>
  <r>
    <s v="17"/>
    <s v="alojamiento_albergue"/>
    <n v="1"/>
    <x v="58"/>
    <n v="1"/>
    <s v="Alojamiento: Albergue"/>
    <n v="7"/>
    <x v="33"/>
    <x v="33"/>
    <n v="0"/>
  </r>
  <r>
    <s v="17"/>
    <s v="alojamiento_albergue"/>
    <n v="2"/>
    <x v="59"/>
    <m/>
    <m/>
    <m/>
    <x v="0"/>
    <x v="0"/>
    <m/>
  </r>
  <r>
    <s v="17"/>
    <s v="alojamiento_albergue"/>
    <n v="3"/>
    <x v="60"/>
    <m/>
    <m/>
    <m/>
    <x v="0"/>
    <x v="0"/>
    <m/>
  </r>
  <r>
    <s v="17"/>
    <s v="alojamiento_albergue"/>
    <n v="4"/>
    <x v="61"/>
    <m/>
    <m/>
    <m/>
    <x v="0"/>
    <x v="0"/>
    <m/>
  </r>
  <r>
    <s v="17"/>
    <s v="alojamiento_albergue"/>
    <n v="5"/>
    <x v="62"/>
    <n v="1"/>
    <s v="Detalle"/>
    <n v="3"/>
    <x v="34"/>
    <x v="34"/>
    <n v="1"/>
  </r>
  <r>
    <s v="17"/>
    <s v="alojamiento_albergue"/>
    <n v="6"/>
    <x v="63"/>
    <m/>
    <m/>
    <m/>
    <x v="0"/>
    <x v="0"/>
    <m/>
  </r>
  <r>
    <s v="17"/>
    <s v="alojamiento_albergue"/>
    <n v="7"/>
    <x v="64"/>
    <m/>
    <m/>
    <m/>
    <x v="0"/>
    <x v="0"/>
    <m/>
  </r>
  <r>
    <s v="17"/>
    <s v="alojamiento_albergue"/>
    <n v="8"/>
    <x v="3"/>
    <m/>
    <m/>
    <m/>
    <x v="0"/>
    <x v="0"/>
    <m/>
  </r>
  <r>
    <s v="17"/>
    <s v="alojamiento_albergue"/>
    <n v="9"/>
    <x v="65"/>
    <n v="1"/>
    <s v="Región"/>
    <n v="4"/>
    <x v="0"/>
    <x v="0"/>
    <m/>
  </r>
  <r>
    <s v="17"/>
    <s v="alojamiento_albergue"/>
    <n v="10"/>
    <x v="4"/>
    <m/>
    <m/>
    <m/>
    <x v="0"/>
    <x v="0"/>
    <m/>
  </r>
  <r>
    <s v="17"/>
    <s v="alojamiento_albergue"/>
    <n v="11"/>
    <x v="66"/>
    <n v="1"/>
    <s v="Provincia"/>
    <n v="5"/>
    <x v="0"/>
    <x v="0"/>
    <m/>
  </r>
  <r>
    <s v="17"/>
    <s v="alojamiento_albergue"/>
    <n v="12"/>
    <x v="5"/>
    <m/>
    <m/>
    <m/>
    <x v="0"/>
    <x v="0"/>
    <m/>
  </r>
  <r>
    <s v="17"/>
    <s v="alojamiento_albergue"/>
    <n v="13"/>
    <x v="67"/>
    <n v="1"/>
    <s v="Comuna"/>
    <n v="6"/>
    <x v="0"/>
    <x v="0"/>
    <m/>
  </r>
  <r>
    <s v="17"/>
    <s v="alojamiento_albergue"/>
    <n v="14"/>
    <x v="68"/>
    <m/>
    <m/>
    <m/>
    <x v="0"/>
    <x v="0"/>
    <m/>
  </r>
  <r>
    <s v="17"/>
    <s v="alojamiento_albergue"/>
    <n v="15"/>
    <x v="69"/>
    <m/>
    <m/>
    <m/>
    <x v="0"/>
    <x v="0"/>
    <m/>
  </r>
  <r>
    <s v="17"/>
    <s v="alojamiento_albergue"/>
    <n v="16"/>
    <x v="70"/>
    <m/>
    <m/>
    <m/>
    <x v="0"/>
    <x v="0"/>
    <m/>
  </r>
  <r>
    <s v="17"/>
    <s v="alojamiento_albergue"/>
    <n v="17"/>
    <x v="71"/>
    <n v="1"/>
    <s v="Clase"/>
    <n v="2"/>
    <x v="0"/>
    <x v="0"/>
    <m/>
  </r>
  <r>
    <s v="17"/>
    <s v="alojamiento_albergue"/>
    <n v="18"/>
    <x v="72"/>
    <n v="1"/>
    <s v="Categoría"/>
    <n v="1"/>
    <x v="0"/>
    <x v="0"/>
    <m/>
  </r>
  <r>
    <s v="17"/>
    <s v="alojamiento_albergue"/>
    <n v="19"/>
    <x v="73"/>
    <m/>
    <m/>
    <m/>
    <x v="0"/>
    <x v="0"/>
    <m/>
  </r>
  <r>
    <s v="17"/>
    <s v="alojamiento_albergue"/>
    <n v="20"/>
    <x v="74"/>
    <m/>
    <m/>
    <m/>
    <x v="0"/>
    <x v="0"/>
    <m/>
  </r>
  <r>
    <s v="18"/>
    <s v="alojamiento_casa_de_invitados"/>
    <n v="1"/>
    <x v="58"/>
    <n v="1"/>
    <s v="Alojamiento: Casa Invitados"/>
    <n v="7"/>
    <x v="35"/>
    <x v="35"/>
    <n v="0"/>
  </r>
  <r>
    <s v="18"/>
    <s v="alojamiento_casa_de_invitados"/>
    <n v="2"/>
    <x v="59"/>
    <m/>
    <m/>
    <m/>
    <x v="0"/>
    <x v="0"/>
    <m/>
  </r>
  <r>
    <s v="18"/>
    <s v="alojamiento_casa_de_invitados"/>
    <n v="3"/>
    <x v="60"/>
    <m/>
    <m/>
    <m/>
    <x v="0"/>
    <x v="0"/>
    <m/>
  </r>
  <r>
    <s v="18"/>
    <s v="alojamiento_casa_de_invitados"/>
    <n v="4"/>
    <x v="61"/>
    <m/>
    <m/>
    <m/>
    <x v="0"/>
    <x v="0"/>
    <m/>
  </r>
  <r>
    <s v="18"/>
    <s v="alojamiento_casa_de_invitados"/>
    <n v="5"/>
    <x v="62"/>
    <n v="1"/>
    <s v="Detalle"/>
    <n v="3"/>
    <x v="36"/>
    <x v="36"/>
    <n v="1"/>
  </r>
  <r>
    <s v="18"/>
    <s v="alojamiento_casa_de_invitados"/>
    <n v="6"/>
    <x v="63"/>
    <m/>
    <m/>
    <m/>
    <x v="0"/>
    <x v="0"/>
    <m/>
  </r>
  <r>
    <s v="18"/>
    <s v="alojamiento_casa_de_invitados"/>
    <n v="7"/>
    <x v="64"/>
    <m/>
    <m/>
    <m/>
    <x v="0"/>
    <x v="0"/>
    <m/>
  </r>
  <r>
    <s v="18"/>
    <s v="alojamiento_casa_de_invitados"/>
    <n v="8"/>
    <x v="3"/>
    <m/>
    <m/>
    <m/>
    <x v="0"/>
    <x v="0"/>
    <m/>
  </r>
  <r>
    <s v="18"/>
    <s v="alojamiento_casa_de_invitados"/>
    <n v="9"/>
    <x v="65"/>
    <n v="1"/>
    <s v="Región"/>
    <n v="4"/>
    <x v="0"/>
    <x v="0"/>
    <m/>
  </r>
  <r>
    <s v="18"/>
    <s v="alojamiento_casa_de_invitados"/>
    <n v="10"/>
    <x v="4"/>
    <m/>
    <m/>
    <m/>
    <x v="0"/>
    <x v="0"/>
    <m/>
  </r>
  <r>
    <s v="18"/>
    <s v="alojamiento_casa_de_invitados"/>
    <n v="11"/>
    <x v="66"/>
    <n v="1"/>
    <s v="Provincia"/>
    <n v="5"/>
    <x v="0"/>
    <x v="0"/>
    <m/>
  </r>
  <r>
    <s v="18"/>
    <s v="alojamiento_casa_de_invitados"/>
    <n v="12"/>
    <x v="5"/>
    <m/>
    <m/>
    <m/>
    <x v="0"/>
    <x v="0"/>
    <m/>
  </r>
  <r>
    <s v="18"/>
    <s v="alojamiento_casa_de_invitados"/>
    <n v="13"/>
    <x v="67"/>
    <n v="1"/>
    <s v="Comuna"/>
    <n v="6"/>
    <x v="0"/>
    <x v="0"/>
    <m/>
  </r>
  <r>
    <s v="18"/>
    <s v="alojamiento_casa_de_invitados"/>
    <n v="14"/>
    <x v="68"/>
    <m/>
    <m/>
    <m/>
    <x v="0"/>
    <x v="0"/>
    <m/>
  </r>
  <r>
    <s v="18"/>
    <s v="alojamiento_casa_de_invitados"/>
    <n v="15"/>
    <x v="69"/>
    <m/>
    <m/>
    <m/>
    <x v="0"/>
    <x v="0"/>
    <m/>
  </r>
  <r>
    <s v="18"/>
    <s v="alojamiento_casa_de_invitados"/>
    <n v="16"/>
    <x v="70"/>
    <m/>
    <m/>
    <m/>
    <x v="0"/>
    <x v="0"/>
    <m/>
  </r>
  <r>
    <s v="18"/>
    <s v="alojamiento_casa_de_invitados"/>
    <n v="17"/>
    <x v="71"/>
    <n v="1"/>
    <s v="Clase"/>
    <n v="2"/>
    <x v="0"/>
    <x v="0"/>
    <m/>
  </r>
  <r>
    <s v="18"/>
    <s v="alojamiento_casa_de_invitados"/>
    <n v="18"/>
    <x v="72"/>
    <n v="1"/>
    <s v="Categoría"/>
    <n v="1"/>
    <x v="0"/>
    <x v="0"/>
    <m/>
  </r>
  <r>
    <s v="18"/>
    <s v="alojamiento_casa_de_invitados"/>
    <n v="19"/>
    <x v="73"/>
    <m/>
    <m/>
    <m/>
    <x v="0"/>
    <x v="0"/>
    <m/>
  </r>
  <r>
    <s v="18"/>
    <s v="alojamiento_casa_de_invitados"/>
    <n v="20"/>
    <x v="74"/>
    <m/>
    <m/>
    <m/>
    <x v="0"/>
    <x v="0"/>
    <m/>
  </r>
  <r>
    <s v="19"/>
    <s v="alojamiento_hotel"/>
    <n v="1"/>
    <x v="58"/>
    <n v="1"/>
    <s v="Alojamiento: Hotel"/>
    <n v="7"/>
    <x v="37"/>
    <x v="37"/>
    <n v="0"/>
  </r>
  <r>
    <s v="19"/>
    <s v="alojamiento_hotel"/>
    <n v="2"/>
    <x v="59"/>
    <m/>
    <m/>
    <m/>
    <x v="0"/>
    <x v="0"/>
    <m/>
  </r>
  <r>
    <s v="19"/>
    <s v="alojamiento_hotel"/>
    <n v="3"/>
    <x v="60"/>
    <m/>
    <m/>
    <m/>
    <x v="0"/>
    <x v="0"/>
    <m/>
  </r>
  <r>
    <s v="19"/>
    <s v="alojamiento_hotel"/>
    <n v="4"/>
    <x v="61"/>
    <m/>
    <m/>
    <m/>
    <x v="0"/>
    <x v="0"/>
    <m/>
  </r>
  <r>
    <s v="19"/>
    <s v="alojamiento_hotel"/>
    <n v="5"/>
    <x v="62"/>
    <n v="1"/>
    <s v="Detalle"/>
    <n v="3"/>
    <x v="38"/>
    <x v="38"/>
    <n v="1"/>
  </r>
  <r>
    <s v="19"/>
    <s v="alojamiento_hotel"/>
    <n v="6"/>
    <x v="63"/>
    <m/>
    <m/>
    <m/>
    <x v="0"/>
    <x v="0"/>
    <m/>
  </r>
  <r>
    <s v="19"/>
    <s v="alojamiento_hotel"/>
    <n v="7"/>
    <x v="64"/>
    <m/>
    <m/>
    <m/>
    <x v="0"/>
    <x v="0"/>
    <m/>
  </r>
  <r>
    <s v="19"/>
    <s v="alojamiento_hotel"/>
    <n v="8"/>
    <x v="3"/>
    <m/>
    <m/>
    <m/>
    <x v="0"/>
    <x v="0"/>
    <m/>
  </r>
  <r>
    <s v="19"/>
    <s v="alojamiento_hotel"/>
    <n v="9"/>
    <x v="65"/>
    <n v="1"/>
    <s v="Región"/>
    <n v="4"/>
    <x v="0"/>
    <x v="0"/>
    <m/>
  </r>
  <r>
    <s v="19"/>
    <s v="alojamiento_hotel"/>
    <n v="10"/>
    <x v="4"/>
    <m/>
    <m/>
    <m/>
    <x v="0"/>
    <x v="0"/>
    <m/>
  </r>
  <r>
    <s v="19"/>
    <s v="alojamiento_hotel"/>
    <n v="11"/>
    <x v="66"/>
    <n v="1"/>
    <s v="Provincia"/>
    <n v="5"/>
    <x v="0"/>
    <x v="0"/>
    <m/>
  </r>
  <r>
    <s v="19"/>
    <s v="alojamiento_hotel"/>
    <n v="12"/>
    <x v="5"/>
    <m/>
    <m/>
    <m/>
    <x v="0"/>
    <x v="0"/>
    <m/>
  </r>
  <r>
    <s v="19"/>
    <s v="alojamiento_hotel"/>
    <n v="13"/>
    <x v="67"/>
    <n v="1"/>
    <s v="Comuna"/>
    <n v="6"/>
    <x v="0"/>
    <x v="0"/>
    <m/>
  </r>
  <r>
    <s v="19"/>
    <s v="alojamiento_hotel"/>
    <n v="14"/>
    <x v="68"/>
    <m/>
    <m/>
    <m/>
    <x v="0"/>
    <x v="0"/>
    <m/>
  </r>
  <r>
    <s v="19"/>
    <s v="alojamiento_hotel"/>
    <n v="15"/>
    <x v="69"/>
    <m/>
    <m/>
    <m/>
    <x v="0"/>
    <x v="0"/>
    <m/>
  </r>
  <r>
    <s v="19"/>
    <s v="alojamiento_hotel"/>
    <n v="16"/>
    <x v="70"/>
    <m/>
    <m/>
    <m/>
    <x v="0"/>
    <x v="0"/>
    <m/>
  </r>
  <r>
    <s v="19"/>
    <s v="alojamiento_hotel"/>
    <n v="17"/>
    <x v="71"/>
    <n v="1"/>
    <s v="Clase"/>
    <n v="2"/>
    <x v="0"/>
    <x v="0"/>
    <m/>
  </r>
  <r>
    <s v="19"/>
    <s v="alojamiento_hotel"/>
    <n v="18"/>
    <x v="72"/>
    <n v="1"/>
    <s v="Categoría"/>
    <n v="1"/>
    <x v="0"/>
    <x v="0"/>
    <m/>
  </r>
  <r>
    <s v="19"/>
    <s v="alojamiento_hotel"/>
    <n v="19"/>
    <x v="73"/>
    <m/>
    <m/>
    <m/>
    <x v="0"/>
    <x v="0"/>
    <m/>
  </r>
  <r>
    <s v="19"/>
    <s v="alojamiento_hotel"/>
    <n v="20"/>
    <x v="74"/>
    <m/>
    <m/>
    <m/>
    <x v="0"/>
    <x v="0"/>
    <m/>
  </r>
  <r>
    <s v="20"/>
    <s v="alojamiento_motel"/>
    <n v="1"/>
    <x v="58"/>
    <n v="1"/>
    <s v="Alojamiento: Motel"/>
    <n v="7"/>
    <x v="39"/>
    <x v="39"/>
    <n v="0"/>
  </r>
  <r>
    <s v="20"/>
    <s v="alojamiento_motel"/>
    <n v="2"/>
    <x v="59"/>
    <m/>
    <m/>
    <m/>
    <x v="0"/>
    <x v="0"/>
    <m/>
  </r>
  <r>
    <s v="20"/>
    <s v="alojamiento_motel"/>
    <n v="3"/>
    <x v="60"/>
    <m/>
    <m/>
    <m/>
    <x v="0"/>
    <x v="0"/>
    <m/>
  </r>
  <r>
    <s v="20"/>
    <s v="alojamiento_motel"/>
    <n v="4"/>
    <x v="61"/>
    <m/>
    <m/>
    <m/>
    <x v="0"/>
    <x v="0"/>
    <m/>
  </r>
  <r>
    <s v="20"/>
    <s v="alojamiento_motel"/>
    <n v="5"/>
    <x v="62"/>
    <n v="1"/>
    <s v="Detalle"/>
    <n v="3"/>
    <x v="40"/>
    <x v="40"/>
    <n v="1"/>
  </r>
  <r>
    <s v="20"/>
    <s v="alojamiento_motel"/>
    <n v="6"/>
    <x v="63"/>
    <m/>
    <m/>
    <m/>
    <x v="0"/>
    <x v="0"/>
    <m/>
  </r>
  <r>
    <s v="20"/>
    <s v="alojamiento_motel"/>
    <n v="7"/>
    <x v="64"/>
    <m/>
    <m/>
    <m/>
    <x v="0"/>
    <x v="0"/>
    <m/>
  </r>
  <r>
    <s v="20"/>
    <s v="alojamiento_motel"/>
    <n v="8"/>
    <x v="3"/>
    <m/>
    <m/>
    <m/>
    <x v="0"/>
    <x v="0"/>
    <m/>
  </r>
  <r>
    <s v="20"/>
    <s v="alojamiento_motel"/>
    <n v="9"/>
    <x v="65"/>
    <n v="1"/>
    <s v="Región"/>
    <n v="4"/>
    <x v="0"/>
    <x v="0"/>
    <m/>
  </r>
  <r>
    <s v="20"/>
    <s v="alojamiento_motel"/>
    <n v="10"/>
    <x v="4"/>
    <m/>
    <m/>
    <m/>
    <x v="0"/>
    <x v="0"/>
    <m/>
  </r>
  <r>
    <s v="20"/>
    <s v="alojamiento_motel"/>
    <n v="11"/>
    <x v="66"/>
    <n v="1"/>
    <s v="Provincia"/>
    <n v="5"/>
    <x v="0"/>
    <x v="0"/>
    <m/>
  </r>
  <r>
    <s v="20"/>
    <s v="alojamiento_motel"/>
    <n v="12"/>
    <x v="5"/>
    <m/>
    <m/>
    <m/>
    <x v="0"/>
    <x v="0"/>
    <m/>
  </r>
  <r>
    <s v="20"/>
    <s v="alojamiento_motel"/>
    <n v="13"/>
    <x v="67"/>
    <n v="1"/>
    <s v="Comuna"/>
    <n v="6"/>
    <x v="0"/>
    <x v="0"/>
    <m/>
  </r>
  <r>
    <s v="20"/>
    <s v="alojamiento_motel"/>
    <n v="14"/>
    <x v="68"/>
    <m/>
    <m/>
    <m/>
    <x v="0"/>
    <x v="0"/>
    <m/>
  </r>
  <r>
    <s v="20"/>
    <s v="alojamiento_motel"/>
    <n v="15"/>
    <x v="69"/>
    <m/>
    <m/>
    <m/>
    <x v="0"/>
    <x v="0"/>
    <m/>
  </r>
  <r>
    <s v="20"/>
    <s v="alojamiento_motel"/>
    <n v="16"/>
    <x v="70"/>
    <m/>
    <m/>
    <m/>
    <x v="0"/>
    <x v="0"/>
    <m/>
  </r>
  <r>
    <s v="20"/>
    <s v="alojamiento_motel"/>
    <n v="17"/>
    <x v="71"/>
    <n v="1"/>
    <s v="Clase"/>
    <n v="2"/>
    <x v="0"/>
    <x v="0"/>
    <m/>
  </r>
  <r>
    <s v="20"/>
    <s v="alojamiento_motel"/>
    <n v="18"/>
    <x v="72"/>
    <n v="1"/>
    <s v="Categoría"/>
    <n v="1"/>
    <x v="0"/>
    <x v="0"/>
    <m/>
  </r>
  <r>
    <s v="20"/>
    <s v="alojamiento_motel"/>
    <n v="19"/>
    <x v="73"/>
    <m/>
    <m/>
    <m/>
    <x v="0"/>
    <x v="0"/>
    <m/>
  </r>
  <r>
    <s v="20"/>
    <s v="alojamiento_motel"/>
    <n v="20"/>
    <x v="74"/>
    <m/>
    <m/>
    <m/>
    <x v="0"/>
    <x v="0"/>
    <m/>
  </r>
  <r>
    <s v="21"/>
    <s v="alojamiento_sitio_de_caravanas"/>
    <n v="1"/>
    <x v="58"/>
    <n v="1"/>
    <s v="Alojamiento: Sitio Caravanas"/>
    <n v="7"/>
    <x v="41"/>
    <x v="41"/>
    <n v="0"/>
  </r>
  <r>
    <s v="21"/>
    <s v="alojamiento_sitio_de_caravanas"/>
    <n v="2"/>
    <x v="59"/>
    <m/>
    <m/>
    <m/>
    <x v="0"/>
    <x v="0"/>
    <m/>
  </r>
  <r>
    <s v="21"/>
    <s v="alojamiento_sitio_de_caravanas"/>
    <n v="3"/>
    <x v="60"/>
    <m/>
    <m/>
    <m/>
    <x v="0"/>
    <x v="0"/>
    <m/>
  </r>
  <r>
    <s v="21"/>
    <s v="alojamiento_sitio_de_caravanas"/>
    <n v="4"/>
    <x v="61"/>
    <m/>
    <m/>
    <m/>
    <x v="0"/>
    <x v="0"/>
    <m/>
  </r>
  <r>
    <s v="21"/>
    <s v="alojamiento_sitio_de_caravanas"/>
    <n v="5"/>
    <x v="62"/>
    <n v="1"/>
    <s v="Detalle"/>
    <n v="3"/>
    <x v="42"/>
    <x v="42"/>
    <n v="1"/>
  </r>
  <r>
    <s v="21"/>
    <s v="alojamiento_sitio_de_caravanas"/>
    <n v="6"/>
    <x v="63"/>
    <m/>
    <m/>
    <m/>
    <x v="0"/>
    <x v="0"/>
    <m/>
  </r>
  <r>
    <s v="21"/>
    <s v="alojamiento_sitio_de_caravanas"/>
    <n v="7"/>
    <x v="64"/>
    <m/>
    <m/>
    <m/>
    <x v="0"/>
    <x v="0"/>
    <m/>
  </r>
  <r>
    <s v="21"/>
    <s v="alojamiento_sitio_de_caravanas"/>
    <n v="8"/>
    <x v="3"/>
    <m/>
    <m/>
    <m/>
    <x v="0"/>
    <x v="0"/>
    <m/>
  </r>
  <r>
    <s v="21"/>
    <s v="alojamiento_sitio_de_caravanas"/>
    <n v="9"/>
    <x v="65"/>
    <n v="1"/>
    <s v="Región"/>
    <n v="4"/>
    <x v="0"/>
    <x v="0"/>
    <m/>
  </r>
  <r>
    <s v="21"/>
    <s v="alojamiento_sitio_de_caravanas"/>
    <n v="10"/>
    <x v="4"/>
    <m/>
    <m/>
    <m/>
    <x v="0"/>
    <x v="0"/>
    <m/>
  </r>
  <r>
    <s v="21"/>
    <s v="alojamiento_sitio_de_caravanas"/>
    <n v="11"/>
    <x v="66"/>
    <n v="1"/>
    <s v="Provincia"/>
    <n v="5"/>
    <x v="0"/>
    <x v="0"/>
    <m/>
  </r>
  <r>
    <s v="21"/>
    <s v="alojamiento_sitio_de_caravanas"/>
    <n v="12"/>
    <x v="5"/>
    <m/>
    <m/>
    <m/>
    <x v="0"/>
    <x v="0"/>
    <m/>
  </r>
  <r>
    <s v="21"/>
    <s v="alojamiento_sitio_de_caravanas"/>
    <n v="13"/>
    <x v="67"/>
    <n v="1"/>
    <s v="Comuna"/>
    <n v="6"/>
    <x v="0"/>
    <x v="0"/>
    <m/>
  </r>
  <r>
    <s v="21"/>
    <s v="alojamiento_sitio_de_caravanas"/>
    <n v="14"/>
    <x v="68"/>
    <m/>
    <m/>
    <m/>
    <x v="0"/>
    <x v="0"/>
    <m/>
  </r>
  <r>
    <s v="21"/>
    <s v="alojamiento_sitio_de_caravanas"/>
    <n v="15"/>
    <x v="69"/>
    <m/>
    <m/>
    <m/>
    <x v="0"/>
    <x v="0"/>
    <m/>
  </r>
  <r>
    <s v="21"/>
    <s v="alojamiento_sitio_de_caravanas"/>
    <n v="16"/>
    <x v="70"/>
    <m/>
    <m/>
    <m/>
    <x v="0"/>
    <x v="0"/>
    <m/>
  </r>
  <r>
    <s v="21"/>
    <s v="alojamiento_sitio_de_caravanas"/>
    <n v="17"/>
    <x v="71"/>
    <n v="1"/>
    <s v="Clase"/>
    <n v="2"/>
    <x v="0"/>
    <x v="0"/>
    <m/>
  </r>
  <r>
    <s v="21"/>
    <s v="alojamiento_sitio_de_caravanas"/>
    <n v="18"/>
    <x v="72"/>
    <n v="1"/>
    <s v="Categoría"/>
    <n v="1"/>
    <x v="0"/>
    <x v="0"/>
    <m/>
  </r>
  <r>
    <s v="21"/>
    <s v="alojamiento_sitio_de_caravanas"/>
    <n v="19"/>
    <x v="73"/>
    <m/>
    <m/>
    <m/>
    <x v="0"/>
    <x v="0"/>
    <m/>
  </r>
  <r>
    <s v="21"/>
    <s v="alojamiento_sitio_de_caravanas"/>
    <n v="20"/>
    <x v="74"/>
    <m/>
    <m/>
    <m/>
    <x v="0"/>
    <x v="0"/>
    <m/>
  </r>
  <r>
    <s v="22"/>
    <s v="alojamiento_chalet"/>
    <n v="1"/>
    <x v="58"/>
    <n v="1"/>
    <s v="Alojamiento: Chalet"/>
    <n v="7"/>
    <x v="43"/>
    <x v="43"/>
    <n v="0"/>
  </r>
  <r>
    <s v="22"/>
    <s v="alojamiento_chalet"/>
    <n v="2"/>
    <x v="59"/>
    <m/>
    <m/>
    <m/>
    <x v="0"/>
    <x v="0"/>
    <m/>
  </r>
  <r>
    <s v="22"/>
    <s v="alojamiento_chalet"/>
    <n v="3"/>
    <x v="60"/>
    <m/>
    <m/>
    <m/>
    <x v="0"/>
    <x v="0"/>
    <m/>
  </r>
  <r>
    <s v="22"/>
    <s v="alojamiento_chalet"/>
    <n v="4"/>
    <x v="61"/>
    <m/>
    <m/>
    <m/>
    <x v="0"/>
    <x v="0"/>
    <m/>
  </r>
  <r>
    <s v="22"/>
    <s v="alojamiento_chalet"/>
    <n v="5"/>
    <x v="62"/>
    <n v="1"/>
    <s v="Detalle"/>
    <n v="3"/>
    <x v="44"/>
    <x v="44"/>
    <n v="1"/>
  </r>
  <r>
    <s v="22"/>
    <s v="alojamiento_chalet"/>
    <n v="6"/>
    <x v="63"/>
    <m/>
    <m/>
    <m/>
    <x v="0"/>
    <x v="0"/>
    <m/>
  </r>
  <r>
    <s v="22"/>
    <s v="alojamiento_chalet"/>
    <n v="7"/>
    <x v="64"/>
    <m/>
    <m/>
    <m/>
    <x v="0"/>
    <x v="0"/>
    <m/>
  </r>
  <r>
    <s v="22"/>
    <s v="alojamiento_chalet"/>
    <n v="8"/>
    <x v="3"/>
    <m/>
    <m/>
    <m/>
    <x v="0"/>
    <x v="0"/>
    <m/>
  </r>
  <r>
    <s v="22"/>
    <s v="alojamiento_chalet"/>
    <n v="9"/>
    <x v="65"/>
    <n v="1"/>
    <s v="Región"/>
    <n v="4"/>
    <x v="0"/>
    <x v="0"/>
    <m/>
  </r>
  <r>
    <s v="22"/>
    <s v="alojamiento_chalet"/>
    <n v="10"/>
    <x v="4"/>
    <m/>
    <m/>
    <m/>
    <x v="0"/>
    <x v="0"/>
    <m/>
  </r>
  <r>
    <s v="22"/>
    <s v="alojamiento_chalet"/>
    <n v="11"/>
    <x v="66"/>
    <n v="1"/>
    <s v="Provincia"/>
    <n v="5"/>
    <x v="0"/>
    <x v="0"/>
    <m/>
  </r>
  <r>
    <s v="22"/>
    <s v="alojamiento_chalet"/>
    <n v="12"/>
    <x v="5"/>
    <m/>
    <m/>
    <m/>
    <x v="0"/>
    <x v="0"/>
    <m/>
  </r>
  <r>
    <s v="22"/>
    <s v="alojamiento_chalet"/>
    <n v="13"/>
    <x v="67"/>
    <n v="1"/>
    <s v="Comuna"/>
    <n v="6"/>
    <x v="0"/>
    <x v="0"/>
    <m/>
  </r>
  <r>
    <s v="22"/>
    <s v="alojamiento_chalet"/>
    <n v="14"/>
    <x v="68"/>
    <m/>
    <m/>
    <m/>
    <x v="0"/>
    <x v="0"/>
    <m/>
  </r>
  <r>
    <s v="22"/>
    <s v="alojamiento_chalet"/>
    <n v="15"/>
    <x v="69"/>
    <m/>
    <m/>
    <m/>
    <x v="0"/>
    <x v="0"/>
    <m/>
  </r>
  <r>
    <s v="22"/>
    <s v="alojamiento_chalet"/>
    <n v="16"/>
    <x v="70"/>
    <m/>
    <m/>
    <m/>
    <x v="0"/>
    <x v="0"/>
    <m/>
  </r>
  <r>
    <s v="22"/>
    <s v="alojamiento_chalet"/>
    <n v="17"/>
    <x v="71"/>
    <n v="1"/>
    <s v="Clase"/>
    <n v="2"/>
    <x v="0"/>
    <x v="0"/>
    <m/>
  </r>
  <r>
    <s v="22"/>
    <s v="alojamiento_chalet"/>
    <n v="18"/>
    <x v="72"/>
    <n v="1"/>
    <s v="Categoría"/>
    <n v="1"/>
    <x v="0"/>
    <x v="0"/>
    <m/>
  </r>
  <r>
    <s v="22"/>
    <s v="alojamiento_chalet"/>
    <n v="19"/>
    <x v="73"/>
    <m/>
    <m/>
    <m/>
    <x v="0"/>
    <x v="0"/>
    <m/>
  </r>
  <r>
    <s v="22"/>
    <s v="alojamiento_chalet"/>
    <n v="20"/>
    <x v="7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m="1" x="725"/>
        <item m="1" x="529"/>
        <item m="1" x="600"/>
        <item m="1" x="683"/>
        <item m="1" x="661"/>
        <item m="1" x="524"/>
        <item m="1" x="102"/>
        <item m="1" x="211"/>
        <item m="1" x="366"/>
        <item m="1" x="183"/>
        <item m="1" x="233"/>
        <item m="1" x="316"/>
        <item m="1" x="290"/>
        <item m="1" x="175"/>
        <item m="1" x="450"/>
        <item m="1" x="585"/>
        <item m="1" x="737"/>
        <item m="1" x="544"/>
        <item m="1" x="607"/>
        <item m="1" x="695"/>
        <item m="1" x="670"/>
        <item m="1" x="536"/>
        <item m="1" x="120"/>
        <item m="1" x="220"/>
        <item m="1" x="375"/>
        <item m="1" x="190"/>
        <item m="1" x="242"/>
        <item m="1" x="326"/>
        <item m="1" x="300"/>
        <item m="1" x="187"/>
        <item m="1" x="463"/>
        <item m="1" x="597"/>
        <item m="1" x="749"/>
        <item m="1" x="614"/>
        <item m="1" x="700"/>
        <item m="1" x="680"/>
        <item m="1" x="550"/>
        <item m="1" x="128"/>
        <item m="1" x="227"/>
        <item m="1" x="387"/>
        <item m="1" x="203"/>
        <item m="1" x="255"/>
        <item m="1" x="339"/>
        <item m="1" x="313"/>
        <item m="1" x="195"/>
        <item m="1" x="474"/>
        <item m="1" x="603"/>
        <item m="1" x="759"/>
        <item m="1" x="574"/>
        <item m="1" x="624"/>
        <item m="1" x="713"/>
        <item m="1" x="692"/>
        <item m="1" x="570"/>
        <item m="1" x="142"/>
        <item m="1" x="236"/>
        <item m="1" x="402"/>
        <item m="1" x="212"/>
        <item m="1" x="262"/>
        <item m="1" x="352"/>
        <item m="1" x="324"/>
        <item m="1" x="205"/>
        <item m="1" x="488"/>
        <item m="1" x="611"/>
        <item m="1" x="280"/>
        <item m="1" x="191"/>
        <item x="33"/>
        <item m="1" x="171"/>
        <item m="1" x="151"/>
        <item m="1" x="157"/>
        <item m="1" x="99"/>
        <item m="1" x="739"/>
        <item m="1" x="281"/>
        <item m="1" x="377"/>
        <item m="1" x="506"/>
        <item m="1" x="613"/>
        <item m="1" x="141"/>
        <item m="1" x="276"/>
        <item m="1" x="353"/>
        <item m="1" x="361"/>
        <item m="1" x="682"/>
        <item m="1" x="487"/>
        <item m="1" x="394"/>
        <item m="1" x="671"/>
        <item m="1" x="372"/>
        <item m="1" x="215"/>
        <item m="1" x="169"/>
        <item m="1" x="256"/>
        <item m="1" x="762"/>
        <item m="1" x="471"/>
        <item m="1" x="292"/>
        <item m="1" x="626"/>
        <item m="1" x="689"/>
        <item m="1" x="416"/>
        <item m="1" x="177"/>
        <item m="1" x="410"/>
        <item m="1" x="173"/>
        <item m="1" x="164"/>
        <item m="1" x="86"/>
        <item m="1" x="405"/>
        <item m="1" x="557"/>
        <item m="1" x="666"/>
        <item m="1" x="534"/>
        <item x="71"/>
        <item m="1" x="243"/>
        <item m="1" x="655"/>
        <item m="1" x="648"/>
        <item m="1" x="342"/>
        <item m="1" x="590"/>
        <item m="1" x="424"/>
        <item m="1" x="688"/>
        <item m="1" x="665"/>
        <item m="1" x="101"/>
        <item x="15"/>
        <item m="1" x="303"/>
        <item m="1" x="299"/>
        <item x="6"/>
        <item m="1" x="699"/>
        <item m="1" x="707"/>
        <item m="1" x="754"/>
        <item m="1" x="526"/>
        <item m="1" x="105"/>
        <item x="14"/>
        <item x="13"/>
        <item m="1" x="538"/>
        <item x="8"/>
        <item x="16"/>
        <item x="7"/>
        <item m="1" x="114"/>
        <item m="1" x="140"/>
        <item m="1" x="483"/>
        <item m="1" x="216"/>
        <item m="1" x="621"/>
        <item m="1" x="188"/>
        <item m="1" x="768"/>
        <item m="1" x="341"/>
        <item m="1" x="160"/>
        <item x="5"/>
        <item m="1" x="569"/>
        <item m="1" x="459"/>
        <item m="1" x="92"/>
        <item m="1" x="711"/>
        <item m="1" x="535"/>
        <item m="1" x="330"/>
        <item m="1" x="727"/>
        <item m="1" x="130"/>
        <item m="1" x="491"/>
        <item m="1" x="266"/>
        <item m="1" x="197"/>
        <item m="1" x="429"/>
        <item m="1" x="453"/>
        <item m="1" x="595"/>
        <item m="1" x="753"/>
        <item m="1" x="703"/>
        <item m="1" x="231"/>
        <item m="1" x="309"/>
        <item m="1" x="376"/>
        <item x="57"/>
        <item x="56"/>
        <item m="1" x="549"/>
        <item x="68"/>
        <item m="1" x="143"/>
        <item x="2"/>
        <item m="1" x="307"/>
        <item x="1"/>
        <item x="0"/>
        <item m="1" x="480"/>
        <item m="1" x="337"/>
        <item m="1" x="277"/>
        <item m="1" x="135"/>
        <item m="1" x="745"/>
        <item m="1" x="651"/>
        <item m="1" x="338"/>
        <item m="1" x="306"/>
        <item m="1" x="224"/>
        <item m="1" x="388"/>
        <item m="1" x="559"/>
        <item m="1" x="127"/>
        <item m="1" x="503"/>
        <item m="1" x="729"/>
        <item m="1" x="88"/>
        <item m="1" x="156"/>
        <item x="41"/>
        <item m="1" x="213"/>
        <item m="1" x="485"/>
        <item m="1" x="639"/>
        <item m="1" x="591"/>
        <item m="1" x="723"/>
        <item m="1" x="301"/>
        <item m="1" x="498"/>
        <item m="1" x="145"/>
        <item m="1" x="122"/>
        <item m="1" x="515"/>
        <item m="1" x="323"/>
        <item m="1" x="312"/>
        <item m="1" x="399"/>
        <item m="1" x="633"/>
        <item m="1" x="738"/>
        <item m="1" x="229"/>
        <item m="1" x="522"/>
        <item m="1" x="662"/>
        <item m="1" x="566"/>
        <item m="1" x="677"/>
        <item m="1" x="760"/>
        <item m="1" x="658"/>
        <item m="1" x="527"/>
        <item m="1" x="583"/>
        <item m="1" x="325"/>
        <item m="1" x="403"/>
        <item m="1" x="275"/>
        <item m="1" x="460"/>
        <item m="1" x="291"/>
        <item m="1" x="76"/>
        <item m="1" x="598"/>
        <item m="1" x="652"/>
        <item m="1" x="264"/>
        <item m="1" x="756"/>
        <item m="1" x="743"/>
        <item m="1" x="720"/>
        <item m="1" x="669"/>
        <item x="12"/>
        <item m="1" x="134"/>
        <item m="1" x="427"/>
        <item m="1" x="551"/>
        <item m="1" x="408"/>
        <item m="1" x="234"/>
        <item m="1" x="147"/>
        <item m="1" x="758"/>
        <item m="1" x="755"/>
        <item m="1" x="288"/>
        <item m="1" x="458"/>
        <item m="1" x="166"/>
        <item m="1" x="185"/>
        <item m="1" x="445"/>
        <item m="1" x="564"/>
        <item m="1" x="327"/>
        <item m="1" x="96"/>
        <item m="1" x="642"/>
        <item m="1" x="505"/>
        <item m="1" x="501"/>
        <item m="1" x="484"/>
        <item m="1" x="155"/>
        <item m="1" x="706"/>
        <item m="1" x="174"/>
        <item m="1" x="209"/>
        <item m="1" x="722"/>
        <item m="1" x="75"/>
        <item m="1" x="282"/>
        <item m="1" x="472"/>
        <item m="1" x="251"/>
        <item m="1" x="469"/>
        <item m="1" x="414"/>
        <item m="1" x="499"/>
        <item m="1" x="436"/>
        <item x="46"/>
        <item x="45"/>
        <item m="1" x="615"/>
        <item m="1" x="136"/>
        <item x="47"/>
        <item m="1" x="287"/>
        <item m="1" x="568"/>
        <item x="53"/>
        <item x="49"/>
        <item x="48"/>
        <item x="51"/>
        <item x="50"/>
        <item x="54"/>
        <item m="1" x="389"/>
        <item m="1" x="153"/>
        <item x="44"/>
        <item m="1" x="226"/>
        <item m="1" x="273"/>
        <item m="1" x="400"/>
        <item m="1" x="588"/>
        <item m="1" x="686"/>
        <item m="1" x="678"/>
        <item m="1" x="542"/>
        <item m="1" x="654"/>
        <item m="1" x="644"/>
        <item m="1" x="138"/>
        <item m="1" x="640"/>
        <item m="1" x="528"/>
        <item m="1" x="582"/>
        <item m="1" x="730"/>
        <item m="1" x="315"/>
        <item m="1" x="285"/>
        <item m="1" x="295"/>
        <item m="1" x="253"/>
        <item m="1" x="245"/>
        <item m="1" x="170"/>
        <item m="1" x="507"/>
        <item m="1" x="622"/>
        <item m="1" x="254"/>
        <item m="1" x="656"/>
        <item m="1" x="747"/>
        <item x="62"/>
        <item m="1" x="362"/>
        <item m="1" x="766"/>
        <item m="1" x="228"/>
        <item m="1" x="709"/>
        <item m="1" x="592"/>
        <item m="1" x="537"/>
        <item m="1" x="181"/>
        <item m="1" x="736"/>
        <item m="1" x="735"/>
        <item m="1" x="112"/>
        <item x="39"/>
        <item m="1" x="283"/>
        <item m="1" x="423"/>
        <item x="35"/>
        <item x="9"/>
        <item m="1" x="159"/>
        <item m="1" x="521"/>
        <item m="1" x="333"/>
        <item m="1" x="189"/>
        <item m="1" x="481"/>
        <item m="1" x="90"/>
        <item m="1" x="625"/>
        <item m="1" x="634"/>
        <item m="1" x="232"/>
        <item m="1" x="698"/>
        <item m="1" x="674"/>
        <item m="1" x="199"/>
        <item m="1" x="548"/>
        <item m="1" x="100"/>
        <item m="1" x="355"/>
        <item m="1" x="415"/>
        <item m="1" x="357"/>
        <item m="1" x="417"/>
        <item m="1" x="344"/>
        <item m="1" x="348"/>
        <item m="1" x="406"/>
        <item m="1" x="691"/>
        <item m="1" x="238"/>
        <item x="42"/>
        <item m="1" x="329"/>
        <item m="1" x="321"/>
        <item m="1" x="91"/>
        <item m="1" x="123"/>
        <item m="1" x="516"/>
        <item m="1" x="675"/>
        <item m="1" x="163"/>
        <item m="1" x="343"/>
        <item m="1" x="328"/>
        <item m="1" x="278"/>
        <item m="1" x="129"/>
        <item m="1" x="724"/>
        <item m="1" x="182"/>
        <item m="1" x="627"/>
        <item m="1" x="628"/>
        <item m="1" x="85"/>
        <item m="1" x="154"/>
        <item m="1" x="345"/>
        <item m="1" x="83"/>
        <item x="69"/>
        <item m="1" x="240"/>
        <item m="1" x="511"/>
        <item m="1" x="374"/>
        <item x="4"/>
        <item m="1" x="533"/>
        <item m="1" x="684"/>
        <item m="1" x="186"/>
        <item m="1" x="555"/>
        <item m="1" x="497"/>
        <item x="34"/>
        <item x="43"/>
        <item m="1" x="225"/>
        <item x="3"/>
        <item m="1" x="681"/>
        <item m="1" x="257"/>
        <item m="1" x="752"/>
        <item m="1" x="168"/>
        <item m="1" x="401"/>
        <item m="1" x="349"/>
        <item m="1" x="407"/>
        <item m="1" x="247"/>
        <item m="1" x="475"/>
        <item m="1" x="702"/>
        <item m="1" x="567"/>
        <item m="1" x="77"/>
        <item m="1" x="286"/>
        <item m="1" x="532"/>
        <item m="1" x="696"/>
        <item m="1" x="385"/>
        <item m="1" x="579"/>
        <item m="1" x="512"/>
        <item m="1" x="439"/>
        <item m="1" x="289"/>
        <item m="1" x="335"/>
        <item m="1" x="714"/>
        <item m="1" x="672"/>
        <item m="1" x="334"/>
        <item m="1" x="250"/>
        <item m="1" x="268"/>
        <item m="1" x="620"/>
        <item m="1" x="495"/>
        <item m="1" x="757"/>
        <item m="1" x="180"/>
        <item m="1" x="201"/>
        <item m="1" x="616"/>
        <item m="1" x="525"/>
        <item m="1" x="494"/>
        <item m="1" x="581"/>
        <item m="1" x="539"/>
        <item x="40"/>
        <item m="1" x="560"/>
        <item m="1" x="462"/>
        <item m="1" x="296"/>
        <item m="1" x="482"/>
        <item m="1" x="219"/>
        <item m="1" x="562"/>
        <item m="1" x="647"/>
        <item m="1" x="715"/>
        <item m="1" x="718"/>
        <item m="1" x="473"/>
        <item m="1" x="464"/>
        <item m="1" x="645"/>
        <item m="1" x="653"/>
        <item m="1" x="106"/>
        <item m="1" x="81"/>
        <item m="1" x="310"/>
        <item m="1" x="149"/>
        <item m="1" x="365"/>
        <item m="1" x="750"/>
        <item m="1" x="84"/>
        <item m="1" x="413"/>
        <item m="1" x="78"/>
        <item m="1" x="618"/>
        <item m="1" x="198"/>
        <item m="1" x="716"/>
        <item m="1" x="258"/>
        <item m="1" x="668"/>
        <item m="1" x="308"/>
        <item m="1" x="731"/>
        <item m="1" x="396"/>
        <item m="1" x="331"/>
        <item m="1" x="558"/>
        <item m="1" x="606"/>
        <item m="1" x="119"/>
        <item m="1" x="609"/>
        <item m="1" x="449"/>
        <item m="1" x="420"/>
        <item m="1" x="440"/>
        <item m="1" x="428"/>
        <item m="1" x="602"/>
        <item m="1" x="476"/>
        <item m="1" x="479"/>
        <item m="1" x="466"/>
        <item m="1" x="454"/>
        <item m="1" x="434"/>
        <item m="1" x="422"/>
        <item m="1" x="764"/>
        <item m="1" x="685"/>
        <item m="1" x="673"/>
        <item m="1" x="523"/>
        <item m="1" x="502"/>
        <item m="1" x="478"/>
        <item m="1" x="617"/>
        <item m="1" x="608"/>
        <item m="1" x="599"/>
        <item m="1" x="586"/>
        <item m="1" x="575"/>
        <item m="1" x="565"/>
        <item m="1" x="430"/>
        <item m="1" x="208"/>
        <item m="1" x="708"/>
        <item m="1" x="697"/>
        <item m="1" x="604"/>
        <item m="1" x="584"/>
        <item m="1" x="573"/>
        <item m="1" x="514"/>
        <item m="1" x="210"/>
        <item m="1" x="421"/>
        <item m="1" x="554"/>
        <item m="1" x="200"/>
        <item m="1" x="248"/>
        <item m="1" x="237"/>
        <item m="1" x="546"/>
        <item m="1" x="332"/>
        <item m="1" x="404"/>
        <item m="1" x="467"/>
        <item m="1" x="530"/>
        <item m="1" x="547"/>
        <item m="1" x="265"/>
        <item m="1" x="80"/>
        <item m="1" x="158"/>
        <item m="1" x="113"/>
        <item m="1" x="563"/>
        <item m="1" x="596"/>
        <item m="1" x="239"/>
        <item m="1" x="433"/>
        <item m="1" x="763"/>
        <item m="1" x="259"/>
        <item m="1" x="95"/>
        <item m="1" x="431"/>
        <item m="1" x="98"/>
        <item m="1" x="435"/>
        <item m="1" x="103"/>
        <item m="1" x="438"/>
        <item m="1" x="108"/>
        <item m="1" x="442"/>
        <item m="1" x="111"/>
        <item m="1" x="446"/>
        <item m="1" x="117"/>
        <item m="1" x="452"/>
        <item m="1" x="121"/>
        <item m="1" x="455"/>
        <item m="1" x="125"/>
        <item m="1" x="457"/>
        <item m="1" x="461"/>
        <item m="1" x="477"/>
        <item m="1" x="204"/>
        <item m="1" x="217"/>
        <item m="1" x="230"/>
        <item m="1" x="360"/>
        <item m="1" x="667"/>
        <item m="1" x="110"/>
        <item m="1" x="241"/>
        <item m="1" x="370"/>
        <item m="1" x="340"/>
        <item m="1" x="631"/>
        <item m="1" x="165"/>
        <item m="1" x="298"/>
        <item m="1" x="384"/>
        <item m="1" x="118"/>
        <item m="1" x="587"/>
        <item m="1" x="663"/>
        <item m="1" x="641"/>
        <item m="1" x="687"/>
        <item m="1" x="571"/>
        <item m="1" x="751"/>
        <item m="1" x="465"/>
        <item m="1" x="576"/>
        <item m="1" x="767"/>
        <item m="1" x="504"/>
        <item m="1" x="184"/>
        <item m="1" x="317"/>
        <item m="1" x="179"/>
        <item m="1" x="701"/>
        <item m="1" x="294"/>
        <item m="1" x="192"/>
        <item m="1" x="79"/>
        <item m="1" x="635"/>
        <item m="1" x="94"/>
        <item m="1" x="732"/>
        <item m="1" x="132"/>
        <item m="1" x="486"/>
        <item m="1" x="509"/>
        <item m="1" x="369"/>
        <item m="1" x="297"/>
        <item m="1" x="646"/>
        <item m="1" x="650"/>
        <item m="1" x="426"/>
        <item m="1" x="448"/>
        <item m="1" x="496"/>
        <item m="1" x="468"/>
        <item m="1" x="194"/>
        <item m="1" x="356"/>
        <item m="1" x="358"/>
        <item m="1" x="630"/>
        <item m="1" x="146"/>
        <item m="1" x="398"/>
        <item m="1" x="293"/>
        <item m="1" x="311"/>
        <item m="1" x="347"/>
        <item m="1" x="354"/>
        <item m="1" x="493"/>
        <item m="1" x="346"/>
        <item m="1" x="734"/>
        <item m="1" x="409"/>
        <item m="1" x="719"/>
        <item m="1" x="690"/>
        <item m="1" x="148"/>
        <item m="1" x="107"/>
        <item m="1" x="196"/>
        <item m="1" x="274"/>
        <item m="1" x="382"/>
        <item m="1" x="397"/>
        <item m="1" x="412"/>
        <item m="1" x="623"/>
        <item m="1" x="267"/>
        <item m="1" x="116"/>
        <item m="1" x="490"/>
        <item m="1" x="577"/>
        <item m="1" x="214"/>
        <item m="1" x="223"/>
        <item m="1" x="520"/>
        <item m="1" x="162"/>
        <item m="1" x="272"/>
        <item m="1" x="425"/>
        <item m="1" x="443"/>
        <item m="1" x="541"/>
        <item m="1" x="263"/>
        <item m="1" x="643"/>
        <item m="1" x="508"/>
        <item m="1" x="82"/>
        <item m="1" x="172"/>
        <item m="1" x="657"/>
        <item m="1" x="740"/>
        <item m="1" x="246"/>
        <item m="1" x="601"/>
        <item m="1" x="351"/>
        <item m="1" x="761"/>
        <item m="1" x="510"/>
        <item m="1" x="612"/>
        <item m="1" x="304"/>
        <item m="1" x="314"/>
        <item m="1" x="244"/>
        <item m="1" x="235"/>
        <item m="1" x="659"/>
        <item m="1" x="152"/>
        <item m="1" x="87"/>
        <item m="1" x="161"/>
        <item m="1" x="513"/>
        <item m="1" x="489"/>
        <item m="1" x="222"/>
        <item m="1" x="178"/>
        <item m="1" x="649"/>
        <item m="1" x="318"/>
        <item m="1" x="319"/>
        <item m="1" x="451"/>
        <item m="1" x="393"/>
        <item m="1" x="249"/>
        <item m="1" x="605"/>
        <item m="1" x="221"/>
        <item m="1" x="733"/>
        <item m="1" x="381"/>
        <item m="1" x="395"/>
        <item m="1" x="411"/>
        <item m="1" x="531"/>
        <item m="1" x="137"/>
        <item m="1" x="115"/>
        <item m="1" x="556"/>
        <item m="1" x="202"/>
        <item m="1" x="150"/>
        <item m="1" x="378"/>
        <item m="1" x="383"/>
        <item m="1" x="302"/>
        <item m="1" x="363"/>
        <item m="1" x="441"/>
        <item m="1" x="305"/>
        <item m="1" x="636"/>
        <item m="1" x="379"/>
        <item m="1" x="437"/>
        <item m="1" x="765"/>
        <item m="1" x="593"/>
        <item m="1" x="637"/>
        <item m="1" x="578"/>
        <item m="1" x="572"/>
        <item m="1" x="500"/>
        <item m="1" x="124"/>
        <item m="1" x="350"/>
        <item m="1" x="261"/>
        <item m="1" x="638"/>
        <item m="1" x="279"/>
        <item m="1" x="447"/>
        <item m="1" x="744"/>
        <item m="1" x="705"/>
        <item m="1" x="284"/>
        <item m="1" x="456"/>
        <item x="17"/>
        <item x="18"/>
        <item x="19"/>
        <item x="20"/>
        <item x="21"/>
        <item x="22"/>
        <item x="23"/>
        <item x="24"/>
        <item x="25"/>
        <item x="26"/>
        <item x="27"/>
        <item x="11"/>
        <item x="28"/>
        <item x="29"/>
        <item x="30"/>
        <item x="31"/>
        <item x="32"/>
        <item x="10"/>
        <item m="1" x="676"/>
        <item m="1" x="543"/>
        <item m="1" x="619"/>
        <item m="1" x="252"/>
        <item m="1" x="561"/>
        <item m="1" x="104"/>
        <item m="1" x="133"/>
        <item m="1" x="167"/>
        <item m="1" x="492"/>
        <item m="1" x="271"/>
        <item m="1" x="728"/>
        <item m="1" x="176"/>
        <item m="1" x="270"/>
        <item m="1" x="704"/>
        <item m="1" x="444"/>
        <item m="1" x="769"/>
        <item m="1" x="742"/>
        <item m="1" x="336"/>
        <item m="1" x="144"/>
        <item m="1" x="359"/>
        <item m="1" x="139"/>
        <item m="1" x="373"/>
        <item m="1" x="589"/>
        <item m="1" x="380"/>
        <item m="1" x="193"/>
        <item m="1" x="594"/>
        <item m="1" x="93"/>
        <item m="1" x="629"/>
        <item m="1" x="721"/>
        <item m="1" x="553"/>
        <item m="1" x="392"/>
        <item m="1" x="269"/>
        <item m="1" x="545"/>
        <item m="1" x="260"/>
        <item m="1" x="748"/>
        <item m="1" x="206"/>
        <item m="1" x="519"/>
        <item m="1" x="552"/>
        <item m="1" x="126"/>
        <item m="1" x="131"/>
        <item m="1" x="610"/>
        <item m="1" x="371"/>
        <item m="1" x="660"/>
        <item m="1" x="322"/>
        <item m="1" x="632"/>
        <item m="1" x="693"/>
        <item m="1" x="694"/>
        <item m="1" x="218"/>
        <item m="1" x="97"/>
        <item m="1" x="470"/>
        <item m="1" x="517"/>
        <item m="1" x="679"/>
        <item m="1" x="741"/>
        <item m="1" x="432"/>
        <item m="1" x="518"/>
        <item m="1" x="746"/>
        <item m="1" x="418"/>
        <item m="1" x="320"/>
        <item m="1" x="368"/>
        <item m="1" x="386"/>
        <item m="1" x="419"/>
        <item m="1" x="726"/>
        <item m="1" x="717"/>
        <item m="1" x="390"/>
        <item m="1" x="89"/>
        <item m="1" x="710"/>
        <item m="1" x="580"/>
        <item m="1" x="109"/>
        <item m="1" x="540"/>
        <item m="1" x="367"/>
        <item m="1" x="391"/>
        <item m="1" x="364"/>
        <item m="1" x="664"/>
        <item m="1" x="712"/>
        <item m="1" x="207"/>
        <item x="36"/>
        <item x="37"/>
        <item x="38"/>
        <item x="52"/>
        <item x="55"/>
        <item x="58"/>
        <item x="59"/>
        <item x="60"/>
        <item x="61"/>
        <item x="63"/>
        <item x="64"/>
        <item x="65"/>
        <item x="66"/>
        <item x="67"/>
        <item x="70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0">
        <item m="1" x="216"/>
        <item m="1" x="67"/>
        <item m="1" x="140"/>
        <item m="1" x="352"/>
        <item m="1" x="129"/>
        <item m="1" x="231"/>
        <item m="1" x="347"/>
        <item m="1" x="303"/>
        <item m="1" x="184"/>
        <item m="1" x="306"/>
        <item m="1" x="390"/>
        <item m="1" x="120"/>
        <item m="1" x="100"/>
        <item m="1" x="93"/>
        <item m="1" x="359"/>
        <item m="1" x="391"/>
        <item m="1" x="354"/>
        <item m="1" x="232"/>
        <item m="1" x="254"/>
        <item m="1" x="277"/>
        <item m="1" x="296"/>
        <item m="1" x="308"/>
        <item m="1" x="149"/>
        <item m="1" x="84"/>
        <item m="1" x="90"/>
        <item m="1" x="187"/>
        <item m="1" x="166"/>
        <item m="1" x="162"/>
        <item m="1" x="205"/>
        <item m="1" x="314"/>
        <item m="1" x="199"/>
        <item m="1" x="85"/>
        <item m="1" x="206"/>
        <item m="1" x="315"/>
        <item m="1" x="118"/>
        <item m="1" x="223"/>
        <item m="1" x="339"/>
        <item m="1" x="244"/>
        <item m="1" x="388"/>
        <item m="1" x="80"/>
        <item m="1" x="369"/>
        <item m="1" x="212"/>
        <item m="1" x="297"/>
        <item m="1" x="48"/>
        <item m="1" x="175"/>
        <item m="1" x="366"/>
        <item m="1" x="61"/>
        <item m="1" x="267"/>
        <item m="1" x="207"/>
        <item m="1" x="374"/>
        <item m="1" x="350"/>
        <item m="1" x="238"/>
        <item m="1" x="178"/>
        <item m="1" x="317"/>
        <item m="1" x="172"/>
        <item m="1" x="110"/>
        <item m="1" x="235"/>
        <item m="1" x="406"/>
        <item m="1" x="360"/>
        <item m="1" x="138"/>
        <item m="1" x="159"/>
        <item m="1" x="213"/>
        <item m="1" x="219"/>
        <item m="1" x="304"/>
        <item m="1" x="230"/>
        <item m="1" x="302"/>
        <item m="1" x="275"/>
        <item m="1" x="109"/>
        <item m="1" x="99"/>
        <item x="0"/>
        <item m="1" x="148"/>
        <item m="1" x="200"/>
        <item m="1" x="227"/>
        <item m="1" x="82"/>
        <item m="1" x="196"/>
        <item m="1" x="289"/>
        <item m="1" x="284"/>
        <item m="1" x="271"/>
        <item m="1" x="81"/>
        <item m="1" x="396"/>
        <item m="1" x="151"/>
        <item m="1" x="45"/>
        <item m="1" x="321"/>
        <item m="1" x="95"/>
        <item m="1" x="264"/>
        <item m="1" x="402"/>
        <item m="1" x="57"/>
        <item m="1" x="242"/>
        <item m="1" x="153"/>
        <item m="1" x="87"/>
        <item m="1" x="209"/>
        <item m="1" x="143"/>
        <item m="1" x="279"/>
        <item m="1" x="147"/>
        <item m="1" x="132"/>
        <item m="1" x="236"/>
        <item m="1" x="395"/>
        <item m="1" x="332"/>
        <item m="1" x="62"/>
        <item m="1" x="243"/>
        <item m="1" x="208"/>
        <item m="1" x="386"/>
        <item m="1" x="253"/>
        <item m="1" x="108"/>
        <item m="1" x="139"/>
        <item m="1" x="60"/>
        <item m="1" x="361"/>
        <item m="1" x="197"/>
        <item m="1" x="320"/>
        <item m="1" x="165"/>
        <item m="1" x="134"/>
        <item m="1" x="281"/>
        <item m="1" x="340"/>
        <item m="1" x="273"/>
        <item m="1" x="291"/>
        <item m="1" x="294"/>
        <item m="1" x="101"/>
        <item m="1" x="186"/>
        <item m="1" x="266"/>
        <item m="1" x="251"/>
        <item m="1" x="157"/>
        <item m="1" x="188"/>
        <item m="1" x="195"/>
        <item m="1" x="150"/>
        <item m="1" x="146"/>
        <item m="1" x="287"/>
        <item m="1" x="329"/>
        <item m="1" x="73"/>
        <item m="1" x="298"/>
        <item m="1" x="363"/>
        <item m="1" x="349"/>
        <item m="1" x="194"/>
        <item m="1" x="260"/>
        <item m="1" x="255"/>
        <item m="1" x="240"/>
        <item m="1" x="68"/>
        <item m="1" x="201"/>
        <item m="1" x="203"/>
        <item m="1" x="96"/>
        <item m="1" x="46"/>
        <item m="1" x="241"/>
        <item m="1" x="382"/>
        <item m="1" x="365"/>
        <item m="1" x="65"/>
        <item m="1" x="272"/>
        <item m="1" x="256"/>
        <item m="1" x="115"/>
        <item m="1" x="312"/>
        <item m="1" x="239"/>
        <item m="1" x="403"/>
        <item m="1" x="89"/>
        <item m="1" x="133"/>
        <item m="1" x="66"/>
        <item m="1" x="265"/>
        <item m="1" x="56"/>
        <item m="1" x="295"/>
        <item m="1" x="280"/>
        <item m="1" x="72"/>
        <item m="1" x="176"/>
        <item m="1" x="324"/>
        <item m="1" x="164"/>
        <item m="1" x="152"/>
        <item m="1" x="326"/>
        <item m="1" x="135"/>
        <item m="1" x="348"/>
        <item m="1" x="269"/>
        <item m="1" x="136"/>
        <item m="1" x="224"/>
        <item m="1" x="334"/>
        <item m="1" x="179"/>
        <item m="1" x="144"/>
        <item m="1" x="103"/>
        <item m="1" x="154"/>
        <item m="1" x="401"/>
        <item m="1" x="383"/>
        <item m="1" x="342"/>
        <item m="1" x="316"/>
        <item m="1" x="355"/>
        <item m="1" x="51"/>
        <item m="1" x="233"/>
        <item m="1" x="102"/>
        <item m="1" x="283"/>
        <item m="1" x="229"/>
        <item m="1" x="127"/>
        <item m="1" x="345"/>
        <item m="1" x="183"/>
        <item m="1" x="276"/>
        <item m="1" x="170"/>
        <item m="1" x="182"/>
        <item m="1" x="69"/>
        <item m="1" x="128"/>
        <item m="1" x="228"/>
        <item m="1" x="217"/>
        <item m="1" x="222"/>
        <item m="1" x="371"/>
        <item m="1" x="198"/>
        <item m="1" x="142"/>
        <item m="1" x="181"/>
        <item m="1" x="180"/>
        <item m="1" x="307"/>
        <item m="1" x="119"/>
        <item m="1" x="338"/>
        <item m="1" x="392"/>
        <item m="1" x="94"/>
        <item m="1" x="193"/>
        <item m="1" x="116"/>
        <item m="1" x="335"/>
        <item m="1" x="301"/>
        <item m="1" x="237"/>
        <item m="1" x="114"/>
        <item m="1" x="376"/>
        <item m="1" x="285"/>
        <item m="1" x="122"/>
        <item m="1" x="76"/>
        <item m="1" x="290"/>
        <item m="1" x="325"/>
        <item m="1" x="351"/>
        <item m="1" x="370"/>
        <item m="1" x="192"/>
        <item m="1" x="387"/>
        <item m="1" x="309"/>
        <item m="1" x="341"/>
        <item m="1" x="389"/>
        <item m="1" x="202"/>
        <item m="1" x="163"/>
        <item m="1" x="249"/>
        <item m="1" x="47"/>
        <item m="1" x="218"/>
        <item m="1" x="358"/>
        <item m="1" x="404"/>
        <item m="1" x="331"/>
        <item m="1" x="362"/>
        <item m="1" x="245"/>
        <item m="1" x="393"/>
        <item m="1" x="313"/>
        <item m="1" x="117"/>
        <item m="1" x="54"/>
        <item m="1" x="185"/>
        <item m="1" x="372"/>
        <item m="1" x="250"/>
        <item m="1" x="282"/>
        <item m="1" x="299"/>
        <item m="1" x="300"/>
        <item m="1" x="286"/>
        <item m="1" x="375"/>
        <item m="1" x="344"/>
        <item m="1" x="368"/>
        <item m="1" x="367"/>
        <item m="1" x="234"/>
        <item m="1" x="53"/>
        <item m="1" x="343"/>
        <item m="1" x="384"/>
        <item m="1" x="274"/>
        <item m="1" x="377"/>
        <item m="1" x="50"/>
        <item m="1" x="74"/>
        <item m="1" x="173"/>
        <item m="1" x="292"/>
        <item m="1" x="70"/>
        <item m="1" x="322"/>
        <item m="1" x="75"/>
        <item m="1" x="174"/>
        <item m="1" x="293"/>
        <item m="1" x="71"/>
        <item m="1" x="124"/>
        <item m="1" x="97"/>
        <item m="1" x="270"/>
        <item m="1" x="125"/>
        <item m="1" x="98"/>
        <item m="1" x="261"/>
        <item m="1" x="257"/>
        <item m="1" x="189"/>
        <item m="1" x="327"/>
        <item m="1" x="106"/>
        <item m="1" x="262"/>
        <item m="1" x="258"/>
        <item m="1" x="190"/>
        <item m="1" x="328"/>
        <item m="1" x="107"/>
        <item m="1" x="211"/>
        <item m="1" x="145"/>
        <item m="1" x="353"/>
        <item m="1" x="59"/>
        <item m="1" x="220"/>
        <item m="1" x="288"/>
        <item m="1" x="407"/>
        <item m="1" x="330"/>
        <item m="1" x="123"/>
        <item m="1" x="405"/>
        <item m="1" x="177"/>
        <item m="1" x="278"/>
        <item m="1" x="409"/>
        <item m="1" x="323"/>
        <item m="1" x="113"/>
        <item m="1" x="333"/>
        <item m="1" x="373"/>
        <item m="1" x="158"/>
        <item m="1" x="204"/>
        <item m="1" x="88"/>
        <item m="1" x="131"/>
        <item m="1" x="364"/>
        <item m="1" x="210"/>
        <item m="1" x="49"/>
        <item m="1" x="64"/>
        <item m="1" x="191"/>
        <item m="1" x="268"/>
        <item m="1" x="346"/>
        <item m="1" x="310"/>
        <item m="1" x="105"/>
        <item m="1" x="214"/>
        <item m="1" x="141"/>
        <item m="1" x="311"/>
        <item m="1" x="167"/>
        <item m="1" x="77"/>
        <item m="1" x="408"/>
        <item m="1" x="221"/>
        <item m="1" x="397"/>
        <item m="1" x="356"/>
        <item m="1" x="168"/>
        <item m="1" x="78"/>
        <item m="1" x="398"/>
        <item m="1" x="357"/>
        <item m="1" x="169"/>
        <item m="1" x="79"/>
        <item m="1" x="92"/>
        <item m="1" x="55"/>
        <item m="1" x="130"/>
        <item m="1" x="305"/>
        <item m="1" x="246"/>
        <item m="1" x="378"/>
        <item m="1" x="126"/>
        <item m="1" x="112"/>
        <item m="1" x="399"/>
        <item m="1" x="155"/>
        <item m="1" x="247"/>
        <item m="1" x="379"/>
        <item m="1" x="400"/>
        <item m="1" x="156"/>
        <item m="1" x="248"/>
        <item m="1" x="380"/>
        <item m="1" x="91"/>
        <item m="1" x="111"/>
        <item m="1" x="336"/>
        <item m="1" x="137"/>
        <item m="1" x="121"/>
        <item m="1" x="171"/>
        <item m="1" x="104"/>
        <item m="1" x="263"/>
        <item m="1" x="259"/>
        <item m="1" x="225"/>
        <item m="1" x="215"/>
        <item m="1" x="381"/>
        <item m="1" x="83"/>
        <item m="1" x="161"/>
        <item m="1" x="226"/>
        <item m="1" x="160"/>
        <item m="1" x="337"/>
        <item m="1" x="319"/>
        <item m="1" x="394"/>
        <item m="1" x="318"/>
        <item m="1" x="252"/>
        <item m="1" x="86"/>
        <item m="1" x="52"/>
        <item m="1" x="38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3"/>
        <item m="1" x="58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6"/>
        <item x="2"/>
        <item m="1" x="86"/>
        <item m="1" x="65"/>
        <item m="1" x="48"/>
        <item m="1" x="210"/>
        <item m="1" x="198"/>
        <item m="1" x="180"/>
        <item m="1" x="157"/>
        <item m="1" x="134"/>
        <item m="1" x="211"/>
        <item x="1"/>
        <item m="1" x="184"/>
        <item m="1" x="163"/>
        <item m="1" x="136"/>
        <item m="1" x="120"/>
        <item x="3"/>
        <item x="4"/>
        <item x="5"/>
        <item x="6"/>
        <item m="1" x="53"/>
        <item m="1" x="217"/>
        <item m="1" x="203"/>
        <item m="1" x="187"/>
        <item m="1" x="175"/>
        <item x="7"/>
        <item x="8"/>
        <item m="1" x="193"/>
        <item m="1" x="172"/>
        <item m="1" x="147"/>
        <item m="1" x="130"/>
        <item m="1" x="112"/>
        <item m="1" x="96"/>
        <item m="1" x="78"/>
        <item m="1" x="85"/>
        <item x="9"/>
        <item x="10"/>
        <item m="1" x="102"/>
        <item x="11"/>
        <item x="12"/>
        <item m="1" x="92"/>
        <item x="13"/>
        <item x="14"/>
        <item m="1" x="106"/>
        <item m="1" x="192"/>
        <item x="15"/>
        <item x="16"/>
        <item m="1" x="204"/>
        <item m="1" x="188"/>
        <item m="1" x="168"/>
        <item m="1" x="142"/>
        <item m="1" x="124"/>
        <item m="1" x="109"/>
        <item m="1" x="101"/>
        <item x="17"/>
        <item x="18"/>
        <item m="1" x="49"/>
        <item x="19"/>
        <item x="20"/>
        <item m="1" x="66"/>
        <item m="1" x="139"/>
        <item m="1" x="146"/>
        <item x="21"/>
        <item x="22"/>
        <item m="1" x="164"/>
        <item m="1" x="137"/>
        <item m="1" x="58"/>
        <item m="1" x="152"/>
        <item x="23"/>
        <item x="24"/>
        <item m="1" x="74"/>
        <item m="1" x="54"/>
        <item m="1" x="150"/>
        <item m="1" x="161"/>
        <item x="25"/>
        <item x="26"/>
        <item m="1" x="173"/>
        <item x="27"/>
        <item x="28"/>
        <item m="1" x="162"/>
        <item x="29"/>
        <item x="30"/>
        <item m="1" x="181"/>
        <item m="1" x="158"/>
        <item m="1" x="73"/>
        <item x="31"/>
        <item x="32"/>
        <item m="1" x="89"/>
        <item m="1" x="70"/>
        <item m="1" x="51"/>
        <item m="1" x="213"/>
        <item x="33"/>
        <item x="34"/>
        <item m="1" x="189"/>
        <item m="1" x="169"/>
        <item m="1" x="143"/>
        <item m="1" x="125"/>
        <item m="1" x="110"/>
        <item x="35"/>
        <item x="36"/>
        <item m="1" x="97"/>
        <item m="1" x="79"/>
        <item m="1" x="60"/>
        <item m="1" x="220"/>
        <item x="37"/>
        <item x="38"/>
        <item m="1" x="194"/>
        <item m="1" x="177"/>
        <item m="1" x="153"/>
        <item m="1" x="133"/>
        <item m="1" x="117"/>
        <item x="39"/>
        <item x="40"/>
        <item m="1" x="138"/>
        <item m="1" x="121"/>
        <item m="1" x="45"/>
        <item x="41"/>
        <item x="42"/>
        <item m="1" x="55"/>
        <item m="1" x="218"/>
        <item m="1" x="205"/>
        <item x="43"/>
        <item x="44"/>
        <item m="1" x="148"/>
        <item m="1" x="131"/>
        <item m="1" x="113"/>
        <item m="1" x="103"/>
        <item m="1" x="83"/>
        <item m="1" x="62"/>
        <item m="1" x="46"/>
        <item m="1" x="199"/>
        <item m="1" x="182"/>
        <item m="1" x="159"/>
        <item m="1" x="107"/>
        <item m="1" x="90"/>
        <item m="1" x="71"/>
        <item m="1" x="206"/>
        <item m="1" x="190"/>
        <item m="1" x="170"/>
        <item m="1" x="144"/>
        <item m="1" x="126"/>
        <item m="1" x="111"/>
        <item m="1" x="95"/>
        <item m="1" x="77"/>
        <item m="1" x="59"/>
        <item m="1" x="114"/>
        <item m="1" x="98"/>
        <item m="1" x="80"/>
        <item m="1" x="61"/>
        <item m="1" x="221"/>
        <item m="1" x="208"/>
        <item m="1" x="195"/>
        <item m="1" x="178"/>
        <item m="1" x="154"/>
        <item m="1" x="119"/>
        <item m="1" x="104"/>
        <item m="1" x="87"/>
        <item m="1" x="67"/>
        <item m="1" x="75"/>
        <item m="1" x="56"/>
        <item m="1" x="219"/>
        <item m="1" x="118"/>
        <item m="1" x="174"/>
        <item m="1" x="149"/>
        <item m="1" x="132"/>
        <item m="1" x="115"/>
        <item m="1" x="99"/>
        <item m="1" x="81"/>
        <item m="1" x="122"/>
        <item m="1" x="84"/>
        <item m="1" x="63"/>
        <item m="1" x="47"/>
        <item m="1" x="209"/>
        <item m="1" x="196"/>
        <item m="1" x="128"/>
        <item m="1" x="183"/>
        <item m="1" x="160"/>
        <item m="1" x="215"/>
        <item m="1" x="91"/>
        <item m="1" x="72"/>
        <item m="1" x="52"/>
        <item m="1" x="214"/>
        <item m="1" x="129"/>
        <item m="1" x="191"/>
        <item m="1" x="171"/>
        <item m="1" x="145"/>
        <item m="1" x="127"/>
        <item m="1" x="100"/>
        <item m="1" x="82"/>
        <item m="1" x="197"/>
        <item m="1" x="179"/>
        <item m="1" x="155"/>
        <item m="1" x="105"/>
        <item m="1" x="88"/>
        <item m="1" x="68"/>
        <item m="1" x="50"/>
        <item m="1" x="212"/>
        <item m="1" x="200"/>
        <item m="1" x="185"/>
        <item m="1" x="165"/>
        <item m="1" x="202"/>
        <item m="1" x="186"/>
        <item m="1" x="167"/>
        <item m="1" x="140"/>
        <item m="1" x="123"/>
        <item m="1" x="108"/>
        <item m="1" x="93"/>
        <item m="1" x="76"/>
        <item m="1" x="57"/>
        <item m="1" x="201"/>
        <item m="1" x="207"/>
        <item m="1" x="94"/>
        <item m="1" x="176"/>
        <item m="1" x="64"/>
        <item m="1" x="69"/>
        <item m="1" x="135"/>
        <item m="1" x="141"/>
        <item m="1" x="151"/>
        <item m="1" x="156"/>
        <item m="1" x="166"/>
        <item m="1" x="2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4">
    <i>
      <x v="1"/>
      <x v="405"/>
      <x v="670"/>
    </i>
    <i>
      <x v="11"/>
      <x v="404"/>
      <x v="670"/>
    </i>
    <i>
      <x v="16"/>
      <x v="406"/>
      <x v="363"/>
    </i>
    <i>
      <x v="17"/>
      <x v="407"/>
      <x v="308"/>
    </i>
    <i>
      <x v="18"/>
      <x v="408"/>
      <x v="752"/>
    </i>
    <i>
      <x v="19"/>
      <x v="409"/>
      <x v="403"/>
    </i>
    <i>
      <x v="25"/>
      <x v="364"/>
      <x v="757"/>
    </i>
    <i>
      <x v="26"/>
      <x v="365"/>
      <x v="294"/>
    </i>
    <i>
      <x v="35"/>
      <x v="366"/>
      <x v="757"/>
    </i>
    <i>
      <x v="36"/>
      <x v="367"/>
      <x v="294"/>
    </i>
    <i>
      <x v="38"/>
      <x v="368"/>
      <x v="757"/>
    </i>
    <i>
      <x v="39"/>
      <x v="369"/>
      <x v="294"/>
    </i>
    <i>
      <x v="41"/>
      <x v="370"/>
      <x v="757"/>
    </i>
    <i>
      <x v="42"/>
      <x v="371"/>
      <x v="294"/>
    </i>
    <i>
      <x v="45"/>
      <x v="372"/>
      <x v="757"/>
    </i>
    <i>
      <x v="46"/>
      <x v="373"/>
      <x v="294"/>
    </i>
    <i>
      <x v="54"/>
      <x v="374"/>
      <x v="757"/>
    </i>
    <i>
      <x v="55"/>
      <x v="375"/>
      <x v="294"/>
    </i>
    <i>
      <x v="57"/>
      <x v="376"/>
      <x v="757"/>
    </i>
    <i>
      <x v="58"/>
      <x v="377"/>
      <x v="294"/>
    </i>
    <i>
      <x v="62"/>
      <x v="378"/>
      <x v="757"/>
    </i>
    <i>
      <x v="63"/>
      <x v="379"/>
      <x v="294"/>
    </i>
    <i>
      <x v="68"/>
      <x v="380"/>
      <x v="757"/>
    </i>
    <i>
      <x v="69"/>
      <x v="381"/>
      <x v="294"/>
    </i>
    <i>
      <x v="74"/>
      <x v="382"/>
      <x v="757"/>
    </i>
    <i>
      <x v="75"/>
      <x v="383"/>
      <x v="294"/>
    </i>
    <i>
      <x v="77"/>
      <x v="384"/>
      <x v="757"/>
    </i>
    <i>
      <x v="78"/>
      <x v="385"/>
      <x v="294"/>
    </i>
    <i>
      <x v="80"/>
      <x v="386"/>
      <x v="757"/>
    </i>
    <i>
      <x v="81"/>
      <x v="387"/>
      <x v="294"/>
    </i>
    <i>
      <x v="85"/>
      <x v="388"/>
      <x v="757"/>
    </i>
    <i>
      <x v="86"/>
      <x v="389"/>
      <x v="294"/>
    </i>
    <i>
      <x v="91"/>
      <x v="390"/>
      <x v="757"/>
    </i>
    <i>
      <x v="92"/>
      <x v="391"/>
      <x v="294"/>
    </i>
    <i>
      <x v="98"/>
      <x v="392"/>
      <x v="757"/>
    </i>
    <i>
      <x v="99"/>
      <x v="393"/>
      <x v="294"/>
    </i>
    <i>
      <x v="104"/>
      <x v="394"/>
      <x v="757"/>
    </i>
    <i>
      <x v="105"/>
      <x v="395"/>
      <x v="294"/>
    </i>
    <i>
      <x v="111"/>
      <x v="396"/>
      <x v="757"/>
    </i>
    <i>
      <x v="112"/>
      <x v="397"/>
      <x v="294"/>
    </i>
    <i>
      <x v="116"/>
      <x v="398"/>
      <x v="757"/>
    </i>
    <i>
      <x v="117"/>
      <x v="399"/>
      <x v="294"/>
    </i>
    <i>
      <x v="121"/>
      <x v="400"/>
      <x v="757"/>
    </i>
    <i>
      <x v="122"/>
      <x v="401"/>
      <x v="294"/>
    </i>
  </rowItems>
  <colItems count="1">
    <i/>
  </colItems>
  <formats count="9">
    <format dxfId="280">
      <pivotArea dataOnly="0" labelOnly="1" outline="0" fieldPosition="0">
        <references count="1">
          <reference field="8" count="0"/>
        </references>
      </pivotArea>
    </format>
    <format dxfId="279">
      <pivotArea dataOnly="0" labelOnly="1" outline="0" fieldPosition="0">
        <references count="1">
          <reference field="8" count="0"/>
        </references>
      </pivotArea>
    </format>
    <format dxfId="278">
      <pivotArea dataOnly="0" labelOnly="1" outline="0" fieldPosition="0">
        <references count="1">
          <reference field="3" count="0"/>
        </references>
      </pivotArea>
    </format>
    <format dxfId="277">
      <pivotArea dataOnly="0" labelOnly="1" outline="0" fieldPosition="0">
        <references count="1">
          <reference field="3" count="0"/>
        </references>
      </pivotArea>
    </format>
    <format dxfId="276">
      <pivotArea dataOnly="0" labelOnly="1" outline="0" fieldPosition="0">
        <references count="1">
          <reference field="7" count="0"/>
        </references>
      </pivotArea>
    </format>
    <format dxfId="275">
      <pivotArea dataOnly="0" labelOnly="1" outline="0" fieldPosition="0">
        <references count="1">
          <reference field="7" count="0"/>
        </references>
      </pivotArea>
    </format>
    <format dxfId="274">
      <pivotArea field="8" type="button" dataOnly="0" labelOnly="1" outline="0" axis="axisRow" fieldPosition="0"/>
    </format>
    <format dxfId="273">
      <pivotArea field="7" type="button" dataOnly="0" labelOnly="1" outline="0" axis="axisRow" fieldPosition="1"/>
    </format>
    <format dxfId="27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3" totalsRowShown="0">
  <autoFilter ref="A1:E23" xr:uid="{E3CB9C7B-30C6-4250-9C5D-467A4357B151}"/>
  <tableColumns count="5">
    <tableColumn id="1" xr3:uid="{3DCCD367-4176-4B1B-9DB1-7E15C5AB3C2E}" name="idcapa" dataDxfId="271"/>
    <tableColumn id="2" xr3:uid="{84365576-6006-4249-8C10-3C939914AB46}" name="Capa" dataDxfId="270"/>
    <tableColumn id="3" xr3:uid="{23CB737A-7056-44F6-A537-CEB5ED7BC8A4}" name="Tipo" dataDxfId="269"/>
    <tableColumn id="4" xr3:uid="{77A06ECF-D67C-454F-B0CE-327D202410E8}" name="url_ícono"/>
    <tableColumn id="5" xr3:uid="{041AD1F6-23D8-4ACA-92DC-196A5ACE0392}" name="url" dataDxfId="268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60" totalsRowShown="0" headerRowDxfId="300">
  <autoFilter ref="A9:J460" xr:uid="{B860159C-4E5B-4F1C-AD34-ACA1A658D8AB}"/>
  <tableColumns count="10">
    <tableColumn id="1" xr3:uid="{75A8A884-1D65-4E5E-B8C8-77E85AB66F2B}" name="idcapa" dataDxfId="299"/>
    <tableColumn id="2" xr3:uid="{2A8A9E62-F4FC-4E3B-B1C9-6BF40AA34453}" name="Capa" dataDxfId="29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97"/>
    <tableColumn id="5" xr3:uid="{035EE145-9D77-4858-89B3-36E33AB1DD42}" name="popup_0_1" dataDxfId="296"/>
    <tableColumn id="6" xr3:uid="{A9A0E11B-B8EA-4D4C-9546-EA4565E015BB}" name="descripcion_pop-up" dataDxfId="295"/>
    <tableColumn id="7" xr3:uid="{5F6D8D2E-E38C-46CC-8F2C-5ED1D580678F}" name="posicion_popup" dataDxfId="294"/>
    <tableColumn id="8" xr3:uid="{8B5DC378-B7F9-4E3D-AC39-A4AF81250C0B}" name="descripcion_capa" dataDxfId="293"/>
    <tableColumn id="9" xr3:uid="{5C03E193-7980-49E1-894D-9DEECE0C9DBE}" name="clase" dataDxfId="292"/>
    <tableColumn id="10" xr3:uid="{92421CFC-4A75-4D76-9B47-B3E7C2151B6C}" name="posición_capa" dataDxfId="29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75" totalsRowShown="0" dataDxfId="290">
  <autoFilter ref="A9:I75" xr:uid="{96BBB32F-0C5C-4CD7-BF04-9E1F2EB9C00E}"/>
  <tableColumns count="9">
    <tableColumn id="1" xr3:uid="{9D7FBDA9-0788-4563-AA35-00082D95202E}" name="Clase" dataDxfId="289">
      <calculatedColumnFormula>+A9</calculatedColumnFormula>
    </tableColumn>
    <tableColumn id="7" xr3:uid="{83BA5E88-8850-4C0E-B07A-7893981D4057}" name="Descripción Capa" dataDxfId="28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28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86"/>
    <tableColumn id="4" xr3:uid="{5414C827-224B-4470-A9E1-6A29EF6EA250}" name="Color" dataDxfId="285"/>
    <tableColumn id="5" xr3:uid="{FA622BA5-65BA-42EE-91CA-9F9E3510C671}" name="titulo_leyenda" dataDxfId="28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83"/>
    <tableColumn id="8" xr3:uid="{02FCDEF8-A182-4154-ACFD-C31BD15BAC9D}" name="idcapa" dataDxfId="282">
      <calculatedColumnFormula>+LEFT(BD_Detalles[[#This Row],[Clase]],2)</calculatedColumnFormula>
    </tableColumn>
    <tableColumn id="9" xr3:uid="{0DAE07AA-CA28-46ED-BED9-EDE4E800CFF8}" name="Tipo" dataDxfId="28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04" tableType="queryTable" totalsRowShown="0">
  <autoFilter ref="A1:Q204" xr:uid="{7AC383FC-01BE-4EF3-804E-B1D165C63818}"/>
  <sortState xmlns:xlrd2="http://schemas.microsoft.com/office/spreadsheetml/2017/richdata2" ref="A2:Q204">
    <sortCondition ref="A1:A204"/>
  </sortState>
  <tableColumns count="17">
    <tableColumn id="1" xr3:uid="{8DAF46F0-0587-4791-BD3B-29C4950AC864}" uniqueName="1" name="idcapa" queryTableFieldId="1" dataDxfId="23"/>
    <tableColumn id="2" xr3:uid="{A5538333-8E57-48D9-8222-03DAA80989CB}" uniqueName="2" name="Capa" queryTableFieldId="2" dataDxfId="22"/>
    <tableColumn id="3" xr3:uid="{42797560-E23E-4585-909F-D47B8BA464C8}" uniqueName="3" name="idpropiedad" queryTableFieldId="3"/>
    <tableColumn id="4" xr3:uid="{39BB973A-AB48-4770-AA48-2EB263D61EC2}" uniqueName="4" name="Propiedad" queryTableFieldId="4" dataDxfId="21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0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9"/>
    <tableColumn id="9" xr3:uid="{32B2ED96-0DD6-4ADE-87AF-B7ED7A0534FB}" uniqueName="9" name="clase" queryTableFieldId="9" dataDxfId="18"/>
    <tableColumn id="10" xr3:uid="{B2FB5E95-FA88-487B-9206-B6E7F079B714}" uniqueName="10" name="posición_capa" queryTableFieldId="10"/>
    <tableColumn id="11" xr3:uid="{FAC68029-648A-4EAF-8C51-25A7C5E3FE1B}" uniqueName="11" name="Tipo" queryTableFieldId="11" dataDxfId="17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6"/>
    <tableColumn id="14" xr3:uid="{9A72167E-DB9E-46B1-86CA-052167332E56}" uniqueName="14" name="Variable" queryTableFieldId="14" dataDxfId="15"/>
    <tableColumn id="15" xr3:uid="{13A7D352-24E4-4AFB-BF87-998BE16B0301}" uniqueName="15" name="Color" queryTableFieldId="15" dataDxfId="14"/>
    <tableColumn id="16" xr3:uid="{6D4578CA-37C4-4E3D-943B-65A36077567C}" uniqueName="16" name="titulo_leyenda" queryTableFieldId="16" dataDxfId="13"/>
    <tableColumn id="17" xr3:uid="{D5652FBA-BB6D-44CF-B852-53BA455D7DC1}" uniqueName="17" name="url_icono" queryTableFieldId="17" dataDxfId="1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3" tableType="queryTable" totalsRowShown="0">
  <autoFilter ref="A1:E23" xr:uid="{291D560E-9CA4-4BAC-995A-F0E03B82B6EA}"/>
  <tableColumns count="5">
    <tableColumn id="1" xr3:uid="{1B08FD65-382E-435D-851C-83A7049E1E56}" uniqueName="1" name="idcapa" queryTableFieldId="1" dataDxfId="26"/>
    <tableColumn id="2" xr3:uid="{BC737893-4EE0-435A-B6B2-871993B29D43}" uniqueName="2" name="Capa" queryTableFieldId="2" dataDxfId="25"/>
    <tableColumn id="3" xr3:uid="{4014DA1F-B84E-4528-B682-D095C29B7876}" uniqueName="3" name="Tipo" queryTableFieldId="3" dataDxfId="2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52" tableType="queryTable" totalsRowShown="0">
  <autoFilter ref="A1:J452" xr:uid="{99D7C979-6A29-45E0-B2F4-1A31B43B8910}"/>
  <tableColumns count="10">
    <tableColumn id="1" xr3:uid="{1F37DEF1-03A3-4D04-9855-C67E8C6932F3}" uniqueName="1" name="idcapa" queryTableFieldId="1" dataDxfId="5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67" tableType="queryTable" totalsRowShown="0">
  <autoFilter ref="A1:I67" xr:uid="{86493A20-3CB7-4245-AC88-A38A8BE062D1}"/>
  <tableColumns count="9">
    <tableColumn id="1" xr3:uid="{48713DC3-192C-4883-810C-05F72AD98830}" uniqueName="1" name="Clase" queryTableFieldId="1" dataDxfId="11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0"/>
    <tableColumn id="3" xr3:uid="{E68331ED-D6D2-4864-8879-A62B10583CDA}" uniqueName="3" name="Variable" queryTableFieldId="3" dataDxfId="9"/>
    <tableColumn id="4" xr3:uid="{B418A81A-9C02-481F-9D4A-40DC6737F3BE}" uniqueName="4" name="Color" queryTableFieldId="4" dataDxfId="8"/>
    <tableColumn id="5" xr3:uid="{042A550C-2F82-4479-9F9F-25053CB84666}" uniqueName="5" name="titulo_leyenda" queryTableFieldId="5" dataDxfId="7"/>
    <tableColumn id="7" xr3:uid="{C79F6488-7E33-4DFA-8854-F3CA2D7AE669}" uniqueName="7" name="url_icono" queryTableFieldId="7"/>
    <tableColumn id="8" xr3:uid="{6AE148E5-68D2-48CA-BDE9-D4EEAF547F58}" uniqueName="8" name="idcapa" queryTableFieldId="8" dataDxfId="6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3.svg" TargetMode="External"/><Relationship Id="rId3" Type="http://schemas.openxmlformats.org/officeDocument/2006/relationships/hyperlink" Target="https://raw.githubusercontent.com/Sud-Austral/DATA_MAPA_PUBLIC_V2/main/AGUAS/Iconos/9_establecimientoEscolar/7.svg" TargetMode="External"/><Relationship Id="rId7" Type="http://schemas.openxmlformats.org/officeDocument/2006/relationships/hyperlink" Target="https://raw.githubusercontent.com/Sud-Austral/DATA_MAPA_PUBLIC_V2/main/AGUAS/Iconos/9_establecimientoEscolar/13.svg" TargetMode="External"/><Relationship Id="rId12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9_establecimientoEscolar/6.svg" TargetMode="External"/><Relationship Id="rId1" Type="http://schemas.openxmlformats.org/officeDocument/2006/relationships/hyperlink" Target="https://raw.githubusercontent.com/Sud-Austral/DATA_MAPA_PUBLIC_V2/main/AGUAS/Iconos/9_establecimientoEscolar/5.svg" TargetMode="External"/><Relationship Id="rId6" Type="http://schemas.openxmlformats.org/officeDocument/2006/relationships/hyperlink" Target="https://raw.githubusercontent.com/Sud-Austral/DATA_MAPA_PUBLIC_V2/main/AGUAS/Iconos/9_establecimientoEscolar/12.svg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raw.githubusercontent.com/Sud-Austral/DATA_MAPA_PUBLIC_V2/main/AGUAS/Iconos/9_establecimientoEscolar/11.svg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9_establecimientoEscolar/10.svg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3"/>
  <sheetViews>
    <sheetView showGridLines="0" zoomScale="120" zoomScaleNormal="120" workbookViewId="0">
      <pane ySplit="1" topLeftCell="A8" activePane="bottomLeft" state="frozen"/>
      <selection pane="bottomLeft" activeCell="A15" sqref="A15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154</v>
      </c>
      <c r="G3" t="str">
        <f>+A3</f>
        <v>02</v>
      </c>
    </row>
    <row r="4" spans="1:7" x14ac:dyDescent="0.3">
      <c r="A4" s="22" t="s">
        <v>146</v>
      </c>
      <c r="B4" s="20" t="s">
        <v>224</v>
      </c>
      <c r="C4" s="10" t="s">
        <v>19</v>
      </c>
      <c r="E4" s="32" t="s">
        <v>225</v>
      </c>
      <c r="G4" t="str">
        <f>+A4</f>
        <v>03</v>
      </c>
    </row>
    <row r="5" spans="1:7" x14ac:dyDescent="0.3">
      <c r="A5" s="22" t="s">
        <v>147</v>
      </c>
      <c r="B5" s="20" t="s">
        <v>288</v>
      </c>
      <c r="C5" s="10" t="s">
        <v>289</v>
      </c>
      <c r="E5" s="32" t="s">
        <v>290</v>
      </c>
      <c r="G5" t="str">
        <f t="shared" ref="G5:G23" si="0">+A5</f>
        <v>04</v>
      </c>
    </row>
    <row r="6" spans="1:7" x14ac:dyDescent="0.3">
      <c r="A6" s="22" t="s">
        <v>148</v>
      </c>
      <c r="B6" s="20" t="s">
        <v>291</v>
      </c>
      <c r="C6" s="10" t="s">
        <v>289</v>
      </c>
      <c r="E6" s="32" t="s">
        <v>292</v>
      </c>
      <c r="G6" t="str">
        <f t="shared" si="0"/>
        <v>05</v>
      </c>
    </row>
    <row r="7" spans="1:7" x14ac:dyDescent="0.3">
      <c r="A7" s="22" t="s">
        <v>149</v>
      </c>
      <c r="B7" s="20" t="s">
        <v>293</v>
      </c>
      <c r="C7" s="10" t="s">
        <v>289</v>
      </c>
      <c r="E7" s="32" t="s">
        <v>294</v>
      </c>
      <c r="G7" t="str">
        <f t="shared" si="0"/>
        <v>06</v>
      </c>
    </row>
    <row r="8" spans="1:7" x14ac:dyDescent="0.3">
      <c r="A8" s="22" t="s">
        <v>150</v>
      </c>
      <c r="B8" s="20" t="s">
        <v>295</v>
      </c>
      <c r="C8" s="10" t="s">
        <v>289</v>
      </c>
      <c r="E8" s="32" t="s">
        <v>296</v>
      </c>
      <c r="G8" t="str">
        <f t="shared" si="0"/>
        <v>07</v>
      </c>
    </row>
    <row r="9" spans="1:7" x14ac:dyDescent="0.3">
      <c r="A9" s="22" t="s">
        <v>151</v>
      </c>
      <c r="B9" s="20" t="s">
        <v>297</v>
      </c>
      <c r="C9" s="10" t="s">
        <v>289</v>
      </c>
      <c r="E9" s="32" t="s">
        <v>298</v>
      </c>
      <c r="G9" t="str">
        <f t="shared" si="0"/>
        <v>08</v>
      </c>
    </row>
    <row r="10" spans="1:7" x14ac:dyDescent="0.3">
      <c r="A10" s="22" t="s">
        <v>152</v>
      </c>
      <c r="B10" s="20" t="s">
        <v>299</v>
      </c>
      <c r="C10" s="10" t="s">
        <v>289</v>
      </c>
      <c r="E10" s="32" t="s">
        <v>300</v>
      </c>
      <c r="G10" t="str">
        <f t="shared" si="0"/>
        <v>09</v>
      </c>
    </row>
    <row r="11" spans="1:7" x14ac:dyDescent="0.3">
      <c r="A11" s="22" t="s">
        <v>153</v>
      </c>
      <c r="B11" s="20" t="s">
        <v>301</v>
      </c>
      <c r="C11" s="10" t="s">
        <v>289</v>
      </c>
      <c r="E11" s="32" t="s">
        <v>302</v>
      </c>
      <c r="G11" t="str">
        <f t="shared" si="0"/>
        <v>10</v>
      </c>
    </row>
    <row r="12" spans="1:7" x14ac:dyDescent="0.3">
      <c r="A12" s="22" t="s">
        <v>162</v>
      </c>
      <c r="B12" s="20" t="s">
        <v>303</v>
      </c>
      <c r="C12" s="10" t="s">
        <v>289</v>
      </c>
      <c r="E12" s="32" t="s">
        <v>304</v>
      </c>
      <c r="G12" t="str">
        <f t="shared" si="0"/>
        <v>11</v>
      </c>
    </row>
    <row r="13" spans="1:7" x14ac:dyDescent="0.3">
      <c r="A13" s="22" t="s">
        <v>163</v>
      </c>
      <c r="B13" s="20" t="s">
        <v>305</v>
      </c>
      <c r="C13" s="10" t="s">
        <v>289</v>
      </c>
      <c r="E13" s="32" t="s">
        <v>306</v>
      </c>
      <c r="G13" t="str">
        <f t="shared" si="0"/>
        <v>12</v>
      </c>
    </row>
    <row r="14" spans="1:7" x14ac:dyDescent="0.3">
      <c r="A14" s="22" t="s">
        <v>164</v>
      </c>
      <c r="B14" s="20" t="s">
        <v>307</v>
      </c>
      <c r="C14" s="10" t="s">
        <v>289</v>
      </c>
      <c r="E14" s="32" t="s">
        <v>308</v>
      </c>
      <c r="G14" t="str">
        <f t="shared" si="0"/>
        <v>13</v>
      </c>
    </row>
    <row r="15" spans="1:7" x14ac:dyDescent="0.3">
      <c r="A15" s="22" t="s">
        <v>385</v>
      </c>
      <c r="B15" s="20" t="s">
        <v>367</v>
      </c>
      <c r="C15" s="10" t="s">
        <v>289</v>
      </c>
      <c r="E15" s="32" t="s">
        <v>368</v>
      </c>
      <c r="G15" t="str">
        <f t="shared" si="0"/>
        <v>14</v>
      </c>
    </row>
    <row r="16" spans="1:7" x14ac:dyDescent="0.3">
      <c r="A16" s="22" t="s">
        <v>386</v>
      </c>
      <c r="B16" s="20" t="s">
        <v>369</v>
      </c>
      <c r="C16" s="10" t="s">
        <v>289</v>
      </c>
      <c r="E16" s="32" t="s">
        <v>370</v>
      </c>
      <c r="G16" t="str">
        <f t="shared" si="0"/>
        <v>15</v>
      </c>
    </row>
    <row r="17" spans="1:7" x14ac:dyDescent="0.3">
      <c r="A17" s="22" t="s">
        <v>387</v>
      </c>
      <c r="B17" s="20" t="s">
        <v>371</v>
      </c>
      <c r="C17" s="10" t="s">
        <v>289</v>
      </c>
      <c r="E17" s="32" t="s">
        <v>372</v>
      </c>
      <c r="G17" t="str">
        <f t="shared" si="0"/>
        <v>16</v>
      </c>
    </row>
    <row r="18" spans="1:7" x14ac:dyDescent="0.3">
      <c r="A18" s="22" t="s">
        <v>388</v>
      </c>
      <c r="B18" s="20" t="s">
        <v>373</v>
      </c>
      <c r="C18" s="10" t="s">
        <v>289</v>
      </c>
      <c r="E18" s="32" t="s">
        <v>374</v>
      </c>
      <c r="G18" t="str">
        <f t="shared" si="0"/>
        <v>17</v>
      </c>
    </row>
    <row r="19" spans="1:7" x14ac:dyDescent="0.3">
      <c r="A19" s="22" t="s">
        <v>389</v>
      </c>
      <c r="B19" s="20" t="s">
        <v>375</v>
      </c>
      <c r="C19" s="10" t="s">
        <v>289</v>
      </c>
      <c r="E19" s="32" t="s">
        <v>376</v>
      </c>
      <c r="G19" t="str">
        <f t="shared" si="0"/>
        <v>18</v>
      </c>
    </row>
    <row r="20" spans="1:7" x14ac:dyDescent="0.3">
      <c r="A20" s="22" t="s">
        <v>390</v>
      </c>
      <c r="B20" s="20" t="s">
        <v>377</v>
      </c>
      <c r="C20" s="10" t="s">
        <v>289</v>
      </c>
      <c r="E20" s="32" t="s">
        <v>378</v>
      </c>
      <c r="G20" t="str">
        <f t="shared" si="0"/>
        <v>19</v>
      </c>
    </row>
    <row r="21" spans="1:7" x14ac:dyDescent="0.3">
      <c r="A21" s="22" t="s">
        <v>391</v>
      </c>
      <c r="B21" s="20" t="s">
        <v>379</v>
      </c>
      <c r="C21" s="10" t="s">
        <v>289</v>
      </c>
      <c r="E21" s="32" t="s">
        <v>380</v>
      </c>
      <c r="G21" t="str">
        <f t="shared" si="0"/>
        <v>20</v>
      </c>
    </row>
    <row r="22" spans="1:7" x14ac:dyDescent="0.3">
      <c r="A22" s="22" t="s">
        <v>392</v>
      </c>
      <c r="B22" s="20" t="s">
        <v>381</v>
      </c>
      <c r="C22" s="10" t="s">
        <v>289</v>
      </c>
      <c r="E22" s="32" t="s">
        <v>382</v>
      </c>
      <c r="G22" t="str">
        <f t="shared" si="0"/>
        <v>21</v>
      </c>
    </row>
    <row r="23" spans="1:7" x14ac:dyDescent="0.3">
      <c r="A23" s="22" t="s">
        <v>393</v>
      </c>
      <c r="B23" s="20" t="s">
        <v>383</v>
      </c>
      <c r="C23" s="10" t="s">
        <v>289</v>
      </c>
      <c r="E23" s="32" t="s">
        <v>384</v>
      </c>
      <c r="G23" t="str">
        <f t="shared" si="0"/>
        <v>22</v>
      </c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60"/>
  <sheetViews>
    <sheetView showGridLines="0" workbookViewId="0">
      <pane ySplit="9" topLeftCell="A451" activePane="bottomLeft" state="frozen"/>
      <selection pane="bottomLeft" activeCell="H64" sqref="H64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449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x14ac:dyDescent="0.3">
      <c r="A27" s="18" t="s">
        <v>26</v>
      </c>
      <c r="B27" s="23" t="str">
        <f>+VLOOKUP(BD_Capas[[#This Row],[idcapa]],Capas[],2,0)</f>
        <v>catastro</v>
      </c>
      <c r="C27" s="17">
        <v>1</v>
      </c>
      <c r="D27" s="23" t="s">
        <v>184</v>
      </c>
      <c r="E27" s="13">
        <v>1</v>
      </c>
      <c r="F27" s="12" t="s">
        <v>185</v>
      </c>
      <c r="G27" s="14">
        <v>7</v>
      </c>
      <c r="H27" s="23"/>
      <c r="I27" s="47"/>
      <c r="J27" s="18"/>
    </row>
    <row r="28" spans="1:10" x14ac:dyDescent="0.3">
      <c r="A28" s="6" t="s">
        <v>26</v>
      </c>
      <c r="B28" s="20" t="str">
        <f>+VLOOKUP(BD_Capas[[#This Row],[idcapa]],Capas[],2,0)</f>
        <v>catastro</v>
      </c>
      <c r="C28" s="3">
        <f>+C27+1</f>
        <v>2</v>
      </c>
      <c r="D28" s="20" t="s">
        <v>186</v>
      </c>
      <c r="E28" s="1">
        <v>1</v>
      </c>
      <c r="F28" t="s">
        <v>187</v>
      </c>
      <c r="G28" s="4">
        <v>8</v>
      </c>
      <c r="H28" s="20"/>
      <c r="I28" s="31"/>
      <c r="J28" s="6"/>
    </row>
    <row r="29" spans="1:10" x14ac:dyDescent="0.3">
      <c r="A29" s="6" t="s">
        <v>26</v>
      </c>
      <c r="B29" s="20" t="str">
        <f>+VLOOKUP(BD_Capas[[#This Row],[idcapa]],Capas[],2,0)</f>
        <v>catastro</v>
      </c>
      <c r="C29" s="3">
        <f t="shared" ref="C29:C55" si="2">+C28+1</f>
        <v>3</v>
      </c>
      <c r="D29" s="20" t="s">
        <v>188</v>
      </c>
      <c r="E29" s="1">
        <v>1</v>
      </c>
      <c r="F29" t="s">
        <v>189</v>
      </c>
      <c r="G29" s="4">
        <v>9</v>
      </c>
      <c r="H29" s="20"/>
      <c r="I29" s="31"/>
      <c r="J29" s="6"/>
    </row>
    <row r="30" spans="1:10" x14ac:dyDescent="0.3">
      <c r="A30" s="6" t="s">
        <v>26</v>
      </c>
      <c r="B30" s="20" t="str">
        <f>+VLOOKUP(BD_Capas[[#This Row],[idcapa]],Capas[],2,0)</f>
        <v>catastro</v>
      </c>
      <c r="C30" s="3">
        <f t="shared" si="2"/>
        <v>4</v>
      </c>
      <c r="D30" s="20" t="s">
        <v>190</v>
      </c>
      <c r="E30" s="1">
        <v>1</v>
      </c>
      <c r="F30" t="s">
        <v>191</v>
      </c>
      <c r="G30" s="4">
        <v>10</v>
      </c>
      <c r="H30" s="20"/>
      <c r="I30" s="31"/>
      <c r="J30" s="6"/>
    </row>
    <row r="31" spans="1:10" x14ac:dyDescent="0.3">
      <c r="A31" s="6" t="s">
        <v>26</v>
      </c>
      <c r="B31" s="20" t="str">
        <f>+VLOOKUP(BD_Capas[[#This Row],[idcapa]],Capas[],2,0)</f>
        <v>catastro</v>
      </c>
      <c r="C31" s="3">
        <f t="shared" si="2"/>
        <v>5</v>
      </c>
      <c r="D31" s="20" t="s">
        <v>192</v>
      </c>
      <c r="E31" s="1">
        <v>1</v>
      </c>
      <c r="F31" t="s">
        <v>193</v>
      </c>
      <c r="G31" s="4">
        <v>11</v>
      </c>
      <c r="H31" s="20"/>
      <c r="I31" s="31"/>
      <c r="J31" s="6"/>
    </row>
    <row r="32" spans="1:10" x14ac:dyDescent="0.3">
      <c r="A32" s="6" t="s">
        <v>26</v>
      </c>
      <c r="B32" s="20" t="str">
        <f>+VLOOKUP(BD_Capas[[#This Row],[idcapa]],Capas[],2,0)</f>
        <v>catastro</v>
      </c>
      <c r="C32" s="3">
        <f t="shared" si="2"/>
        <v>6</v>
      </c>
      <c r="D32" s="20" t="s">
        <v>194</v>
      </c>
      <c r="E32" s="1">
        <v>1</v>
      </c>
      <c r="F32" t="s">
        <v>195</v>
      </c>
      <c r="G32" s="4">
        <v>12</v>
      </c>
      <c r="H32" s="20"/>
      <c r="I32" s="31"/>
      <c r="J32" s="6"/>
    </row>
    <row r="33" spans="1:10" x14ac:dyDescent="0.3">
      <c r="A33" s="6" t="s">
        <v>26</v>
      </c>
      <c r="B33" s="20" t="str">
        <f>+VLOOKUP(BD_Capas[[#This Row],[idcapa]],Capas[],2,0)</f>
        <v>catastro</v>
      </c>
      <c r="C33" s="3">
        <f t="shared" si="2"/>
        <v>7</v>
      </c>
      <c r="D33" s="20" t="s">
        <v>196</v>
      </c>
      <c r="E33" s="1">
        <v>1</v>
      </c>
      <c r="F33" t="s">
        <v>197</v>
      </c>
      <c r="G33" s="4">
        <v>13</v>
      </c>
      <c r="H33" s="20"/>
      <c r="I33" s="31"/>
      <c r="J33" s="6"/>
    </row>
    <row r="34" spans="1:10" x14ac:dyDescent="0.3">
      <c r="A34" s="6" t="s">
        <v>26</v>
      </c>
      <c r="B34" s="20" t="str">
        <f>+VLOOKUP(BD_Capas[[#This Row],[idcapa]],Capas[],2,0)</f>
        <v>catastro</v>
      </c>
      <c r="C34" s="3">
        <f t="shared" si="2"/>
        <v>8</v>
      </c>
      <c r="D34" s="20" t="s">
        <v>198</v>
      </c>
      <c r="E34" s="1"/>
      <c r="G34" s="4"/>
      <c r="H34" s="20"/>
      <c r="I34" s="5"/>
      <c r="J34" s="6"/>
    </row>
    <row r="35" spans="1:10" x14ac:dyDescent="0.3">
      <c r="A35" s="6" t="s">
        <v>26</v>
      </c>
      <c r="B35" s="20" t="str">
        <f>+VLOOKUP(BD_Capas[[#This Row],[idcapa]],Capas[],2,0)</f>
        <v>catastro</v>
      </c>
      <c r="C35" s="3">
        <f t="shared" si="2"/>
        <v>9</v>
      </c>
      <c r="D35" s="20" t="s">
        <v>199</v>
      </c>
      <c r="E35" s="1"/>
      <c r="G35" s="4"/>
      <c r="H35" s="20"/>
      <c r="I35" s="5"/>
      <c r="J35" s="6"/>
    </row>
    <row r="36" spans="1:10" x14ac:dyDescent="0.3">
      <c r="A36" s="6" t="s">
        <v>26</v>
      </c>
      <c r="B36" s="20" t="str">
        <f>+VLOOKUP(BD_Capas[[#This Row],[idcapa]],Capas[],2,0)</f>
        <v>catastro</v>
      </c>
      <c r="C36" s="3">
        <f t="shared" si="2"/>
        <v>10</v>
      </c>
      <c r="D36" s="20" t="s">
        <v>200</v>
      </c>
      <c r="E36" s="1"/>
      <c r="G36" s="4"/>
      <c r="H36" s="20"/>
      <c r="I36" s="5"/>
      <c r="J36" s="6"/>
    </row>
    <row r="37" spans="1:10" x14ac:dyDescent="0.3">
      <c r="A37" s="6" t="s">
        <v>26</v>
      </c>
      <c r="B37" s="20" t="str">
        <f>+VLOOKUP(BD_Capas[[#This Row],[idcapa]],Capas[],2,0)</f>
        <v>catastro</v>
      </c>
      <c r="C37" s="3">
        <f t="shared" si="2"/>
        <v>11</v>
      </c>
      <c r="D37" s="20" t="s">
        <v>201</v>
      </c>
      <c r="E37" s="1"/>
      <c r="G37" s="4"/>
      <c r="H37" s="20"/>
      <c r="I37" s="5"/>
      <c r="J37" s="6"/>
    </row>
    <row r="38" spans="1:10" x14ac:dyDescent="0.3">
      <c r="A38" s="6" t="s">
        <v>26</v>
      </c>
      <c r="B38" s="20" t="str">
        <f>+VLOOKUP(BD_Capas[[#This Row],[idcapa]],Capas[],2,0)</f>
        <v>catastro</v>
      </c>
      <c r="C38" s="3">
        <f t="shared" si="2"/>
        <v>12</v>
      </c>
      <c r="D38" s="20" t="s">
        <v>124</v>
      </c>
      <c r="E38" s="1">
        <v>1</v>
      </c>
      <c r="F38" t="s">
        <v>124</v>
      </c>
      <c r="G38" s="4">
        <v>1</v>
      </c>
      <c r="H38" s="20" t="s">
        <v>450</v>
      </c>
      <c r="I38" s="31" t="str">
        <f>BD_Capas[[#This Row],[idcapa]]&amp;"-"&amp;BD_Capas[[#This Row],[posición_capa]]</f>
        <v>01-1</v>
      </c>
      <c r="J38" s="6">
        <v>1</v>
      </c>
    </row>
    <row r="39" spans="1:10" x14ac:dyDescent="0.3">
      <c r="A39" s="6" t="s">
        <v>26</v>
      </c>
      <c r="B39" s="20" t="str">
        <f>+VLOOKUP(BD_Capas[[#This Row],[idcapa]],Capas[],2,0)</f>
        <v>catastro</v>
      </c>
      <c r="C39" s="3">
        <f t="shared" si="2"/>
        <v>13</v>
      </c>
      <c r="D39" s="20" t="s">
        <v>115</v>
      </c>
      <c r="E39" s="1">
        <v>1</v>
      </c>
      <c r="F39" t="s">
        <v>130</v>
      </c>
      <c r="G39" s="4">
        <v>2</v>
      </c>
      <c r="H39" s="20"/>
      <c r="I39" s="5"/>
      <c r="J39" s="6"/>
    </row>
    <row r="40" spans="1:10" x14ac:dyDescent="0.3">
      <c r="A40" s="6" t="s">
        <v>26</v>
      </c>
      <c r="B40" s="20" t="str">
        <f>+VLOOKUP(BD_Capas[[#This Row],[idcapa]],Capas[],2,0)</f>
        <v>catastro</v>
      </c>
      <c r="C40" s="3">
        <f t="shared" si="2"/>
        <v>14</v>
      </c>
      <c r="D40" s="20" t="s">
        <v>116</v>
      </c>
      <c r="E40" s="1"/>
      <c r="G40" s="4"/>
      <c r="H40" s="20"/>
      <c r="I40" s="5"/>
      <c r="J40" s="6"/>
    </row>
    <row r="41" spans="1:10" x14ac:dyDescent="0.3">
      <c r="A41" s="6" t="s">
        <v>26</v>
      </c>
      <c r="B41" s="20" t="str">
        <f>+VLOOKUP(BD_Capas[[#This Row],[idcapa]],Capas[],2,0)</f>
        <v>catastro</v>
      </c>
      <c r="C41" s="3">
        <f t="shared" si="2"/>
        <v>15</v>
      </c>
      <c r="D41" s="20" t="s">
        <v>117</v>
      </c>
      <c r="E41" s="1"/>
      <c r="G41" s="4"/>
      <c r="H41" s="20"/>
      <c r="I41" s="5"/>
      <c r="J41" s="6"/>
    </row>
    <row r="42" spans="1:10" x14ac:dyDescent="0.3">
      <c r="A42" s="6" t="s">
        <v>26</v>
      </c>
      <c r="B42" s="20" t="str">
        <f>+VLOOKUP(BD_Capas[[#This Row],[idcapa]],Capas[],2,0)</f>
        <v>catastro</v>
      </c>
      <c r="C42" s="3">
        <f t="shared" si="2"/>
        <v>16</v>
      </c>
      <c r="D42" s="20" t="s">
        <v>118</v>
      </c>
      <c r="E42" s="1"/>
      <c r="G42" s="4"/>
      <c r="H42" s="20"/>
      <c r="I42" s="5"/>
      <c r="J42" s="6"/>
    </row>
    <row r="43" spans="1:10" x14ac:dyDescent="0.3">
      <c r="A43" s="6" t="s">
        <v>26</v>
      </c>
      <c r="B43" s="20" t="str">
        <f>+VLOOKUP(BD_Capas[[#This Row],[idcapa]],Capas[],2,0)</f>
        <v>catastro</v>
      </c>
      <c r="C43" s="3">
        <f t="shared" si="2"/>
        <v>17</v>
      </c>
      <c r="D43" s="20" t="s">
        <v>2</v>
      </c>
      <c r="E43" s="1">
        <v>1</v>
      </c>
      <c r="F43" t="s">
        <v>10</v>
      </c>
      <c r="G43" s="4">
        <v>3</v>
      </c>
      <c r="H43" s="20"/>
      <c r="I43" s="5"/>
      <c r="J43" s="6"/>
    </row>
    <row r="44" spans="1:10" x14ac:dyDescent="0.3">
      <c r="A44" s="6" t="s">
        <v>26</v>
      </c>
      <c r="B44" s="20" t="str">
        <f>+VLOOKUP(BD_Capas[[#This Row],[idcapa]],Capas[],2,0)</f>
        <v>catastro</v>
      </c>
      <c r="C44" s="3">
        <f t="shared" si="2"/>
        <v>18</v>
      </c>
      <c r="D44" s="20" t="s">
        <v>3</v>
      </c>
      <c r="E44" s="1">
        <v>1</v>
      </c>
      <c r="F44" t="s">
        <v>128</v>
      </c>
      <c r="G44" s="4">
        <v>4</v>
      </c>
      <c r="H44" s="20"/>
      <c r="I44" s="5"/>
      <c r="J44" s="6"/>
    </row>
    <row r="45" spans="1:10" x14ac:dyDescent="0.3">
      <c r="A45" s="6" t="s">
        <v>26</v>
      </c>
      <c r="B45" s="20" t="str">
        <f>+VLOOKUP(BD_Capas[[#This Row],[idcapa]],Capas[],2,0)</f>
        <v>catastro</v>
      </c>
      <c r="C45" s="3">
        <f t="shared" si="2"/>
        <v>19</v>
      </c>
      <c r="D45" s="20" t="s">
        <v>105</v>
      </c>
      <c r="E45" s="1">
        <v>1</v>
      </c>
      <c r="F45" t="s">
        <v>11</v>
      </c>
      <c r="G45" s="4">
        <v>5</v>
      </c>
      <c r="H45" s="20"/>
      <c r="I45" s="31"/>
      <c r="J45" s="1"/>
    </row>
    <row r="46" spans="1:10" x14ac:dyDescent="0.3">
      <c r="A46" s="6" t="s">
        <v>26</v>
      </c>
      <c r="B46" s="20" t="str">
        <f>+VLOOKUP(BD_Capas[[#This Row],[idcapa]],Capas[],2,0)</f>
        <v>catastro</v>
      </c>
      <c r="C46" s="3">
        <f t="shared" si="2"/>
        <v>20</v>
      </c>
      <c r="D46" s="20" t="s">
        <v>106</v>
      </c>
      <c r="E46" s="1"/>
      <c r="G46" s="4"/>
      <c r="H46" s="20"/>
      <c r="I46" s="31"/>
      <c r="J46" s="1"/>
    </row>
    <row r="47" spans="1:10" x14ac:dyDescent="0.3">
      <c r="A47" s="6" t="s">
        <v>26</v>
      </c>
      <c r="B47" s="20" t="str">
        <f>+VLOOKUP(BD_Capas[[#This Row],[idcapa]],Capas[],2,0)</f>
        <v>catastro</v>
      </c>
      <c r="C47" s="3">
        <f t="shared" si="2"/>
        <v>21</v>
      </c>
      <c r="D47" s="20" t="s">
        <v>119</v>
      </c>
      <c r="E47" s="1"/>
      <c r="G47" s="4"/>
      <c r="H47" s="20"/>
      <c r="I47" s="31"/>
      <c r="J47" s="1"/>
    </row>
    <row r="48" spans="1:10" x14ac:dyDescent="0.3">
      <c r="A48" s="6" t="s">
        <v>26</v>
      </c>
      <c r="B48" s="20" t="str">
        <f>+VLOOKUP(BD_Capas[[#This Row],[idcapa]],Capas[],2,0)</f>
        <v>catastro</v>
      </c>
      <c r="C48" s="3">
        <f t="shared" si="2"/>
        <v>22</v>
      </c>
      <c r="D48" s="20" t="s">
        <v>120</v>
      </c>
      <c r="E48" s="1"/>
      <c r="G48" s="4"/>
      <c r="H48" s="20"/>
      <c r="I48" s="31"/>
      <c r="J48" s="1"/>
    </row>
    <row r="49" spans="1:10" x14ac:dyDescent="0.3">
      <c r="A49" s="6" t="s">
        <v>26</v>
      </c>
      <c r="B49" s="20" t="str">
        <f>+VLOOKUP(BD_Capas[[#This Row],[idcapa]],Capas[],2,0)</f>
        <v>catastro</v>
      </c>
      <c r="C49" s="3">
        <f t="shared" si="2"/>
        <v>23</v>
      </c>
      <c r="D49" s="20" t="s">
        <v>121</v>
      </c>
      <c r="E49" s="1">
        <v>1</v>
      </c>
      <c r="F49" t="s">
        <v>129</v>
      </c>
      <c r="G49" s="4">
        <v>6</v>
      </c>
      <c r="H49" s="20"/>
      <c r="I49" s="31"/>
      <c r="J49" s="1"/>
    </row>
    <row r="50" spans="1:10" x14ac:dyDescent="0.3">
      <c r="A50" s="6" t="s">
        <v>26</v>
      </c>
      <c r="B50" s="20" t="str">
        <f>+VLOOKUP(BD_Capas[[#This Row],[idcapa]],Capas[],2,0)</f>
        <v>catastro</v>
      </c>
      <c r="C50" s="3">
        <f t="shared" si="2"/>
        <v>24</v>
      </c>
      <c r="D50" s="20" t="s">
        <v>122</v>
      </c>
      <c r="E50" s="1"/>
      <c r="G50" s="4"/>
      <c r="H50" s="20"/>
      <c r="I50" s="31"/>
      <c r="J50" s="1"/>
    </row>
    <row r="51" spans="1:10" x14ac:dyDescent="0.3">
      <c r="A51" s="6" t="s">
        <v>26</v>
      </c>
      <c r="B51" s="20" t="str">
        <f>+VLOOKUP(BD_Capas[[#This Row],[idcapa]],Capas[],2,0)</f>
        <v>catastro</v>
      </c>
      <c r="C51" s="3">
        <f t="shared" si="2"/>
        <v>25</v>
      </c>
      <c r="D51" s="20" t="s">
        <v>202</v>
      </c>
      <c r="E51" s="1"/>
      <c r="G51" s="4"/>
      <c r="H51" s="20"/>
      <c r="I51" s="31"/>
      <c r="J51" s="1"/>
    </row>
    <row r="52" spans="1:10" x14ac:dyDescent="0.3">
      <c r="A52" s="6" t="s">
        <v>26</v>
      </c>
      <c r="B52" s="20" t="str">
        <f>+VLOOKUP(BD_Capas[[#This Row],[idcapa]],Capas[],2,0)</f>
        <v>catastro</v>
      </c>
      <c r="C52" s="3">
        <f t="shared" si="2"/>
        <v>26</v>
      </c>
      <c r="D52" s="20" t="s">
        <v>203</v>
      </c>
      <c r="E52" s="1"/>
      <c r="G52" s="4"/>
      <c r="H52" s="20"/>
      <c r="I52" s="31"/>
      <c r="J52" s="1"/>
    </row>
    <row r="53" spans="1:10" x14ac:dyDescent="0.3">
      <c r="A53" s="6" t="s">
        <v>26</v>
      </c>
      <c r="B53" s="20" t="str">
        <f>+VLOOKUP(BD_Capas[[#This Row],[idcapa]],Capas[],2,0)</f>
        <v>catastro</v>
      </c>
      <c r="C53" s="3">
        <f t="shared" si="2"/>
        <v>27</v>
      </c>
      <c r="D53" s="20" t="s">
        <v>204</v>
      </c>
      <c r="E53" s="1">
        <v>1</v>
      </c>
      <c r="F53" t="s">
        <v>205</v>
      </c>
      <c r="G53" s="4">
        <v>14</v>
      </c>
      <c r="H53" s="20"/>
      <c r="I53" s="31"/>
      <c r="J53" s="1"/>
    </row>
    <row r="54" spans="1:10" x14ac:dyDescent="0.3">
      <c r="A54" s="6" t="s">
        <v>26</v>
      </c>
      <c r="B54" s="20" t="str">
        <f>+VLOOKUP(BD_Capas[[#This Row],[idcapa]],Capas[],2,0)</f>
        <v>catastro</v>
      </c>
      <c r="C54" s="3">
        <f t="shared" si="2"/>
        <v>28</v>
      </c>
      <c r="D54" s="20" t="s">
        <v>206</v>
      </c>
      <c r="E54" s="1">
        <v>1</v>
      </c>
      <c r="F54" t="s">
        <v>207</v>
      </c>
      <c r="G54" s="4">
        <v>15</v>
      </c>
      <c r="H54" s="20"/>
      <c r="I54" s="31"/>
      <c r="J54" s="1"/>
    </row>
    <row r="55" spans="1:10" x14ac:dyDescent="0.3">
      <c r="A55" s="6" t="s">
        <v>26</v>
      </c>
      <c r="B55" s="20" t="str">
        <f>+VLOOKUP(BD_Capas[[#This Row],[idcapa]],Capas[],2,0)</f>
        <v>catastro</v>
      </c>
      <c r="C55" s="3">
        <f t="shared" si="2"/>
        <v>29</v>
      </c>
      <c r="D55" s="20" t="s">
        <v>208</v>
      </c>
      <c r="E55" s="1">
        <v>1</v>
      </c>
      <c r="F55" t="s">
        <v>209</v>
      </c>
      <c r="G55" s="4">
        <v>16</v>
      </c>
      <c r="H55" s="20"/>
      <c r="I55" s="31"/>
      <c r="J55" s="6"/>
    </row>
    <row r="56" spans="1:10" x14ac:dyDescent="0.3">
      <c r="A56" s="6" t="s">
        <v>146</v>
      </c>
      <c r="B56" s="23" t="str">
        <f>+VLOOKUP(BD_Capas[[#This Row],[idcapa]],Capas[],2,0)</f>
        <v>secundaria</v>
      </c>
      <c r="C56" s="17">
        <v>1</v>
      </c>
      <c r="D56" s="23" t="s">
        <v>226</v>
      </c>
      <c r="E56" s="13">
        <v>1</v>
      </c>
      <c r="F56" s="12" t="s">
        <v>165</v>
      </c>
      <c r="G56" s="14">
        <v>8</v>
      </c>
      <c r="H56" s="23"/>
      <c r="I56" s="55"/>
      <c r="J56" s="18"/>
    </row>
    <row r="57" spans="1:10" x14ac:dyDescent="0.3">
      <c r="A57" s="6" t="s">
        <v>146</v>
      </c>
      <c r="B57" s="20" t="str">
        <f>+VLOOKUP(BD_Capas[[#This Row],[idcapa]],Capas[],2,0)</f>
        <v>secundaria</v>
      </c>
      <c r="C57" s="3">
        <f t="shared" ref="C57:C80" si="3">+C56+1</f>
        <v>2</v>
      </c>
      <c r="D57" s="20" t="s">
        <v>227</v>
      </c>
      <c r="E57" s="1">
        <v>1</v>
      </c>
      <c r="F57" t="s">
        <v>227</v>
      </c>
      <c r="G57" s="4">
        <v>2</v>
      </c>
      <c r="H57" s="20" t="s">
        <v>448</v>
      </c>
      <c r="I57" s="31" t="str">
        <f>BD_Capas[[#This Row],[idcapa]]&amp;"-"&amp;BD_Capas[[#This Row],[posición_capa]]</f>
        <v>03-0</v>
      </c>
      <c r="J57" s="1">
        <v>0</v>
      </c>
    </row>
    <row r="58" spans="1:10" x14ac:dyDescent="0.3">
      <c r="A58" s="6" t="s">
        <v>146</v>
      </c>
      <c r="B58" s="20" t="str">
        <f>+VLOOKUP(BD_Capas[[#This Row],[idcapa]],Capas[],2,0)</f>
        <v>secundaria</v>
      </c>
      <c r="C58" s="3">
        <f t="shared" si="3"/>
        <v>3</v>
      </c>
      <c r="D58" s="20" t="s">
        <v>228</v>
      </c>
      <c r="E58" s="1">
        <v>1</v>
      </c>
      <c r="F58" t="s">
        <v>229</v>
      </c>
      <c r="G58" s="4">
        <v>1</v>
      </c>
      <c r="H58" s="20" t="s">
        <v>451</v>
      </c>
      <c r="I58" s="31" t="str">
        <f>BD_Capas[[#This Row],[idcapa]]&amp;"-"&amp;BD_Capas[[#This Row],[posición_capa]]</f>
        <v>03-1</v>
      </c>
      <c r="J58" s="1">
        <v>1</v>
      </c>
    </row>
    <row r="59" spans="1:10" x14ac:dyDescent="0.3">
      <c r="A59" s="6" t="s">
        <v>146</v>
      </c>
      <c r="B59" s="20" t="str">
        <f>+VLOOKUP(BD_Capas[[#This Row],[idcapa]],Capas[],2,0)</f>
        <v>secundaria</v>
      </c>
      <c r="C59" s="3">
        <f t="shared" si="3"/>
        <v>4</v>
      </c>
      <c r="D59" s="20" t="s">
        <v>230</v>
      </c>
      <c r="E59" s="1">
        <v>1</v>
      </c>
      <c r="F59" t="s">
        <v>231</v>
      </c>
      <c r="G59" s="4">
        <v>3</v>
      </c>
      <c r="H59" s="20" t="s">
        <v>452</v>
      </c>
      <c r="I59" s="31" t="str">
        <f>BD_Capas[[#This Row],[idcapa]]&amp;"-"&amp;BD_Capas[[#This Row],[posición_capa]]</f>
        <v>03-2</v>
      </c>
      <c r="J59" s="1">
        <v>2</v>
      </c>
    </row>
    <row r="60" spans="1:10" x14ac:dyDescent="0.3">
      <c r="A60" s="6" t="s">
        <v>146</v>
      </c>
      <c r="B60" s="20" t="str">
        <f>+VLOOKUP(BD_Capas[[#This Row],[idcapa]],Capas[],2,0)</f>
        <v>secundaria</v>
      </c>
      <c r="C60" s="3">
        <f t="shared" si="3"/>
        <v>5</v>
      </c>
      <c r="D60" s="20" t="s">
        <v>232</v>
      </c>
      <c r="E60" s="1">
        <v>1</v>
      </c>
      <c r="F60" t="s">
        <v>10</v>
      </c>
      <c r="G60" s="4">
        <v>5</v>
      </c>
      <c r="H60" s="20"/>
      <c r="I60" s="5"/>
      <c r="J60" s="1"/>
    </row>
    <row r="61" spans="1:10" x14ac:dyDescent="0.3">
      <c r="A61" s="6" t="s">
        <v>146</v>
      </c>
      <c r="B61" s="20" t="str">
        <f>+VLOOKUP(BD_Capas[[#This Row],[idcapa]],Capas[],2,0)</f>
        <v>secundaria</v>
      </c>
      <c r="C61" s="3">
        <f t="shared" si="3"/>
        <v>6</v>
      </c>
      <c r="D61" s="20" t="s">
        <v>233</v>
      </c>
      <c r="E61" s="1">
        <v>1</v>
      </c>
      <c r="F61" t="s">
        <v>11</v>
      </c>
      <c r="G61" s="4">
        <v>7</v>
      </c>
      <c r="H61" s="20"/>
      <c r="I61" s="5"/>
      <c r="J61" s="1"/>
    </row>
    <row r="62" spans="1:10" x14ac:dyDescent="0.3">
      <c r="A62" s="6" t="s">
        <v>146</v>
      </c>
      <c r="B62" s="20" t="str">
        <f>+VLOOKUP(BD_Capas[[#This Row],[idcapa]],Capas[],2,0)</f>
        <v>secundaria</v>
      </c>
      <c r="C62" s="3">
        <f t="shared" si="3"/>
        <v>7</v>
      </c>
      <c r="D62" s="20" t="s">
        <v>234</v>
      </c>
      <c r="E62" s="1">
        <v>1</v>
      </c>
      <c r="F62" t="s">
        <v>128</v>
      </c>
      <c r="G62" s="4">
        <v>6</v>
      </c>
      <c r="H62" s="20"/>
      <c r="I62" s="5"/>
      <c r="J62" s="1"/>
    </row>
    <row r="63" spans="1:10" x14ac:dyDescent="0.3">
      <c r="A63" s="6" t="s">
        <v>146</v>
      </c>
      <c r="B63" s="20" t="str">
        <f>+VLOOKUP(BD_Capas[[#This Row],[idcapa]],Capas[],2,0)</f>
        <v>secundaria</v>
      </c>
      <c r="C63" s="3">
        <f t="shared" si="3"/>
        <v>8</v>
      </c>
      <c r="D63" s="20" t="s">
        <v>235</v>
      </c>
      <c r="E63" s="1">
        <v>1</v>
      </c>
      <c r="F63" t="s">
        <v>236</v>
      </c>
      <c r="G63" s="4">
        <v>4</v>
      </c>
      <c r="H63" s="20" t="s">
        <v>453</v>
      </c>
      <c r="I63" s="31" t="str">
        <f>BD_Capas[[#This Row],[idcapa]]&amp;"-"&amp;BD_Capas[[#This Row],[posición_capa]]</f>
        <v>03-3</v>
      </c>
      <c r="J63" s="1">
        <v>3</v>
      </c>
    </row>
    <row r="64" spans="1:10" x14ac:dyDescent="0.3">
      <c r="A64" s="6" t="s">
        <v>146</v>
      </c>
      <c r="B64" s="20" t="str">
        <f>+VLOOKUP(BD_Capas[[#This Row],[idcapa]],Capas[],2,0)</f>
        <v>secundaria</v>
      </c>
      <c r="C64" s="3">
        <f t="shared" si="3"/>
        <v>9</v>
      </c>
      <c r="D64" s="20" t="s">
        <v>237</v>
      </c>
      <c r="E64" s="1">
        <v>1</v>
      </c>
      <c r="F64" t="s">
        <v>238</v>
      </c>
      <c r="G64" s="4">
        <v>9</v>
      </c>
      <c r="H64" s="20"/>
      <c r="I64" s="5"/>
      <c r="J64" s="1"/>
    </row>
    <row r="65" spans="1:10" x14ac:dyDescent="0.3">
      <c r="A65" s="6" t="s">
        <v>146</v>
      </c>
      <c r="B65" s="20" t="str">
        <f>+VLOOKUP(BD_Capas[[#This Row],[idcapa]],Capas[],2,0)</f>
        <v>secundaria</v>
      </c>
      <c r="C65" s="3">
        <f t="shared" si="3"/>
        <v>10</v>
      </c>
      <c r="D65" s="20" t="s">
        <v>239</v>
      </c>
      <c r="E65" s="1">
        <v>1</v>
      </c>
      <c r="F65" t="s">
        <v>240</v>
      </c>
      <c r="G65" s="4">
        <v>10</v>
      </c>
      <c r="H65" s="20"/>
      <c r="I65" s="5"/>
      <c r="J65" s="1"/>
    </row>
    <row r="66" spans="1:10" x14ac:dyDescent="0.3">
      <c r="A66" s="6" t="s">
        <v>146</v>
      </c>
      <c r="B66" s="20" t="str">
        <f>+VLOOKUP(BD_Capas[[#This Row],[idcapa]],Capas[],2,0)</f>
        <v>secundaria</v>
      </c>
      <c r="C66" s="3">
        <f t="shared" si="3"/>
        <v>11</v>
      </c>
      <c r="D66" s="20" t="s">
        <v>241</v>
      </c>
      <c r="E66" s="1">
        <v>1</v>
      </c>
      <c r="F66" t="s">
        <v>242</v>
      </c>
      <c r="G66" s="4">
        <v>11</v>
      </c>
      <c r="H66" s="20"/>
      <c r="I66" s="5"/>
      <c r="J66" s="1"/>
    </row>
    <row r="67" spans="1:10" x14ac:dyDescent="0.3">
      <c r="A67" s="6" t="s">
        <v>146</v>
      </c>
      <c r="B67" s="20" t="str">
        <f>+VLOOKUP(BD_Capas[[#This Row],[idcapa]],Capas[],2,0)</f>
        <v>secundaria</v>
      </c>
      <c r="C67" s="3">
        <f t="shared" si="3"/>
        <v>12</v>
      </c>
      <c r="D67" s="20" t="s">
        <v>243</v>
      </c>
      <c r="E67" s="1">
        <v>1</v>
      </c>
      <c r="F67" t="s">
        <v>244</v>
      </c>
      <c r="G67" s="4">
        <v>12</v>
      </c>
      <c r="H67" s="20"/>
      <c r="I67" s="5"/>
      <c r="J67" s="1"/>
    </row>
    <row r="68" spans="1:10" x14ac:dyDescent="0.3">
      <c r="A68" s="6" t="s">
        <v>146</v>
      </c>
      <c r="B68" s="20" t="str">
        <f>+VLOOKUP(BD_Capas[[#This Row],[idcapa]],Capas[],2,0)</f>
        <v>secundaria</v>
      </c>
      <c r="C68" s="3">
        <f t="shared" si="3"/>
        <v>13</v>
      </c>
      <c r="D68" s="20" t="s">
        <v>245</v>
      </c>
      <c r="E68" s="1">
        <v>1</v>
      </c>
      <c r="F68" t="s">
        <v>246</v>
      </c>
      <c r="G68" s="4">
        <v>13</v>
      </c>
      <c r="H68" s="20"/>
      <c r="I68" s="5"/>
      <c r="J68" s="1"/>
    </row>
    <row r="69" spans="1:10" x14ac:dyDescent="0.3">
      <c r="A69" s="6" t="s">
        <v>146</v>
      </c>
      <c r="B69" s="20" t="str">
        <f>+VLOOKUP(BD_Capas[[#This Row],[idcapa]],Capas[],2,0)</f>
        <v>secundaria</v>
      </c>
      <c r="C69" s="3">
        <f t="shared" si="3"/>
        <v>14</v>
      </c>
      <c r="D69" s="20" t="s">
        <v>247</v>
      </c>
      <c r="E69" s="1">
        <v>1</v>
      </c>
      <c r="F69" t="s">
        <v>248</v>
      </c>
      <c r="G69" s="4">
        <v>14</v>
      </c>
      <c r="H69" s="20"/>
      <c r="I69" s="5"/>
      <c r="J69" s="1"/>
    </row>
    <row r="70" spans="1:10" x14ac:dyDescent="0.3">
      <c r="A70" s="6" t="s">
        <v>146</v>
      </c>
      <c r="B70" s="20" t="str">
        <f>+VLOOKUP(BD_Capas[[#This Row],[idcapa]],Capas[],2,0)</f>
        <v>secundaria</v>
      </c>
      <c r="C70" s="3">
        <f t="shared" si="3"/>
        <v>15</v>
      </c>
      <c r="D70" s="20" t="s">
        <v>249</v>
      </c>
      <c r="E70" s="1">
        <v>1</v>
      </c>
      <c r="F70" t="s">
        <v>250</v>
      </c>
      <c r="G70" s="4">
        <v>15</v>
      </c>
      <c r="H70" s="20"/>
      <c r="I70" s="5"/>
      <c r="J70" s="1"/>
    </row>
    <row r="71" spans="1:10" x14ac:dyDescent="0.3">
      <c r="A71" s="6" t="s">
        <v>146</v>
      </c>
      <c r="B71" s="20" t="str">
        <f>+VLOOKUP(BD_Capas[[#This Row],[idcapa]],Capas[],2,0)</f>
        <v>secundaria</v>
      </c>
      <c r="C71" s="3">
        <f t="shared" si="3"/>
        <v>16</v>
      </c>
      <c r="D71" s="20" t="s">
        <v>251</v>
      </c>
      <c r="E71" s="1">
        <v>1</v>
      </c>
      <c r="F71" t="s">
        <v>252</v>
      </c>
      <c r="G71" s="4">
        <v>16</v>
      </c>
      <c r="H71" s="20"/>
      <c r="I71" s="5"/>
      <c r="J71" s="1"/>
    </row>
    <row r="72" spans="1:10" x14ac:dyDescent="0.3">
      <c r="A72" s="6" t="s">
        <v>146</v>
      </c>
      <c r="B72" s="20" t="str">
        <f>+VLOOKUP(BD_Capas[[#This Row],[idcapa]],Capas[],2,0)</f>
        <v>secundaria</v>
      </c>
      <c r="C72" s="3">
        <f t="shared" si="3"/>
        <v>17</v>
      </c>
      <c r="D72" s="20" t="s">
        <v>253</v>
      </c>
      <c r="E72" s="1">
        <v>1</v>
      </c>
      <c r="F72" t="s">
        <v>254</v>
      </c>
      <c r="G72" s="4">
        <v>17</v>
      </c>
      <c r="H72" s="20"/>
      <c r="I72" s="5"/>
      <c r="J72" s="1"/>
    </row>
    <row r="73" spans="1:10" x14ac:dyDescent="0.3">
      <c r="A73" s="6" t="s">
        <v>146</v>
      </c>
      <c r="B73" s="20" t="str">
        <f>+VLOOKUP(BD_Capas[[#This Row],[idcapa]],Capas[],2,0)</f>
        <v>secundaria</v>
      </c>
      <c r="C73" s="3">
        <f t="shared" si="3"/>
        <v>18</v>
      </c>
      <c r="D73" s="20" t="s">
        <v>255</v>
      </c>
      <c r="E73" s="1">
        <v>1</v>
      </c>
      <c r="F73" t="s">
        <v>256</v>
      </c>
      <c r="G73" s="4">
        <v>18</v>
      </c>
      <c r="H73" s="20"/>
      <c r="I73" s="5"/>
      <c r="J73" s="1"/>
    </row>
    <row r="74" spans="1:10" x14ac:dyDescent="0.3">
      <c r="A74" s="6" t="s">
        <v>146</v>
      </c>
      <c r="B74" s="20" t="str">
        <f>+VLOOKUP(BD_Capas[[#This Row],[idcapa]],Capas[],2,0)</f>
        <v>secundaria</v>
      </c>
      <c r="C74" s="3">
        <f t="shared" si="3"/>
        <v>19</v>
      </c>
      <c r="D74" s="20" t="s">
        <v>257</v>
      </c>
      <c r="E74" s="1">
        <v>1</v>
      </c>
      <c r="F74" t="s">
        <v>258</v>
      </c>
      <c r="G74" s="4">
        <v>19</v>
      </c>
      <c r="H74" s="20"/>
      <c r="I74" s="5"/>
      <c r="J74" s="1"/>
    </row>
    <row r="75" spans="1:10" x14ac:dyDescent="0.3">
      <c r="A75" s="6" t="s">
        <v>146</v>
      </c>
      <c r="B75" s="20" t="str">
        <f>+VLOOKUP(BD_Capas[[#This Row],[idcapa]],Capas[],2,0)</f>
        <v>secundaria</v>
      </c>
      <c r="C75" s="3">
        <f t="shared" si="3"/>
        <v>20</v>
      </c>
      <c r="D75" s="20" t="s">
        <v>259</v>
      </c>
      <c r="E75" s="1">
        <v>1</v>
      </c>
      <c r="F75" t="s">
        <v>260</v>
      </c>
      <c r="G75" s="4">
        <v>20</v>
      </c>
      <c r="H75" s="20"/>
      <c r="I75" s="5"/>
      <c r="J75" s="1"/>
    </row>
    <row r="76" spans="1:10" x14ac:dyDescent="0.3">
      <c r="A76" s="6" t="s">
        <v>146</v>
      </c>
      <c r="B76" s="20" t="str">
        <f>+VLOOKUP(BD_Capas[[#This Row],[idcapa]],Capas[],2,0)</f>
        <v>secundaria</v>
      </c>
      <c r="C76" s="3">
        <f t="shared" si="3"/>
        <v>21</v>
      </c>
      <c r="D76" s="20" t="s">
        <v>261</v>
      </c>
      <c r="E76" s="1">
        <v>1</v>
      </c>
      <c r="F76" t="s">
        <v>262</v>
      </c>
      <c r="G76" s="4">
        <v>21</v>
      </c>
      <c r="H76" s="20"/>
      <c r="I76" s="5"/>
      <c r="J76" s="1"/>
    </row>
    <row r="77" spans="1:10" x14ac:dyDescent="0.3">
      <c r="A77" s="6" t="s">
        <v>146</v>
      </c>
      <c r="B77" s="20" t="str">
        <f>+VLOOKUP(BD_Capas[[#This Row],[idcapa]],Capas[],2,0)</f>
        <v>secundaria</v>
      </c>
      <c r="C77" s="3">
        <f t="shared" si="3"/>
        <v>22</v>
      </c>
      <c r="D77" s="20" t="s">
        <v>263</v>
      </c>
      <c r="E77" s="1">
        <v>1</v>
      </c>
      <c r="F77" t="s">
        <v>264</v>
      </c>
      <c r="G77" s="4">
        <v>22</v>
      </c>
      <c r="H77" s="20"/>
      <c r="I77" s="5"/>
      <c r="J77" s="1"/>
    </row>
    <row r="78" spans="1:10" x14ac:dyDescent="0.3">
      <c r="A78" s="6" t="s">
        <v>146</v>
      </c>
      <c r="B78" s="20" t="str">
        <f>+VLOOKUP(BD_Capas[[#This Row],[idcapa]],Capas[],2,0)</f>
        <v>secundaria</v>
      </c>
      <c r="C78" s="3">
        <f t="shared" si="3"/>
        <v>23</v>
      </c>
      <c r="D78" s="20" t="s">
        <v>265</v>
      </c>
      <c r="E78" s="1">
        <v>1</v>
      </c>
      <c r="F78" t="s">
        <v>266</v>
      </c>
      <c r="G78" s="4">
        <v>23</v>
      </c>
      <c r="H78" s="20"/>
      <c r="I78" s="5"/>
      <c r="J78" s="1"/>
    </row>
    <row r="79" spans="1:10" x14ac:dyDescent="0.3">
      <c r="A79" s="6" t="s">
        <v>146</v>
      </c>
      <c r="B79" s="20" t="str">
        <f>+VLOOKUP(BD_Capas[[#This Row],[idcapa]],Capas[],2,0)</f>
        <v>secundaria</v>
      </c>
      <c r="C79" s="3">
        <f t="shared" si="3"/>
        <v>24</v>
      </c>
      <c r="D79" s="20" t="s">
        <v>267</v>
      </c>
      <c r="E79" s="1">
        <v>1</v>
      </c>
      <c r="F79" t="s">
        <v>268</v>
      </c>
      <c r="G79" s="4">
        <v>24</v>
      </c>
      <c r="H79" s="20"/>
      <c r="I79" s="5"/>
      <c r="J79" s="1"/>
    </row>
    <row r="80" spans="1:10" x14ac:dyDescent="0.3">
      <c r="A80" s="6" t="s">
        <v>146</v>
      </c>
      <c r="B80" s="20" t="str">
        <f>+VLOOKUP(BD_Capas[[#This Row],[idcapa]],Capas[],2,0)</f>
        <v>secundaria</v>
      </c>
      <c r="C80" s="3">
        <f t="shared" si="3"/>
        <v>25</v>
      </c>
      <c r="D80" s="20" t="s">
        <v>269</v>
      </c>
      <c r="E80" s="1">
        <v>1</v>
      </c>
      <c r="F80" t="s">
        <v>270</v>
      </c>
      <c r="G80" s="4">
        <v>25</v>
      </c>
      <c r="H80" s="20"/>
      <c r="I80" s="5"/>
      <c r="J80" s="1"/>
    </row>
    <row r="81" spans="1:10" x14ac:dyDescent="0.3">
      <c r="A81" s="18" t="s">
        <v>147</v>
      </c>
      <c r="B81" s="23" t="str">
        <f>+VLOOKUP(BD_Capas[[#This Row],[idcapa]],Capas[],2,0)</f>
        <v>compras_supermercado</v>
      </c>
      <c r="C81" s="12">
        <v>1</v>
      </c>
      <c r="D81" s="23" t="s">
        <v>309</v>
      </c>
      <c r="E81" s="13">
        <v>1</v>
      </c>
      <c r="F81" s="12" t="s">
        <v>310</v>
      </c>
      <c r="G81" s="14">
        <v>7</v>
      </c>
      <c r="H81" s="23" t="s">
        <v>310</v>
      </c>
      <c r="I81" s="31" t="str">
        <f>BD_Capas[[#This Row],[idcapa]]&amp;"-"&amp;BD_Capas[[#This Row],[posición_capa]]</f>
        <v>04-0</v>
      </c>
      <c r="J81" s="13">
        <v>0</v>
      </c>
    </row>
    <row r="82" spans="1:10" x14ac:dyDescent="0.3">
      <c r="A82" s="6" t="s">
        <v>147</v>
      </c>
      <c r="B82" s="20" t="str">
        <f>+VLOOKUP(BD_Capas[[#This Row],[idcapa]],Capas[],2,0)</f>
        <v>compras_supermercado</v>
      </c>
      <c r="C82">
        <v>2</v>
      </c>
      <c r="D82" s="20" t="s">
        <v>311</v>
      </c>
      <c r="E82" s="1"/>
      <c r="G82" s="4"/>
      <c r="H82" s="20"/>
      <c r="I82" s="31"/>
      <c r="J82" s="1"/>
    </row>
    <row r="83" spans="1:10" x14ac:dyDescent="0.3">
      <c r="A83" s="6" t="s">
        <v>147</v>
      </c>
      <c r="B83" s="20" t="str">
        <f>+VLOOKUP(BD_Capas[[#This Row],[idcapa]],Capas[],2,0)</f>
        <v>compras_supermercado</v>
      </c>
      <c r="C83">
        <v>3</v>
      </c>
      <c r="D83" s="20" t="s">
        <v>312</v>
      </c>
      <c r="E83" s="1"/>
      <c r="G83" s="4"/>
      <c r="H83" s="20"/>
      <c r="I83" s="31"/>
      <c r="J83" s="1"/>
    </row>
    <row r="84" spans="1:10" x14ac:dyDescent="0.3">
      <c r="A84" s="6" t="s">
        <v>147</v>
      </c>
      <c r="B84" s="20" t="str">
        <f>+VLOOKUP(BD_Capas[[#This Row],[idcapa]],Capas[],2,0)</f>
        <v>compras_supermercado</v>
      </c>
      <c r="C84">
        <v>4</v>
      </c>
      <c r="D84" s="20" t="s">
        <v>313</v>
      </c>
      <c r="E84" s="1"/>
      <c r="G84" s="4"/>
      <c r="H84" s="20"/>
      <c r="I84" s="31"/>
      <c r="J84" s="1"/>
    </row>
    <row r="85" spans="1:10" x14ac:dyDescent="0.3">
      <c r="A85" s="6" t="s">
        <v>147</v>
      </c>
      <c r="B85" s="20" t="str">
        <f>+VLOOKUP(BD_Capas[[#This Row],[idcapa]],Capas[],2,0)</f>
        <v>compras_supermercado</v>
      </c>
      <c r="C85">
        <v>5</v>
      </c>
      <c r="D85" s="20" t="s">
        <v>314</v>
      </c>
      <c r="E85" s="1">
        <v>1</v>
      </c>
      <c r="F85" t="s">
        <v>315</v>
      </c>
      <c r="G85" s="4">
        <v>3</v>
      </c>
      <c r="H85" s="20" t="s">
        <v>316</v>
      </c>
      <c r="I85" s="31" t="str">
        <f>BD_Capas[[#This Row],[idcapa]]&amp;"-"&amp;BD_Capas[[#This Row],[posición_capa]]</f>
        <v>04-1</v>
      </c>
      <c r="J85" s="1">
        <v>1</v>
      </c>
    </row>
    <row r="86" spans="1:10" x14ac:dyDescent="0.3">
      <c r="A86" s="6" t="s">
        <v>147</v>
      </c>
      <c r="B86" s="20" t="str">
        <f>+VLOOKUP(BD_Capas[[#This Row],[idcapa]],Capas[],2,0)</f>
        <v>compras_supermercado</v>
      </c>
      <c r="C86">
        <v>6</v>
      </c>
      <c r="D86" s="20" t="s">
        <v>317</v>
      </c>
      <c r="E86" s="1"/>
      <c r="G86" s="4"/>
      <c r="H86" s="20"/>
      <c r="I86" s="31"/>
      <c r="J86" s="1"/>
    </row>
    <row r="87" spans="1:10" x14ac:dyDescent="0.3">
      <c r="A87" s="6" t="s">
        <v>147</v>
      </c>
      <c r="B87" s="20" t="str">
        <f>+VLOOKUP(BD_Capas[[#This Row],[idcapa]],Capas[],2,0)</f>
        <v>compras_supermercado</v>
      </c>
      <c r="C87">
        <v>7</v>
      </c>
      <c r="D87" s="20" t="s">
        <v>318</v>
      </c>
      <c r="E87" s="1"/>
      <c r="G87" s="4"/>
      <c r="H87" s="20"/>
      <c r="I87" s="31"/>
      <c r="J87" s="1"/>
    </row>
    <row r="88" spans="1:10" x14ac:dyDescent="0.3">
      <c r="A88" s="6" t="s">
        <v>147</v>
      </c>
      <c r="B88" s="20" t="str">
        <f>+VLOOKUP(BD_Capas[[#This Row],[idcapa]],Capas[],2,0)</f>
        <v>compras_supermercado</v>
      </c>
      <c r="C88">
        <v>8</v>
      </c>
      <c r="D88" s="20" t="s">
        <v>2</v>
      </c>
      <c r="E88" s="1"/>
      <c r="G88" s="4"/>
      <c r="H88" s="20"/>
      <c r="I88" s="31"/>
      <c r="J88" s="1"/>
    </row>
    <row r="89" spans="1:10" x14ac:dyDescent="0.3">
      <c r="A89" s="6" t="s">
        <v>147</v>
      </c>
      <c r="B89" s="20" t="str">
        <f>+VLOOKUP(BD_Capas[[#This Row],[idcapa]],Capas[],2,0)</f>
        <v>compras_supermercado</v>
      </c>
      <c r="C89">
        <v>9</v>
      </c>
      <c r="D89" s="20" t="s">
        <v>319</v>
      </c>
      <c r="E89" s="1">
        <v>1</v>
      </c>
      <c r="F89" t="s">
        <v>10</v>
      </c>
      <c r="G89" s="4">
        <v>4</v>
      </c>
      <c r="H89" s="20"/>
      <c r="I89" s="31"/>
      <c r="J89" s="1"/>
    </row>
    <row r="90" spans="1:10" x14ac:dyDescent="0.3">
      <c r="A90" s="6" t="s">
        <v>147</v>
      </c>
      <c r="B90" s="20" t="str">
        <f>+VLOOKUP(BD_Capas[[#This Row],[idcapa]],Capas[],2,0)</f>
        <v>compras_supermercado</v>
      </c>
      <c r="C90">
        <v>10</v>
      </c>
      <c r="D90" s="20" t="s">
        <v>3</v>
      </c>
      <c r="E90" s="1"/>
      <c r="G90" s="4"/>
      <c r="H90" s="20"/>
      <c r="I90" s="31"/>
      <c r="J90" s="1"/>
    </row>
    <row r="91" spans="1:10" x14ac:dyDescent="0.3">
      <c r="A91" s="6" t="s">
        <v>147</v>
      </c>
      <c r="B91" s="20" t="str">
        <f>+VLOOKUP(BD_Capas[[#This Row],[idcapa]],Capas[],2,0)</f>
        <v>compras_supermercado</v>
      </c>
      <c r="C91">
        <v>11</v>
      </c>
      <c r="D91" s="20" t="s">
        <v>320</v>
      </c>
      <c r="E91" s="1">
        <v>1</v>
      </c>
      <c r="F91" t="s">
        <v>128</v>
      </c>
      <c r="G91" s="4">
        <v>5</v>
      </c>
      <c r="H91" s="20"/>
      <c r="I91" s="31"/>
      <c r="J91" s="1"/>
    </row>
    <row r="92" spans="1:10" x14ac:dyDescent="0.3">
      <c r="A92" s="6" t="s">
        <v>147</v>
      </c>
      <c r="B92" s="20" t="str">
        <f>+VLOOKUP(BD_Capas[[#This Row],[idcapa]],Capas[],2,0)</f>
        <v>compras_supermercado</v>
      </c>
      <c r="C92">
        <v>12</v>
      </c>
      <c r="D92" s="20" t="s">
        <v>105</v>
      </c>
      <c r="E92" s="1"/>
      <c r="G92" s="4"/>
      <c r="H92" s="20"/>
      <c r="I92" s="31"/>
      <c r="J92" s="1"/>
    </row>
    <row r="93" spans="1:10" x14ac:dyDescent="0.3">
      <c r="A93" s="6" t="s">
        <v>147</v>
      </c>
      <c r="B93" s="20" t="str">
        <f>+VLOOKUP(BD_Capas[[#This Row],[idcapa]],Capas[],2,0)</f>
        <v>compras_supermercado</v>
      </c>
      <c r="C93">
        <v>13</v>
      </c>
      <c r="D93" s="20" t="s">
        <v>321</v>
      </c>
      <c r="E93" s="1">
        <v>1</v>
      </c>
      <c r="F93" t="s">
        <v>11</v>
      </c>
      <c r="G93" s="4">
        <v>6</v>
      </c>
      <c r="H93" s="20"/>
      <c r="I93" s="31"/>
      <c r="J93" s="1"/>
    </row>
    <row r="94" spans="1:10" x14ac:dyDescent="0.3">
      <c r="A94" s="6" t="s">
        <v>147</v>
      </c>
      <c r="B94" s="20" t="str">
        <f>+VLOOKUP(BD_Capas[[#This Row],[idcapa]],Capas[],2,0)</f>
        <v>compras_supermercado</v>
      </c>
      <c r="C94">
        <v>14</v>
      </c>
      <c r="D94" s="20" t="s">
        <v>322</v>
      </c>
      <c r="E94" s="1"/>
      <c r="G94" s="4"/>
      <c r="H94" s="20"/>
      <c r="I94" s="31"/>
      <c r="J94" s="1"/>
    </row>
    <row r="95" spans="1:10" x14ac:dyDescent="0.3">
      <c r="A95" s="6" t="s">
        <v>147</v>
      </c>
      <c r="B95" s="20" t="str">
        <f>+VLOOKUP(BD_Capas[[#This Row],[idcapa]],Capas[],2,0)</f>
        <v>compras_supermercado</v>
      </c>
      <c r="C95">
        <v>15</v>
      </c>
      <c r="D95" s="20" t="s">
        <v>1</v>
      </c>
      <c r="E95" s="1"/>
      <c r="G95" s="4"/>
      <c r="H95" s="20"/>
      <c r="I95" s="31"/>
      <c r="J95" s="1"/>
    </row>
    <row r="96" spans="1:10" x14ac:dyDescent="0.3">
      <c r="A96" s="6" t="s">
        <v>147</v>
      </c>
      <c r="B96" s="20" t="str">
        <f>+VLOOKUP(BD_Capas[[#This Row],[idcapa]],Capas[],2,0)</f>
        <v>compras_supermercado</v>
      </c>
      <c r="C96">
        <v>16</v>
      </c>
      <c r="D96" s="20" t="s">
        <v>323</v>
      </c>
      <c r="E96" s="1"/>
      <c r="G96" s="4"/>
      <c r="H96" s="20"/>
      <c r="I96" s="31"/>
      <c r="J96" s="1"/>
    </row>
    <row r="97" spans="1:10" x14ac:dyDescent="0.3">
      <c r="A97" s="6" t="s">
        <v>147</v>
      </c>
      <c r="B97" s="20" t="str">
        <f>+VLOOKUP(BD_Capas[[#This Row],[idcapa]],Capas[],2,0)</f>
        <v>compras_supermercado</v>
      </c>
      <c r="C97">
        <v>17</v>
      </c>
      <c r="D97" s="20" t="s">
        <v>16</v>
      </c>
      <c r="E97" s="1">
        <v>1</v>
      </c>
      <c r="F97" t="s">
        <v>16</v>
      </c>
      <c r="G97" s="4">
        <v>2</v>
      </c>
      <c r="H97" s="20"/>
      <c r="I97" s="31"/>
      <c r="J97" s="1"/>
    </row>
    <row r="98" spans="1:10" x14ac:dyDescent="0.3">
      <c r="A98" s="6" t="s">
        <v>147</v>
      </c>
      <c r="B98" s="20" t="str">
        <f>+VLOOKUP(BD_Capas[[#This Row],[idcapa]],Capas[],2,0)</f>
        <v>compras_supermercado</v>
      </c>
      <c r="C98">
        <v>18</v>
      </c>
      <c r="D98" s="20" t="s">
        <v>324</v>
      </c>
      <c r="E98" s="1">
        <v>1</v>
      </c>
      <c r="F98" t="s">
        <v>324</v>
      </c>
      <c r="G98" s="4">
        <v>1</v>
      </c>
      <c r="H98" s="20"/>
      <c r="I98" s="31"/>
      <c r="J98" s="1"/>
    </row>
    <row r="99" spans="1:10" x14ac:dyDescent="0.3">
      <c r="A99" s="6" t="s">
        <v>147</v>
      </c>
      <c r="B99" s="20" t="str">
        <f>+VLOOKUP(BD_Capas[[#This Row],[idcapa]],Capas[],2,0)</f>
        <v>compras_supermercado</v>
      </c>
      <c r="C99">
        <v>19</v>
      </c>
      <c r="D99" s="20" t="s">
        <v>325</v>
      </c>
      <c r="E99" s="1"/>
      <c r="G99" s="4"/>
      <c r="H99" s="20"/>
      <c r="I99" s="31"/>
      <c r="J99" s="1"/>
    </row>
    <row r="100" spans="1:10" x14ac:dyDescent="0.3">
      <c r="A100" s="6" t="s">
        <v>147</v>
      </c>
      <c r="B100" s="20" t="str">
        <f>+VLOOKUP(BD_Capas[[#This Row],[idcapa]],Capas[],2,0)</f>
        <v>compras_supermercado</v>
      </c>
      <c r="C100">
        <v>20</v>
      </c>
      <c r="D100" s="20" t="s">
        <v>30</v>
      </c>
      <c r="E100" s="1"/>
      <c r="G100" s="4"/>
      <c r="H100" s="20"/>
      <c r="I100" s="31"/>
      <c r="J100" s="1"/>
    </row>
    <row r="101" spans="1:10" x14ac:dyDescent="0.3">
      <c r="A101" s="18" t="s">
        <v>148</v>
      </c>
      <c r="B101" s="23" t="str">
        <f>+VLOOKUP(BD_Capas[[#This Row],[idcapa]],Capas[],2,0)</f>
        <v>compras_quiosco</v>
      </c>
      <c r="C101" s="12">
        <v>1</v>
      </c>
      <c r="D101" s="23" t="s">
        <v>309</v>
      </c>
      <c r="E101" s="13">
        <v>1</v>
      </c>
      <c r="F101" s="12" t="s">
        <v>326</v>
      </c>
      <c r="G101" s="14">
        <v>7</v>
      </c>
      <c r="H101" s="23" t="s">
        <v>326</v>
      </c>
      <c r="I101" s="31" t="str">
        <f>BD_Capas[[#This Row],[idcapa]]&amp;"-"&amp;BD_Capas[[#This Row],[posición_capa]]</f>
        <v>05-0</v>
      </c>
      <c r="J101" s="13">
        <v>0</v>
      </c>
    </row>
    <row r="102" spans="1:10" x14ac:dyDescent="0.3">
      <c r="A102" s="6" t="s">
        <v>148</v>
      </c>
      <c r="B102" s="20" t="str">
        <f>+VLOOKUP(BD_Capas[[#This Row],[idcapa]],Capas[],2,0)</f>
        <v>compras_quiosco</v>
      </c>
      <c r="C102">
        <v>2</v>
      </c>
      <c r="D102" s="20" t="s">
        <v>311</v>
      </c>
      <c r="E102" s="1"/>
      <c r="G102" s="4"/>
      <c r="H102" s="20"/>
      <c r="I102" s="31"/>
      <c r="J102" s="1"/>
    </row>
    <row r="103" spans="1:10" x14ac:dyDescent="0.3">
      <c r="A103" s="6" t="s">
        <v>148</v>
      </c>
      <c r="B103" s="20" t="str">
        <f>+VLOOKUP(BD_Capas[[#This Row],[idcapa]],Capas[],2,0)</f>
        <v>compras_quiosco</v>
      </c>
      <c r="C103">
        <v>3</v>
      </c>
      <c r="D103" s="20" t="s">
        <v>312</v>
      </c>
      <c r="E103" s="1"/>
      <c r="G103" s="4"/>
      <c r="H103" s="20"/>
      <c r="I103" s="31"/>
      <c r="J103" s="1"/>
    </row>
    <row r="104" spans="1:10" x14ac:dyDescent="0.3">
      <c r="A104" s="6" t="s">
        <v>148</v>
      </c>
      <c r="B104" s="20" t="str">
        <f>+VLOOKUP(BD_Capas[[#This Row],[idcapa]],Capas[],2,0)</f>
        <v>compras_quiosco</v>
      </c>
      <c r="C104">
        <v>4</v>
      </c>
      <c r="D104" s="20" t="s">
        <v>313</v>
      </c>
      <c r="E104" s="1"/>
      <c r="G104" s="4"/>
      <c r="H104" s="20"/>
      <c r="I104" s="31"/>
      <c r="J104" s="1"/>
    </row>
    <row r="105" spans="1:10" x14ac:dyDescent="0.3">
      <c r="A105" s="6" t="s">
        <v>148</v>
      </c>
      <c r="B105" s="20" t="str">
        <f>+VLOOKUP(BD_Capas[[#This Row],[idcapa]],Capas[],2,0)</f>
        <v>compras_quiosco</v>
      </c>
      <c r="C105">
        <v>5</v>
      </c>
      <c r="D105" s="20" t="s">
        <v>314</v>
      </c>
      <c r="E105" s="1">
        <v>1</v>
      </c>
      <c r="F105" t="s">
        <v>315</v>
      </c>
      <c r="G105" s="4">
        <v>3</v>
      </c>
      <c r="H105" s="20" t="s">
        <v>327</v>
      </c>
      <c r="I105" s="31" t="str">
        <f>BD_Capas[[#This Row],[idcapa]]&amp;"-"&amp;BD_Capas[[#This Row],[posición_capa]]</f>
        <v>05-1</v>
      </c>
      <c r="J105" s="1">
        <v>1</v>
      </c>
    </row>
    <row r="106" spans="1:10" x14ac:dyDescent="0.3">
      <c r="A106" s="6" t="s">
        <v>148</v>
      </c>
      <c r="B106" s="20" t="str">
        <f>+VLOOKUP(BD_Capas[[#This Row],[idcapa]],Capas[],2,0)</f>
        <v>compras_quiosco</v>
      </c>
      <c r="C106">
        <v>6</v>
      </c>
      <c r="D106" s="20" t="s">
        <v>317</v>
      </c>
      <c r="E106" s="1"/>
      <c r="G106" s="4"/>
      <c r="H106" s="20"/>
      <c r="I106" s="31"/>
      <c r="J106" s="1"/>
    </row>
    <row r="107" spans="1:10" x14ac:dyDescent="0.3">
      <c r="A107" s="6" t="s">
        <v>148</v>
      </c>
      <c r="B107" s="20" t="str">
        <f>+VLOOKUP(BD_Capas[[#This Row],[idcapa]],Capas[],2,0)</f>
        <v>compras_quiosco</v>
      </c>
      <c r="C107">
        <v>7</v>
      </c>
      <c r="D107" s="20" t="s">
        <v>318</v>
      </c>
      <c r="E107" s="1"/>
      <c r="G107" s="4"/>
      <c r="H107" s="20"/>
      <c r="I107" s="31"/>
      <c r="J107" s="1"/>
    </row>
    <row r="108" spans="1:10" x14ac:dyDescent="0.3">
      <c r="A108" s="6" t="s">
        <v>148</v>
      </c>
      <c r="B108" s="20" t="str">
        <f>+VLOOKUP(BD_Capas[[#This Row],[idcapa]],Capas[],2,0)</f>
        <v>compras_quiosco</v>
      </c>
      <c r="C108">
        <v>8</v>
      </c>
      <c r="D108" s="20" t="s">
        <v>2</v>
      </c>
      <c r="E108" s="1"/>
      <c r="G108" s="4"/>
      <c r="H108" s="20"/>
      <c r="I108" s="31"/>
      <c r="J108" s="1"/>
    </row>
    <row r="109" spans="1:10" x14ac:dyDescent="0.3">
      <c r="A109" s="6" t="s">
        <v>148</v>
      </c>
      <c r="B109" s="20" t="str">
        <f>+VLOOKUP(BD_Capas[[#This Row],[idcapa]],Capas[],2,0)</f>
        <v>compras_quiosco</v>
      </c>
      <c r="C109">
        <v>9</v>
      </c>
      <c r="D109" s="20" t="s">
        <v>319</v>
      </c>
      <c r="E109" s="1">
        <v>1</v>
      </c>
      <c r="F109" t="s">
        <v>10</v>
      </c>
      <c r="G109" s="4">
        <v>4</v>
      </c>
      <c r="H109" s="20"/>
      <c r="I109" s="31"/>
      <c r="J109" s="1"/>
    </row>
    <row r="110" spans="1:10" x14ac:dyDescent="0.3">
      <c r="A110" s="6" t="s">
        <v>148</v>
      </c>
      <c r="B110" s="20" t="str">
        <f>+VLOOKUP(BD_Capas[[#This Row],[idcapa]],Capas[],2,0)</f>
        <v>compras_quiosco</v>
      </c>
      <c r="C110">
        <v>10</v>
      </c>
      <c r="D110" s="20" t="s">
        <v>3</v>
      </c>
      <c r="E110" s="1"/>
      <c r="G110" s="4"/>
      <c r="H110" s="20"/>
      <c r="I110" s="31"/>
      <c r="J110" s="1"/>
    </row>
    <row r="111" spans="1:10" x14ac:dyDescent="0.3">
      <c r="A111" s="6" t="s">
        <v>148</v>
      </c>
      <c r="B111" s="20" t="str">
        <f>+VLOOKUP(BD_Capas[[#This Row],[idcapa]],Capas[],2,0)</f>
        <v>compras_quiosco</v>
      </c>
      <c r="C111">
        <v>11</v>
      </c>
      <c r="D111" s="20" t="s">
        <v>320</v>
      </c>
      <c r="E111" s="1">
        <v>1</v>
      </c>
      <c r="F111" t="s">
        <v>128</v>
      </c>
      <c r="G111" s="4">
        <v>5</v>
      </c>
      <c r="H111" s="20"/>
      <c r="I111" s="31"/>
      <c r="J111" s="1"/>
    </row>
    <row r="112" spans="1:10" x14ac:dyDescent="0.3">
      <c r="A112" s="6" t="s">
        <v>148</v>
      </c>
      <c r="B112" s="20" t="str">
        <f>+VLOOKUP(BD_Capas[[#This Row],[idcapa]],Capas[],2,0)</f>
        <v>compras_quiosco</v>
      </c>
      <c r="C112">
        <v>12</v>
      </c>
      <c r="D112" s="20" t="s">
        <v>105</v>
      </c>
      <c r="E112" s="1"/>
      <c r="G112" s="4"/>
      <c r="H112" s="20"/>
      <c r="I112" s="31"/>
      <c r="J112" s="1"/>
    </row>
    <row r="113" spans="1:10" x14ac:dyDescent="0.3">
      <c r="A113" s="6" t="s">
        <v>148</v>
      </c>
      <c r="B113" s="20" t="str">
        <f>+VLOOKUP(BD_Capas[[#This Row],[idcapa]],Capas[],2,0)</f>
        <v>compras_quiosco</v>
      </c>
      <c r="C113">
        <v>13</v>
      </c>
      <c r="D113" s="20" t="s">
        <v>321</v>
      </c>
      <c r="E113" s="1">
        <v>1</v>
      </c>
      <c r="F113" t="s">
        <v>11</v>
      </c>
      <c r="G113" s="4">
        <v>6</v>
      </c>
      <c r="H113" s="20"/>
      <c r="I113" s="31"/>
      <c r="J113" s="1"/>
    </row>
    <row r="114" spans="1:10" x14ac:dyDescent="0.3">
      <c r="A114" s="6" t="s">
        <v>148</v>
      </c>
      <c r="B114" s="20" t="str">
        <f>+VLOOKUP(BD_Capas[[#This Row],[idcapa]],Capas[],2,0)</f>
        <v>compras_quiosco</v>
      </c>
      <c r="C114">
        <v>14</v>
      </c>
      <c r="D114" s="20" t="s">
        <v>322</v>
      </c>
      <c r="E114" s="1"/>
      <c r="G114" s="4"/>
      <c r="H114" s="20"/>
      <c r="I114" s="31"/>
      <c r="J114" s="1"/>
    </row>
    <row r="115" spans="1:10" x14ac:dyDescent="0.3">
      <c r="A115" s="6" t="s">
        <v>148</v>
      </c>
      <c r="B115" s="20" t="str">
        <f>+VLOOKUP(BD_Capas[[#This Row],[idcapa]],Capas[],2,0)</f>
        <v>compras_quiosco</v>
      </c>
      <c r="C115">
        <v>15</v>
      </c>
      <c r="D115" s="20" t="s">
        <v>1</v>
      </c>
      <c r="E115" s="1"/>
      <c r="G115" s="4"/>
      <c r="H115" s="20"/>
      <c r="I115" s="31"/>
      <c r="J115" s="1"/>
    </row>
    <row r="116" spans="1:10" x14ac:dyDescent="0.3">
      <c r="A116" s="6" t="s">
        <v>148</v>
      </c>
      <c r="B116" s="20" t="str">
        <f>+VLOOKUP(BD_Capas[[#This Row],[idcapa]],Capas[],2,0)</f>
        <v>compras_quiosco</v>
      </c>
      <c r="C116">
        <v>16</v>
      </c>
      <c r="D116" s="20" t="s">
        <v>323</v>
      </c>
      <c r="E116" s="1"/>
      <c r="G116" s="4"/>
      <c r="H116" s="20"/>
      <c r="I116" s="31"/>
      <c r="J116" s="1"/>
    </row>
    <row r="117" spans="1:10" x14ac:dyDescent="0.3">
      <c r="A117" s="6" t="s">
        <v>148</v>
      </c>
      <c r="B117" s="20" t="str">
        <f>+VLOOKUP(BD_Capas[[#This Row],[idcapa]],Capas[],2,0)</f>
        <v>compras_quiosco</v>
      </c>
      <c r="C117">
        <v>17</v>
      </c>
      <c r="D117" s="20" t="s">
        <v>16</v>
      </c>
      <c r="E117" s="1">
        <v>1</v>
      </c>
      <c r="F117" t="s">
        <v>16</v>
      </c>
      <c r="G117" s="4">
        <v>2</v>
      </c>
      <c r="H117" s="20"/>
      <c r="I117" s="31"/>
      <c r="J117" s="1"/>
    </row>
    <row r="118" spans="1:10" x14ac:dyDescent="0.3">
      <c r="A118" s="6" t="s">
        <v>148</v>
      </c>
      <c r="B118" s="20" t="str">
        <f>+VLOOKUP(BD_Capas[[#This Row],[idcapa]],Capas[],2,0)</f>
        <v>compras_quiosco</v>
      </c>
      <c r="C118">
        <v>18</v>
      </c>
      <c r="D118" s="20" t="s">
        <v>324</v>
      </c>
      <c r="E118" s="1">
        <v>1</v>
      </c>
      <c r="F118" t="s">
        <v>324</v>
      </c>
      <c r="G118" s="4">
        <v>1</v>
      </c>
      <c r="H118" s="20"/>
      <c r="I118" s="31"/>
      <c r="J118" s="1"/>
    </row>
    <row r="119" spans="1:10" x14ac:dyDescent="0.3">
      <c r="A119" s="6" t="s">
        <v>148</v>
      </c>
      <c r="B119" s="20" t="str">
        <f>+VLOOKUP(BD_Capas[[#This Row],[idcapa]],Capas[],2,0)</f>
        <v>compras_quiosco</v>
      </c>
      <c r="C119">
        <v>19</v>
      </c>
      <c r="D119" s="20" t="s">
        <v>325</v>
      </c>
      <c r="E119" s="1"/>
      <c r="G119" s="4"/>
      <c r="H119" s="20"/>
      <c r="I119" s="31"/>
      <c r="J119" s="1"/>
    </row>
    <row r="120" spans="1:10" x14ac:dyDescent="0.3">
      <c r="A120" s="6" t="s">
        <v>148</v>
      </c>
      <c r="B120" s="20" t="str">
        <f>+VLOOKUP(BD_Capas[[#This Row],[idcapa]],Capas[],2,0)</f>
        <v>compras_quiosco</v>
      </c>
      <c r="C120">
        <v>20</v>
      </c>
      <c r="D120" s="20" t="s">
        <v>30</v>
      </c>
      <c r="E120" s="1"/>
      <c r="G120" s="4"/>
      <c r="H120" s="20"/>
      <c r="I120" s="31"/>
      <c r="J120" s="1"/>
    </row>
    <row r="121" spans="1:10" x14ac:dyDescent="0.3">
      <c r="A121" s="18" t="s">
        <v>149</v>
      </c>
      <c r="B121" s="23" t="str">
        <f>+VLOOKUP(BD_Capas[[#This Row],[idcapa]],Capas[],2,0)</f>
        <v>compras_panaderia</v>
      </c>
      <c r="C121" s="17">
        <v>1</v>
      </c>
      <c r="D121" s="23" t="s">
        <v>309</v>
      </c>
      <c r="E121" s="1">
        <v>1</v>
      </c>
      <c r="F121" t="s">
        <v>328</v>
      </c>
      <c r="G121" s="14">
        <v>7</v>
      </c>
      <c r="H121" s="23" t="s">
        <v>328</v>
      </c>
      <c r="I121" s="31" t="str">
        <f>BD_Capas[[#This Row],[idcapa]]&amp;"-"&amp;BD_Capas[[#This Row],[posición_capa]]</f>
        <v>06-0</v>
      </c>
      <c r="J121" s="18">
        <v>0</v>
      </c>
    </row>
    <row r="122" spans="1:10" x14ac:dyDescent="0.3">
      <c r="A122" s="6" t="s">
        <v>149</v>
      </c>
      <c r="B122" s="20" t="str">
        <f>+VLOOKUP(BD_Capas[[#This Row],[idcapa]],Capas[],2,0)</f>
        <v>compras_panaderia</v>
      </c>
      <c r="C122" s="3">
        <v>2</v>
      </c>
      <c r="D122" s="20" t="s">
        <v>311</v>
      </c>
      <c r="E122" s="1"/>
      <c r="G122" s="4"/>
      <c r="H122" s="20"/>
      <c r="I122" s="31"/>
      <c r="J122" s="6"/>
    </row>
    <row r="123" spans="1:10" x14ac:dyDescent="0.3">
      <c r="A123" s="6" t="s">
        <v>149</v>
      </c>
      <c r="B123" s="20" t="str">
        <f>+VLOOKUP(BD_Capas[[#This Row],[idcapa]],Capas[],2,0)</f>
        <v>compras_panaderia</v>
      </c>
      <c r="C123" s="3">
        <v>3</v>
      </c>
      <c r="D123" s="20" t="s">
        <v>312</v>
      </c>
      <c r="E123" s="1"/>
      <c r="G123" s="4"/>
      <c r="H123" s="20"/>
      <c r="I123" s="31"/>
      <c r="J123" s="6"/>
    </row>
    <row r="124" spans="1:10" x14ac:dyDescent="0.3">
      <c r="A124" s="6" t="s">
        <v>149</v>
      </c>
      <c r="B124" s="20" t="str">
        <f>+VLOOKUP(BD_Capas[[#This Row],[idcapa]],Capas[],2,0)</f>
        <v>compras_panaderia</v>
      </c>
      <c r="C124" s="3">
        <v>4</v>
      </c>
      <c r="D124" s="20" t="s">
        <v>313</v>
      </c>
      <c r="E124" s="1"/>
      <c r="G124" s="4"/>
      <c r="H124" s="20"/>
      <c r="I124" s="31"/>
      <c r="J124" s="6"/>
    </row>
    <row r="125" spans="1:10" x14ac:dyDescent="0.3">
      <c r="A125" s="6" t="s">
        <v>149</v>
      </c>
      <c r="B125" s="20" t="str">
        <f>+VLOOKUP(BD_Capas[[#This Row],[idcapa]],Capas[],2,0)</f>
        <v>compras_panaderia</v>
      </c>
      <c r="C125" s="3">
        <v>5</v>
      </c>
      <c r="D125" s="20" t="s">
        <v>314</v>
      </c>
      <c r="E125" s="1">
        <v>1</v>
      </c>
      <c r="F125" t="s">
        <v>315</v>
      </c>
      <c r="G125" s="4">
        <v>3</v>
      </c>
      <c r="H125" s="20" t="str">
        <f>+H121&amp;" - Detalle"</f>
        <v>Compras: Panadería - Detalle</v>
      </c>
      <c r="I125" s="31" t="str">
        <f>BD_Capas[[#This Row],[idcapa]]&amp;"-"&amp;BD_Capas[[#This Row],[posición_capa]]</f>
        <v>06-1</v>
      </c>
      <c r="J125" s="1">
        <v>1</v>
      </c>
    </row>
    <row r="126" spans="1:10" x14ac:dyDescent="0.3">
      <c r="A126" s="6" t="s">
        <v>149</v>
      </c>
      <c r="B126" s="20" t="str">
        <f>+VLOOKUP(BD_Capas[[#This Row],[idcapa]],Capas[],2,0)</f>
        <v>compras_panaderia</v>
      </c>
      <c r="C126" s="3">
        <v>6</v>
      </c>
      <c r="D126" s="20" t="s">
        <v>317</v>
      </c>
      <c r="E126" s="1"/>
      <c r="G126" s="4"/>
      <c r="H126" s="20"/>
      <c r="I126" s="5"/>
      <c r="J126" s="6"/>
    </row>
    <row r="127" spans="1:10" x14ac:dyDescent="0.3">
      <c r="A127" s="6" t="s">
        <v>149</v>
      </c>
      <c r="B127" s="20" t="str">
        <f>+VLOOKUP(BD_Capas[[#This Row],[idcapa]],Capas[],2,0)</f>
        <v>compras_panaderia</v>
      </c>
      <c r="C127" s="3">
        <v>7</v>
      </c>
      <c r="D127" s="20" t="s">
        <v>318</v>
      </c>
      <c r="E127" s="1"/>
      <c r="G127" s="4"/>
      <c r="H127" s="20"/>
      <c r="I127" s="5"/>
      <c r="J127" s="6"/>
    </row>
    <row r="128" spans="1:10" x14ac:dyDescent="0.3">
      <c r="A128" s="6" t="s">
        <v>149</v>
      </c>
      <c r="B128" s="20" t="str">
        <f>+VLOOKUP(BD_Capas[[#This Row],[idcapa]],Capas[],2,0)</f>
        <v>compras_panaderia</v>
      </c>
      <c r="C128" s="3">
        <v>8</v>
      </c>
      <c r="D128" s="20" t="s">
        <v>2</v>
      </c>
      <c r="E128" s="1"/>
      <c r="G128" s="4"/>
      <c r="H128" s="20"/>
      <c r="I128" s="5"/>
      <c r="J128" s="6"/>
    </row>
    <row r="129" spans="1:10" x14ac:dyDescent="0.3">
      <c r="A129" s="6" t="s">
        <v>149</v>
      </c>
      <c r="B129" s="20" t="str">
        <f>+VLOOKUP(BD_Capas[[#This Row],[idcapa]],Capas[],2,0)</f>
        <v>compras_panaderia</v>
      </c>
      <c r="C129" s="3">
        <v>9</v>
      </c>
      <c r="D129" s="20" t="s">
        <v>319</v>
      </c>
      <c r="E129" s="1">
        <v>1</v>
      </c>
      <c r="F129" t="s">
        <v>10</v>
      </c>
      <c r="G129" s="4">
        <v>4</v>
      </c>
      <c r="H129" s="20"/>
      <c r="I129" s="5"/>
      <c r="J129" s="6"/>
    </row>
    <row r="130" spans="1:10" x14ac:dyDescent="0.3">
      <c r="A130" s="6" t="s">
        <v>149</v>
      </c>
      <c r="B130" s="20" t="str">
        <f>+VLOOKUP(BD_Capas[[#This Row],[idcapa]],Capas[],2,0)</f>
        <v>compras_panaderia</v>
      </c>
      <c r="C130" s="3">
        <v>10</v>
      </c>
      <c r="D130" s="20" t="s">
        <v>3</v>
      </c>
      <c r="E130" s="1"/>
      <c r="G130" s="4"/>
      <c r="H130" s="20"/>
      <c r="I130" s="5"/>
      <c r="J130" s="6"/>
    </row>
    <row r="131" spans="1:10" x14ac:dyDescent="0.3">
      <c r="A131" s="6" t="s">
        <v>149</v>
      </c>
      <c r="B131" s="20" t="str">
        <f>+VLOOKUP(BD_Capas[[#This Row],[idcapa]],Capas[],2,0)</f>
        <v>compras_panaderia</v>
      </c>
      <c r="C131" s="3">
        <v>11</v>
      </c>
      <c r="D131" s="20" t="s">
        <v>320</v>
      </c>
      <c r="E131" s="1">
        <v>1</v>
      </c>
      <c r="F131" t="s">
        <v>128</v>
      </c>
      <c r="G131" s="4">
        <v>5</v>
      </c>
      <c r="H131" s="20"/>
      <c r="I131" s="5"/>
      <c r="J131" s="6"/>
    </row>
    <row r="132" spans="1:10" x14ac:dyDescent="0.3">
      <c r="A132" s="6" t="s">
        <v>149</v>
      </c>
      <c r="B132" s="20" t="str">
        <f>+VLOOKUP(BD_Capas[[#This Row],[idcapa]],Capas[],2,0)</f>
        <v>compras_panaderia</v>
      </c>
      <c r="C132" s="3">
        <v>12</v>
      </c>
      <c r="D132" s="20" t="s">
        <v>105</v>
      </c>
      <c r="E132" s="1"/>
      <c r="G132" s="4"/>
      <c r="H132" s="20"/>
      <c r="I132" s="5"/>
      <c r="J132" s="6"/>
    </row>
    <row r="133" spans="1:10" x14ac:dyDescent="0.3">
      <c r="A133" s="6" t="s">
        <v>149</v>
      </c>
      <c r="B133" s="20" t="str">
        <f>+VLOOKUP(BD_Capas[[#This Row],[idcapa]],Capas[],2,0)</f>
        <v>compras_panaderia</v>
      </c>
      <c r="C133" s="3">
        <v>13</v>
      </c>
      <c r="D133" s="20" t="s">
        <v>321</v>
      </c>
      <c r="E133" s="1">
        <v>1</v>
      </c>
      <c r="F133" t="s">
        <v>11</v>
      </c>
      <c r="G133" s="4">
        <v>6</v>
      </c>
      <c r="H133" s="20"/>
      <c r="I133" s="5"/>
      <c r="J133" s="6"/>
    </row>
    <row r="134" spans="1:10" x14ac:dyDescent="0.3">
      <c r="A134" s="6" t="s">
        <v>149</v>
      </c>
      <c r="B134" s="20" t="str">
        <f>+VLOOKUP(BD_Capas[[#This Row],[idcapa]],Capas[],2,0)</f>
        <v>compras_panaderia</v>
      </c>
      <c r="C134" s="3">
        <v>14</v>
      </c>
      <c r="D134" s="20" t="s">
        <v>322</v>
      </c>
      <c r="E134" s="1"/>
      <c r="G134" s="4"/>
      <c r="H134" s="20"/>
      <c r="I134" s="5"/>
      <c r="J134" s="6"/>
    </row>
    <row r="135" spans="1:10" x14ac:dyDescent="0.3">
      <c r="A135" s="6" t="s">
        <v>149</v>
      </c>
      <c r="B135" s="20" t="str">
        <f>+VLOOKUP(BD_Capas[[#This Row],[idcapa]],Capas[],2,0)</f>
        <v>compras_panaderia</v>
      </c>
      <c r="C135" s="3">
        <v>15</v>
      </c>
      <c r="D135" s="20" t="s">
        <v>1</v>
      </c>
      <c r="E135" s="1"/>
      <c r="G135" s="4"/>
      <c r="H135" s="20"/>
      <c r="I135" s="31"/>
      <c r="J135" s="1"/>
    </row>
    <row r="136" spans="1:10" x14ac:dyDescent="0.3">
      <c r="A136" s="6" t="s">
        <v>149</v>
      </c>
      <c r="B136" s="20" t="str">
        <f>+VLOOKUP(BD_Capas[[#This Row],[idcapa]],Capas[],2,0)</f>
        <v>compras_panaderia</v>
      </c>
      <c r="C136" s="3">
        <v>16</v>
      </c>
      <c r="D136" s="20" t="s">
        <v>323</v>
      </c>
      <c r="E136" s="1"/>
      <c r="G136" s="4"/>
      <c r="H136" s="20"/>
      <c r="I136" s="31"/>
      <c r="J136" s="1"/>
    </row>
    <row r="137" spans="1:10" x14ac:dyDescent="0.3">
      <c r="A137" s="6" t="s">
        <v>149</v>
      </c>
      <c r="B137" s="20" t="str">
        <f>+VLOOKUP(BD_Capas[[#This Row],[idcapa]],Capas[],2,0)</f>
        <v>compras_panaderia</v>
      </c>
      <c r="C137" s="3">
        <v>17</v>
      </c>
      <c r="D137" s="20" t="s">
        <v>16</v>
      </c>
      <c r="E137" s="1">
        <v>1</v>
      </c>
      <c r="F137" t="s">
        <v>16</v>
      </c>
      <c r="G137" s="4">
        <v>2</v>
      </c>
      <c r="H137" s="20"/>
      <c r="I137" s="31"/>
      <c r="J137" s="1"/>
    </row>
    <row r="138" spans="1:10" x14ac:dyDescent="0.3">
      <c r="A138" s="6" t="s">
        <v>149</v>
      </c>
      <c r="B138" s="20" t="str">
        <f>+VLOOKUP(BD_Capas[[#This Row],[idcapa]],Capas[],2,0)</f>
        <v>compras_panaderia</v>
      </c>
      <c r="C138" s="3">
        <v>18</v>
      </c>
      <c r="D138" s="20" t="s">
        <v>324</v>
      </c>
      <c r="E138" s="1">
        <v>1</v>
      </c>
      <c r="F138" t="s">
        <v>324</v>
      </c>
      <c r="G138" s="4">
        <v>1</v>
      </c>
      <c r="H138" s="20"/>
      <c r="I138" s="31"/>
      <c r="J138" s="1"/>
    </row>
    <row r="139" spans="1:10" x14ac:dyDescent="0.3">
      <c r="A139" s="6" t="s">
        <v>149</v>
      </c>
      <c r="B139" s="20" t="str">
        <f>+VLOOKUP(BD_Capas[[#This Row],[idcapa]],Capas[],2,0)</f>
        <v>compras_panaderia</v>
      </c>
      <c r="C139" s="3">
        <v>19</v>
      </c>
      <c r="D139" s="20" t="s">
        <v>325</v>
      </c>
      <c r="E139" s="1"/>
      <c r="G139" s="4"/>
      <c r="H139" s="20"/>
      <c r="I139" s="31"/>
      <c r="J139" s="1"/>
    </row>
    <row r="140" spans="1:10" x14ac:dyDescent="0.3">
      <c r="A140" s="6" t="s">
        <v>149</v>
      </c>
      <c r="B140" s="20" t="str">
        <f>+VLOOKUP(BD_Capas[[#This Row],[idcapa]],Capas[],2,0)</f>
        <v>compras_panaderia</v>
      </c>
      <c r="C140" s="3">
        <v>20</v>
      </c>
      <c r="D140" s="20" t="s">
        <v>30</v>
      </c>
      <c r="E140" s="1"/>
      <c r="G140" s="4"/>
      <c r="H140" s="20"/>
      <c r="I140" s="31"/>
      <c r="J140" s="1"/>
    </row>
    <row r="141" spans="1:10" x14ac:dyDescent="0.3">
      <c r="A141" s="18" t="s">
        <v>150</v>
      </c>
      <c r="B141" s="23" t="str">
        <f>+VLOOKUP(BD_Capas[[#This Row],[idcapa]],Capas[],2,0)</f>
        <v>compras_tienda_de_regalos</v>
      </c>
      <c r="C141" s="17">
        <v>1</v>
      </c>
      <c r="D141" s="12" t="s">
        <v>309</v>
      </c>
      <c r="E141" s="1">
        <v>1</v>
      </c>
      <c r="F141" t="s">
        <v>329</v>
      </c>
      <c r="G141" s="14">
        <v>7</v>
      </c>
      <c r="H141" s="12" t="s">
        <v>329</v>
      </c>
      <c r="I141" s="31" t="str">
        <f>BD_Capas[[#This Row],[idcapa]]&amp;"-"&amp;BD_Capas[[#This Row],[posición_capa]]</f>
        <v>07-0</v>
      </c>
      <c r="J141" s="18">
        <v>0</v>
      </c>
    </row>
    <row r="142" spans="1:10" x14ac:dyDescent="0.3">
      <c r="A142" s="6" t="s">
        <v>150</v>
      </c>
      <c r="B142" s="20" t="str">
        <f>+VLOOKUP(BD_Capas[[#This Row],[idcapa]],Capas[],2,0)</f>
        <v>compras_tienda_de_regalos</v>
      </c>
      <c r="C142" s="3">
        <v>2</v>
      </c>
      <c r="D142" t="s">
        <v>311</v>
      </c>
      <c r="E142" s="1"/>
      <c r="G142" s="4"/>
      <c r="I142" s="31"/>
      <c r="J142" s="6"/>
    </row>
    <row r="143" spans="1:10" x14ac:dyDescent="0.3">
      <c r="A143" s="6" t="s">
        <v>150</v>
      </c>
      <c r="B143" s="20" t="str">
        <f>+VLOOKUP(BD_Capas[[#This Row],[idcapa]],Capas[],2,0)</f>
        <v>compras_tienda_de_regalos</v>
      </c>
      <c r="C143" s="3">
        <v>3</v>
      </c>
      <c r="D143" t="s">
        <v>312</v>
      </c>
      <c r="E143" s="1"/>
      <c r="G143" s="4"/>
      <c r="I143" s="31"/>
      <c r="J143" s="6"/>
    </row>
    <row r="144" spans="1:10" x14ac:dyDescent="0.3">
      <c r="A144" s="6" t="s">
        <v>150</v>
      </c>
      <c r="B144" s="20" t="str">
        <f>+VLOOKUP(BD_Capas[[#This Row],[idcapa]],Capas[],2,0)</f>
        <v>compras_tienda_de_regalos</v>
      </c>
      <c r="C144" s="3">
        <v>4</v>
      </c>
      <c r="D144" t="s">
        <v>313</v>
      </c>
      <c r="E144" s="1"/>
      <c r="G144" s="4"/>
      <c r="I144" s="31"/>
      <c r="J144" s="6"/>
    </row>
    <row r="145" spans="1:10" x14ac:dyDescent="0.3">
      <c r="A145" s="6" t="s">
        <v>150</v>
      </c>
      <c r="B145" s="20" t="str">
        <f>+VLOOKUP(BD_Capas[[#This Row],[idcapa]],Capas[],2,0)</f>
        <v>compras_tienda_de_regalos</v>
      </c>
      <c r="C145" s="3">
        <v>5</v>
      </c>
      <c r="D145" t="s">
        <v>314</v>
      </c>
      <c r="E145" s="1">
        <v>1</v>
      </c>
      <c r="F145" t="s">
        <v>315</v>
      </c>
      <c r="G145" s="4">
        <v>3</v>
      </c>
      <c r="H145" t="str">
        <f>+H141&amp;" - Detalle"</f>
        <v>Compra: Tienda Regalos - Detalle</v>
      </c>
      <c r="I145" s="31" t="str">
        <f>BD_Capas[[#This Row],[idcapa]]&amp;"-"&amp;BD_Capas[[#This Row],[posición_capa]]</f>
        <v>07-1</v>
      </c>
      <c r="J145" s="1">
        <v>1</v>
      </c>
    </row>
    <row r="146" spans="1:10" x14ac:dyDescent="0.3">
      <c r="A146" s="6" t="s">
        <v>150</v>
      </c>
      <c r="B146" s="20" t="str">
        <f>+VLOOKUP(BD_Capas[[#This Row],[idcapa]],Capas[],2,0)</f>
        <v>compras_tienda_de_regalos</v>
      </c>
      <c r="C146" s="3">
        <v>6</v>
      </c>
      <c r="D146" t="s">
        <v>317</v>
      </c>
      <c r="E146" s="1"/>
      <c r="G146" s="4"/>
      <c r="I146" s="5"/>
      <c r="J146" s="6"/>
    </row>
    <row r="147" spans="1:10" x14ac:dyDescent="0.3">
      <c r="A147" s="6" t="s">
        <v>150</v>
      </c>
      <c r="B147" s="20" t="str">
        <f>+VLOOKUP(BD_Capas[[#This Row],[idcapa]],Capas[],2,0)</f>
        <v>compras_tienda_de_regalos</v>
      </c>
      <c r="C147" s="3">
        <v>7</v>
      </c>
      <c r="D147" t="s">
        <v>318</v>
      </c>
      <c r="E147" s="1"/>
      <c r="G147" s="4"/>
      <c r="I147" s="5"/>
      <c r="J147" s="6"/>
    </row>
    <row r="148" spans="1:10" x14ac:dyDescent="0.3">
      <c r="A148" s="6" t="s">
        <v>150</v>
      </c>
      <c r="B148" s="20" t="str">
        <f>+VLOOKUP(BD_Capas[[#This Row],[idcapa]],Capas[],2,0)</f>
        <v>compras_tienda_de_regalos</v>
      </c>
      <c r="C148" s="3">
        <v>8</v>
      </c>
      <c r="D148" t="s">
        <v>2</v>
      </c>
      <c r="E148" s="1"/>
      <c r="G148" s="4"/>
      <c r="I148" s="5"/>
      <c r="J148" s="6"/>
    </row>
    <row r="149" spans="1:10" x14ac:dyDescent="0.3">
      <c r="A149" s="6" t="s">
        <v>150</v>
      </c>
      <c r="B149" s="20" t="str">
        <f>+VLOOKUP(BD_Capas[[#This Row],[idcapa]],Capas[],2,0)</f>
        <v>compras_tienda_de_regalos</v>
      </c>
      <c r="C149" s="3">
        <v>9</v>
      </c>
      <c r="D149" t="s">
        <v>319</v>
      </c>
      <c r="E149" s="1">
        <v>1</v>
      </c>
      <c r="F149" t="s">
        <v>10</v>
      </c>
      <c r="G149" s="4">
        <v>4</v>
      </c>
      <c r="I149" s="5"/>
      <c r="J149" s="6"/>
    </row>
    <row r="150" spans="1:10" x14ac:dyDescent="0.3">
      <c r="A150" s="6" t="s">
        <v>150</v>
      </c>
      <c r="B150" s="20" t="str">
        <f>+VLOOKUP(BD_Capas[[#This Row],[idcapa]],Capas[],2,0)</f>
        <v>compras_tienda_de_regalos</v>
      </c>
      <c r="C150" s="3">
        <v>10</v>
      </c>
      <c r="D150" t="s">
        <v>3</v>
      </c>
      <c r="E150" s="1"/>
      <c r="G150" s="4"/>
      <c r="I150" s="5"/>
      <c r="J150" s="6"/>
    </row>
    <row r="151" spans="1:10" x14ac:dyDescent="0.3">
      <c r="A151" s="6" t="s">
        <v>150</v>
      </c>
      <c r="B151" s="20" t="str">
        <f>+VLOOKUP(BD_Capas[[#This Row],[idcapa]],Capas[],2,0)</f>
        <v>compras_tienda_de_regalos</v>
      </c>
      <c r="C151" s="3">
        <v>11</v>
      </c>
      <c r="D151" t="s">
        <v>320</v>
      </c>
      <c r="E151" s="1">
        <v>1</v>
      </c>
      <c r="F151" t="s">
        <v>128</v>
      </c>
      <c r="G151" s="4">
        <v>5</v>
      </c>
      <c r="I151" s="5"/>
      <c r="J151" s="6"/>
    </row>
    <row r="152" spans="1:10" x14ac:dyDescent="0.3">
      <c r="A152" s="6" t="s">
        <v>150</v>
      </c>
      <c r="B152" s="20" t="str">
        <f>+VLOOKUP(BD_Capas[[#This Row],[idcapa]],Capas[],2,0)</f>
        <v>compras_tienda_de_regalos</v>
      </c>
      <c r="C152" s="3">
        <v>12</v>
      </c>
      <c r="D152" t="s">
        <v>105</v>
      </c>
      <c r="E152" s="1"/>
      <c r="G152" s="4"/>
      <c r="I152" s="5"/>
      <c r="J152" s="6"/>
    </row>
    <row r="153" spans="1:10" x14ac:dyDescent="0.3">
      <c r="A153" s="6" t="s">
        <v>150</v>
      </c>
      <c r="B153" s="20" t="str">
        <f>+VLOOKUP(BD_Capas[[#This Row],[idcapa]],Capas[],2,0)</f>
        <v>compras_tienda_de_regalos</v>
      </c>
      <c r="C153" s="3">
        <v>13</v>
      </c>
      <c r="D153" t="s">
        <v>321</v>
      </c>
      <c r="E153" s="1">
        <v>1</v>
      </c>
      <c r="F153" t="s">
        <v>11</v>
      </c>
      <c r="G153" s="4">
        <v>6</v>
      </c>
      <c r="I153" s="5"/>
      <c r="J153" s="6"/>
    </row>
    <row r="154" spans="1:10" x14ac:dyDescent="0.3">
      <c r="A154" s="6" t="s">
        <v>150</v>
      </c>
      <c r="B154" s="20" t="str">
        <f>+VLOOKUP(BD_Capas[[#This Row],[idcapa]],Capas[],2,0)</f>
        <v>compras_tienda_de_regalos</v>
      </c>
      <c r="C154" s="3">
        <v>14</v>
      </c>
      <c r="D154" t="s">
        <v>322</v>
      </c>
      <c r="E154" s="1"/>
      <c r="G154" s="4"/>
      <c r="I154" s="5"/>
      <c r="J154" s="6"/>
    </row>
    <row r="155" spans="1:10" x14ac:dyDescent="0.3">
      <c r="A155" s="6" t="s">
        <v>150</v>
      </c>
      <c r="B155" s="20" t="str">
        <f>+VLOOKUP(BD_Capas[[#This Row],[idcapa]],Capas[],2,0)</f>
        <v>compras_tienda_de_regalos</v>
      </c>
      <c r="C155" s="3">
        <v>15</v>
      </c>
      <c r="D155" t="s">
        <v>1</v>
      </c>
      <c r="E155" s="1"/>
      <c r="G155" s="4"/>
      <c r="I155" s="31"/>
      <c r="J155" s="1"/>
    </row>
    <row r="156" spans="1:10" x14ac:dyDescent="0.3">
      <c r="A156" s="6" t="s">
        <v>150</v>
      </c>
      <c r="B156" s="20" t="str">
        <f>+VLOOKUP(BD_Capas[[#This Row],[idcapa]],Capas[],2,0)</f>
        <v>compras_tienda_de_regalos</v>
      </c>
      <c r="C156" s="3">
        <v>16</v>
      </c>
      <c r="D156" t="s">
        <v>323</v>
      </c>
      <c r="E156" s="1"/>
      <c r="G156" s="4"/>
      <c r="I156" s="31"/>
      <c r="J156" s="1"/>
    </row>
    <row r="157" spans="1:10" x14ac:dyDescent="0.3">
      <c r="A157" s="6" t="s">
        <v>150</v>
      </c>
      <c r="B157" s="20" t="str">
        <f>+VLOOKUP(BD_Capas[[#This Row],[idcapa]],Capas[],2,0)</f>
        <v>compras_tienda_de_regalos</v>
      </c>
      <c r="C157" s="3">
        <v>17</v>
      </c>
      <c r="D157" t="s">
        <v>16</v>
      </c>
      <c r="E157" s="1">
        <v>1</v>
      </c>
      <c r="F157" t="s">
        <v>16</v>
      </c>
      <c r="G157" s="4">
        <v>2</v>
      </c>
      <c r="I157" s="31"/>
      <c r="J157" s="1"/>
    </row>
    <row r="158" spans="1:10" x14ac:dyDescent="0.3">
      <c r="A158" s="6" t="s">
        <v>150</v>
      </c>
      <c r="B158" s="20" t="str">
        <f>+VLOOKUP(BD_Capas[[#This Row],[idcapa]],Capas[],2,0)</f>
        <v>compras_tienda_de_regalos</v>
      </c>
      <c r="C158" s="3">
        <v>18</v>
      </c>
      <c r="D158" t="s">
        <v>324</v>
      </c>
      <c r="E158" s="1">
        <v>1</v>
      </c>
      <c r="F158" t="s">
        <v>324</v>
      </c>
      <c r="G158" s="4">
        <v>1</v>
      </c>
      <c r="I158" s="31"/>
      <c r="J158" s="1"/>
    </row>
    <row r="159" spans="1:10" x14ac:dyDescent="0.3">
      <c r="A159" s="6" t="s">
        <v>150</v>
      </c>
      <c r="B159" s="20" t="str">
        <f>+VLOOKUP(BD_Capas[[#This Row],[idcapa]],Capas[],2,0)</f>
        <v>compras_tienda_de_regalos</v>
      </c>
      <c r="C159" s="3">
        <v>19</v>
      </c>
      <c r="D159" t="s">
        <v>325</v>
      </c>
      <c r="E159" s="1"/>
      <c r="G159" s="4"/>
      <c r="I159" s="31"/>
      <c r="J159" s="1"/>
    </row>
    <row r="160" spans="1:10" x14ac:dyDescent="0.3">
      <c r="A160" s="6" t="s">
        <v>150</v>
      </c>
      <c r="B160" s="20" t="str">
        <f>+VLOOKUP(BD_Capas[[#This Row],[idcapa]],Capas[],2,0)</f>
        <v>compras_tienda_de_regalos</v>
      </c>
      <c r="C160" s="3">
        <v>20</v>
      </c>
      <c r="D160" t="s">
        <v>30</v>
      </c>
      <c r="E160" s="1"/>
      <c r="G160" s="4"/>
      <c r="I160" s="31"/>
      <c r="J160" s="1"/>
    </row>
    <row r="161" spans="1:10" x14ac:dyDescent="0.3">
      <c r="A161" s="18" t="s">
        <v>151</v>
      </c>
      <c r="B161" s="23" t="str">
        <f>+VLOOKUP(BD_Capas[[#This Row],[idcapa]],Capas[],2,0)</f>
        <v>compras_general</v>
      </c>
      <c r="C161" s="17">
        <v>1</v>
      </c>
      <c r="D161" s="12" t="s">
        <v>309</v>
      </c>
      <c r="E161" s="13">
        <v>1</v>
      </c>
      <c r="F161" s="12" t="s">
        <v>331</v>
      </c>
      <c r="G161" s="14">
        <v>7</v>
      </c>
      <c r="H161" s="12" t="s">
        <v>331</v>
      </c>
      <c r="I161" s="31" t="str">
        <f>BD_Capas[[#This Row],[idcapa]]&amp;"-"&amp;BD_Capas[[#This Row],[posición_capa]]</f>
        <v>08-0</v>
      </c>
      <c r="J161" s="18">
        <v>0</v>
      </c>
    </row>
    <row r="162" spans="1:10" x14ac:dyDescent="0.3">
      <c r="A162" s="6" t="s">
        <v>151</v>
      </c>
      <c r="B162" s="20" t="str">
        <f>+VLOOKUP(BD_Capas[[#This Row],[idcapa]],Capas[],2,0)</f>
        <v>compras_general</v>
      </c>
      <c r="C162" s="3">
        <v>2</v>
      </c>
      <c r="D162" t="s">
        <v>311</v>
      </c>
      <c r="E162" s="1"/>
      <c r="G162" s="4"/>
      <c r="I162" s="31"/>
      <c r="J162" s="6"/>
    </row>
    <row r="163" spans="1:10" x14ac:dyDescent="0.3">
      <c r="A163" s="6" t="s">
        <v>151</v>
      </c>
      <c r="B163" s="20" t="str">
        <f>+VLOOKUP(BD_Capas[[#This Row],[idcapa]],Capas[],2,0)</f>
        <v>compras_general</v>
      </c>
      <c r="C163" s="3">
        <v>3</v>
      </c>
      <c r="D163" t="s">
        <v>312</v>
      </c>
      <c r="E163" s="1"/>
      <c r="G163" s="4"/>
      <c r="I163" s="31"/>
      <c r="J163" s="6"/>
    </row>
    <row r="164" spans="1:10" x14ac:dyDescent="0.3">
      <c r="A164" s="6" t="s">
        <v>151</v>
      </c>
      <c r="B164" s="20" t="str">
        <f>+VLOOKUP(BD_Capas[[#This Row],[idcapa]],Capas[],2,0)</f>
        <v>compras_general</v>
      </c>
      <c r="C164" s="3">
        <v>4</v>
      </c>
      <c r="D164" t="s">
        <v>313</v>
      </c>
      <c r="E164" s="1"/>
      <c r="G164" s="4"/>
      <c r="I164" s="31"/>
      <c r="J164" s="6"/>
    </row>
    <row r="165" spans="1:10" x14ac:dyDescent="0.3">
      <c r="A165" s="6" t="s">
        <v>151</v>
      </c>
      <c r="B165" s="20" t="str">
        <f>+VLOOKUP(BD_Capas[[#This Row],[idcapa]],Capas[],2,0)</f>
        <v>compras_general</v>
      </c>
      <c r="C165" s="3">
        <v>5</v>
      </c>
      <c r="D165" t="s">
        <v>314</v>
      </c>
      <c r="E165" s="1">
        <v>1</v>
      </c>
      <c r="F165" t="s">
        <v>315</v>
      </c>
      <c r="G165" s="4">
        <v>3</v>
      </c>
      <c r="H165" t="str">
        <f>+H161&amp;" - Detalle"</f>
        <v>Compras: General - Detalle</v>
      </c>
      <c r="I165" s="31" t="str">
        <f>BD_Capas[[#This Row],[idcapa]]&amp;"-"&amp;BD_Capas[[#This Row],[posición_capa]]</f>
        <v>08-1</v>
      </c>
      <c r="J165" s="1">
        <v>1</v>
      </c>
    </row>
    <row r="166" spans="1:10" x14ac:dyDescent="0.3">
      <c r="A166" s="6" t="s">
        <v>151</v>
      </c>
      <c r="B166" s="20" t="str">
        <f>+VLOOKUP(BD_Capas[[#This Row],[idcapa]],Capas[],2,0)</f>
        <v>compras_general</v>
      </c>
      <c r="C166" s="3">
        <v>6</v>
      </c>
      <c r="D166" t="s">
        <v>317</v>
      </c>
      <c r="E166" s="1"/>
      <c r="G166" s="4"/>
      <c r="I166" s="5"/>
      <c r="J166" s="6"/>
    </row>
    <row r="167" spans="1:10" x14ac:dyDescent="0.3">
      <c r="A167" s="6" t="s">
        <v>151</v>
      </c>
      <c r="B167" s="20" t="str">
        <f>+VLOOKUP(BD_Capas[[#This Row],[idcapa]],Capas[],2,0)</f>
        <v>compras_general</v>
      </c>
      <c r="C167" s="3">
        <v>7</v>
      </c>
      <c r="D167" t="s">
        <v>318</v>
      </c>
      <c r="E167" s="1"/>
      <c r="G167" s="4"/>
      <c r="I167" s="5"/>
      <c r="J167" s="6"/>
    </row>
    <row r="168" spans="1:10" x14ac:dyDescent="0.3">
      <c r="A168" s="6" t="s">
        <v>151</v>
      </c>
      <c r="B168" s="20" t="str">
        <f>+VLOOKUP(BD_Capas[[#This Row],[idcapa]],Capas[],2,0)</f>
        <v>compras_general</v>
      </c>
      <c r="C168" s="3">
        <v>8</v>
      </c>
      <c r="D168" t="s">
        <v>2</v>
      </c>
      <c r="E168" s="1"/>
      <c r="G168" s="4"/>
      <c r="I168" s="5"/>
      <c r="J168" s="6"/>
    </row>
    <row r="169" spans="1:10" x14ac:dyDescent="0.3">
      <c r="A169" s="6" t="s">
        <v>151</v>
      </c>
      <c r="B169" s="20" t="str">
        <f>+VLOOKUP(BD_Capas[[#This Row],[idcapa]],Capas[],2,0)</f>
        <v>compras_general</v>
      </c>
      <c r="C169" s="3">
        <v>9</v>
      </c>
      <c r="D169" t="s">
        <v>319</v>
      </c>
      <c r="E169" s="1">
        <v>1</v>
      </c>
      <c r="F169" t="s">
        <v>10</v>
      </c>
      <c r="G169" s="4">
        <v>4</v>
      </c>
      <c r="I169" s="5"/>
      <c r="J169" s="6"/>
    </row>
    <row r="170" spans="1:10" x14ac:dyDescent="0.3">
      <c r="A170" s="6" t="s">
        <v>151</v>
      </c>
      <c r="B170" s="20" t="str">
        <f>+VLOOKUP(BD_Capas[[#This Row],[idcapa]],Capas[],2,0)</f>
        <v>compras_general</v>
      </c>
      <c r="C170" s="3">
        <v>10</v>
      </c>
      <c r="D170" t="s">
        <v>3</v>
      </c>
      <c r="E170" s="1"/>
      <c r="G170" s="4"/>
      <c r="I170" s="5"/>
      <c r="J170" s="6"/>
    </row>
    <row r="171" spans="1:10" x14ac:dyDescent="0.3">
      <c r="A171" s="6" t="s">
        <v>151</v>
      </c>
      <c r="B171" s="20" t="str">
        <f>+VLOOKUP(BD_Capas[[#This Row],[idcapa]],Capas[],2,0)</f>
        <v>compras_general</v>
      </c>
      <c r="C171" s="3">
        <v>11</v>
      </c>
      <c r="D171" t="s">
        <v>320</v>
      </c>
      <c r="E171" s="1">
        <v>1</v>
      </c>
      <c r="F171" t="s">
        <v>128</v>
      </c>
      <c r="G171" s="4">
        <v>5</v>
      </c>
      <c r="I171" s="5"/>
      <c r="J171" s="6"/>
    </row>
    <row r="172" spans="1:10" x14ac:dyDescent="0.3">
      <c r="A172" s="6" t="s">
        <v>151</v>
      </c>
      <c r="B172" s="20" t="str">
        <f>+VLOOKUP(BD_Capas[[#This Row],[idcapa]],Capas[],2,0)</f>
        <v>compras_general</v>
      </c>
      <c r="C172" s="3">
        <v>12</v>
      </c>
      <c r="D172" t="s">
        <v>105</v>
      </c>
      <c r="E172" s="1"/>
      <c r="G172" s="4"/>
      <c r="I172" s="5"/>
      <c r="J172" s="6"/>
    </row>
    <row r="173" spans="1:10" x14ac:dyDescent="0.3">
      <c r="A173" s="6" t="s">
        <v>151</v>
      </c>
      <c r="B173" s="20" t="str">
        <f>+VLOOKUP(BD_Capas[[#This Row],[idcapa]],Capas[],2,0)</f>
        <v>compras_general</v>
      </c>
      <c r="C173" s="3">
        <v>13</v>
      </c>
      <c r="D173" t="s">
        <v>321</v>
      </c>
      <c r="E173" s="1">
        <v>1</v>
      </c>
      <c r="F173" t="s">
        <v>11</v>
      </c>
      <c r="G173" s="4">
        <v>6</v>
      </c>
      <c r="I173" s="5"/>
      <c r="J173" s="6"/>
    </row>
    <row r="174" spans="1:10" x14ac:dyDescent="0.3">
      <c r="A174" s="6" t="s">
        <v>151</v>
      </c>
      <c r="B174" s="20" t="str">
        <f>+VLOOKUP(BD_Capas[[#This Row],[idcapa]],Capas[],2,0)</f>
        <v>compras_general</v>
      </c>
      <c r="C174" s="3">
        <v>14</v>
      </c>
      <c r="D174" t="s">
        <v>322</v>
      </c>
      <c r="E174" s="1"/>
      <c r="G174" s="4"/>
      <c r="I174" s="5"/>
      <c r="J174" s="6"/>
    </row>
    <row r="175" spans="1:10" x14ac:dyDescent="0.3">
      <c r="A175" s="6" t="s">
        <v>151</v>
      </c>
      <c r="B175" s="20" t="str">
        <f>+VLOOKUP(BD_Capas[[#This Row],[idcapa]],Capas[],2,0)</f>
        <v>compras_general</v>
      </c>
      <c r="C175" s="3">
        <v>15</v>
      </c>
      <c r="D175" t="s">
        <v>1</v>
      </c>
      <c r="E175" s="1"/>
      <c r="G175" s="4"/>
      <c r="I175" s="31"/>
      <c r="J175" s="1"/>
    </row>
    <row r="176" spans="1:10" x14ac:dyDescent="0.3">
      <c r="A176" s="6" t="s">
        <v>151</v>
      </c>
      <c r="B176" s="20" t="str">
        <f>+VLOOKUP(BD_Capas[[#This Row],[idcapa]],Capas[],2,0)</f>
        <v>compras_general</v>
      </c>
      <c r="C176" s="3">
        <v>16</v>
      </c>
      <c r="D176" t="s">
        <v>323</v>
      </c>
      <c r="E176" s="1"/>
      <c r="G176" s="4"/>
      <c r="I176" s="31"/>
      <c r="J176" s="1"/>
    </row>
    <row r="177" spans="1:10" x14ac:dyDescent="0.3">
      <c r="A177" s="6" t="s">
        <v>151</v>
      </c>
      <c r="B177" s="20" t="str">
        <f>+VLOOKUP(BD_Capas[[#This Row],[idcapa]],Capas[],2,0)</f>
        <v>compras_general</v>
      </c>
      <c r="C177" s="3">
        <v>17</v>
      </c>
      <c r="D177" t="s">
        <v>16</v>
      </c>
      <c r="E177" s="1">
        <v>1</v>
      </c>
      <c r="F177" t="s">
        <v>16</v>
      </c>
      <c r="G177" s="4">
        <v>2</v>
      </c>
      <c r="I177" s="31"/>
      <c r="J177" s="1"/>
    </row>
    <row r="178" spans="1:10" x14ac:dyDescent="0.3">
      <c r="A178" s="6" t="s">
        <v>151</v>
      </c>
      <c r="B178" s="20" t="str">
        <f>+VLOOKUP(BD_Capas[[#This Row],[idcapa]],Capas[],2,0)</f>
        <v>compras_general</v>
      </c>
      <c r="C178" s="3">
        <v>18</v>
      </c>
      <c r="D178" t="s">
        <v>324</v>
      </c>
      <c r="E178" s="1">
        <v>1</v>
      </c>
      <c r="F178" t="s">
        <v>324</v>
      </c>
      <c r="G178" s="4">
        <v>1</v>
      </c>
      <c r="I178" s="31"/>
      <c r="J178" s="1"/>
    </row>
    <row r="179" spans="1:10" x14ac:dyDescent="0.3">
      <c r="A179" s="6" t="s">
        <v>151</v>
      </c>
      <c r="B179" s="20" t="str">
        <f>+VLOOKUP(BD_Capas[[#This Row],[idcapa]],Capas[],2,0)</f>
        <v>compras_general</v>
      </c>
      <c r="C179" s="3">
        <v>19</v>
      </c>
      <c r="D179" t="s">
        <v>325</v>
      </c>
      <c r="E179" s="1"/>
      <c r="G179" s="4"/>
      <c r="I179" s="31"/>
      <c r="J179" s="1"/>
    </row>
    <row r="180" spans="1:10" x14ac:dyDescent="0.3">
      <c r="A180" s="6" t="s">
        <v>151</v>
      </c>
      <c r="B180" s="20" t="str">
        <f>+VLOOKUP(BD_Capas[[#This Row],[idcapa]],Capas[],2,0)</f>
        <v>compras_general</v>
      </c>
      <c r="C180" s="3">
        <v>20</v>
      </c>
      <c r="D180" t="s">
        <v>30</v>
      </c>
      <c r="E180" s="1"/>
      <c r="G180" s="4"/>
      <c r="I180" s="31"/>
      <c r="J180" s="1"/>
    </row>
    <row r="181" spans="1:10" x14ac:dyDescent="0.3">
      <c r="A181" s="18" t="s">
        <v>152</v>
      </c>
      <c r="B181" s="23" t="str">
        <f>+VLOOKUP(BD_Capas[[#This Row],[idcapa]],Capas[],2,0)</f>
        <v>compras_verduleria</v>
      </c>
      <c r="C181" s="17">
        <v>1</v>
      </c>
      <c r="D181" s="12" t="s">
        <v>309</v>
      </c>
      <c r="E181" s="13">
        <v>1</v>
      </c>
      <c r="F181" s="12" t="s">
        <v>333</v>
      </c>
      <c r="G181" s="14">
        <v>7</v>
      </c>
      <c r="H181" s="12" t="s">
        <v>333</v>
      </c>
      <c r="I181" s="31" t="str">
        <f>BD_Capas[[#This Row],[idcapa]]&amp;"-"&amp;BD_Capas[[#This Row],[posición_capa]]</f>
        <v>09-0</v>
      </c>
      <c r="J181" s="18">
        <v>0</v>
      </c>
    </row>
    <row r="182" spans="1:10" x14ac:dyDescent="0.3">
      <c r="A182" s="6" t="s">
        <v>152</v>
      </c>
      <c r="B182" s="20" t="str">
        <f>+VLOOKUP(BD_Capas[[#This Row],[idcapa]],Capas[],2,0)</f>
        <v>compras_verduleria</v>
      </c>
      <c r="C182" s="3">
        <v>2</v>
      </c>
      <c r="D182" t="s">
        <v>311</v>
      </c>
      <c r="E182" s="1"/>
      <c r="G182" s="4"/>
      <c r="I182" s="31"/>
      <c r="J182" s="6"/>
    </row>
    <row r="183" spans="1:10" x14ac:dyDescent="0.3">
      <c r="A183" s="6" t="s">
        <v>152</v>
      </c>
      <c r="B183" s="20" t="str">
        <f>+VLOOKUP(BD_Capas[[#This Row],[idcapa]],Capas[],2,0)</f>
        <v>compras_verduleria</v>
      </c>
      <c r="C183" s="3">
        <v>3</v>
      </c>
      <c r="D183" t="s">
        <v>312</v>
      </c>
      <c r="E183" s="1"/>
      <c r="G183" s="4"/>
      <c r="I183" s="31"/>
      <c r="J183" s="6"/>
    </row>
    <row r="184" spans="1:10" x14ac:dyDescent="0.3">
      <c r="A184" s="6" t="s">
        <v>152</v>
      </c>
      <c r="B184" s="20" t="str">
        <f>+VLOOKUP(BD_Capas[[#This Row],[idcapa]],Capas[],2,0)</f>
        <v>compras_verduleria</v>
      </c>
      <c r="C184" s="3">
        <v>4</v>
      </c>
      <c r="D184" t="s">
        <v>313</v>
      </c>
      <c r="E184" s="1"/>
      <c r="G184" s="4"/>
      <c r="I184" s="31"/>
      <c r="J184" s="6"/>
    </row>
    <row r="185" spans="1:10" x14ac:dyDescent="0.3">
      <c r="A185" s="6" t="s">
        <v>152</v>
      </c>
      <c r="B185" s="20" t="str">
        <f>+VLOOKUP(BD_Capas[[#This Row],[idcapa]],Capas[],2,0)</f>
        <v>compras_verduleria</v>
      </c>
      <c r="C185" s="3">
        <v>5</v>
      </c>
      <c r="D185" t="s">
        <v>314</v>
      </c>
      <c r="E185" s="1">
        <v>1</v>
      </c>
      <c r="F185" t="s">
        <v>315</v>
      </c>
      <c r="G185" s="4">
        <v>3</v>
      </c>
      <c r="H185" t="str">
        <f>+H181&amp;" - Detalle"</f>
        <v>Compras: Verdulería - Detalle</v>
      </c>
      <c r="I185" s="31" t="str">
        <f>BD_Capas[[#This Row],[idcapa]]&amp;"-"&amp;BD_Capas[[#This Row],[posición_capa]]</f>
        <v>09-1</v>
      </c>
      <c r="J185" s="1">
        <v>1</v>
      </c>
    </row>
    <row r="186" spans="1:10" x14ac:dyDescent="0.3">
      <c r="A186" s="6" t="s">
        <v>152</v>
      </c>
      <c r="B186" s="20" t="str">
        <f>+VLOOKUP(BD_Capas[[#This Row],[idcapa]],Capas[],2,0)</f>
        <v>compras_verduleria</v>
      </c>
      <c r="C186" s="3">
        <v>6</v>
      </c>
      <c r="D186" t="s">
        <v>317</v>
      </c>
      <c r="E186" s="1"/>
      <c r="G186" s="4"/>
      <c r="I186" s="5"/>
      <c r="J186" s="6"/>
    </row>
    <row r="187" spans="1:10" x14ac:dyDescent="0.3">
      <c r="A187" s="6" t="s">
        <v>152</v>
      </c>
      <c r="B187" s="20" t="str">
        <f>+VLOOKUP(BD_Capas[[#This Row],[idcapa]],Capas[],2,0)</f>
        <v>compras_verduleria</v>
      </c>
      <c r="C187" s="3">
        <v>7</v>
      </c>
      <c r="D187" t="s">
        <v>318</v>
      </c>
      <c r="E187" s="1"/>
      <c r="G187" s="4"/>
      <c r="I187" s="5"/>
      <c r="J187" s="6"/>
    </row>
    <row r="188" spans="1:10" x14ac:dyDescent="0.3">
      <c r="A188" s="6" t="s">
        <v>152</v>
      </c>
      <c r="B188" s="20" t="str">
        <f>+VLOOKUP(BD_Capas[[#This Row],[idcapa]],Capas[],2,0)</f>
        <v>compras_verduleria</v>
      </c>
      <c r="C188" s="3">
        <v>8</v>
      </c>
      <c r="D188" t="s">
        <v>2</v>
      </c>
      <c r="E188" s="1"/>
      <c r="G188" s="4"/>
      <c r="I188" s="5"/>
      <c r="J188" s="6"/>
    </row>
    <row r="189" spans="1:10" x14ac:dyDescent="0.3">
      <c r="A189" s="6" t="s">
        <v>152</v>
      </c>
      <c r="B189" s="20" t="str">
        <f>+VLOOKUP(BD_Capas[[#This Row],[idcapa]],Capas[],2,0)</f>
        <v>compras_verduleria</v>
      </c>
      <c r="C189" s="3">
        <v>9</v>
      </c>
      <c r="D189" t="s">
        <v>319</v>
      </c>
      <c r="E189" s="1">
        <v>1</v>
      </c>
      <c r="F189" t="s">
        <v>10</v>
      </c>
      <c r="G189" s="4">
        <v>4</v>
      </c>
      <c r="I189" s="5"/>
      <c r="J189" s="6"/>
    </row>
    <row r="190" spans="1:10" x14ac:dyDescent="0.3">
      <c r="A190" s="6" t="s">
        <v>152</v>
      </c>
      <c r="B190" s="20" t="str">
        <f>+VLOOKUP(BD_Capas[[#This Row],[idcapa]],Capas[],2,0)</f>
        <v>compras_verduleria</v>
      </c>
      <c r="C190" s="3">
        <v>10</v>
      </c>
      <c r="D190" t="s">
        <v>3</v>
      </c>
      <c r="E190" s="1"/>
      <c r="G190" s="4"/>
      <c r="I190" s="5"/>
      <c r="J190" s="6"/>
    </row>
    <row r="191" spans="1:10" x14ac:dyDescent="0.3">
      <c r="A191" s="6" t="s">
        <v>152</v>
      </c>
      <c r="B191" s="20" t="str">
        <f>+VLOOKUP(BD_Capas[[#This Row],[idcapa]],Capas[],2,0)</f>
        <v>compras_verduleria</v>
      </c>
      <c r="C191" s="3">
        <v>11</v>
      </c>
      <c r="D191" t="s">
        <v>320</v>
      </c>
      <c r="E191" s="1">
        <v>1</v>
      </c>
      <c r="F191" t="s">
        <v>128</v>
      </c>
      <c r="G191" s="4">
        <v>5</v>
      </c>
      <c r="I191" s="5"/>
      <c r="J191" s="6"/>
    </row>
    <row r="192" spans="1:10" x14ac:dyDescent="0.3">
      <c r="A192" s="6" t="s">
        <v>152</v>
      </c>
      <c r="B192" s="20" t="str">
        <f>+VLOOKUP(BD_Capas[[#This Row],[idcapa]],Capas[],2,0)</f>
        <v>compras_verduleria</v>
      </c>
      <c r="C192" s="3">
        <v>12</v>
      </c>
      <c r="D192" t="s">
        <v>105</v>
      </c>
      <c r="E192" s="1"/>
      <c r="G192" s="4"/>
      <c r="I192" s="5"/>
      <c r="J192" s="6"/>
    </row>
    <row r="193" spans="1:10" x14ac:dyDescent="0.3">
      <c r="A193" s="6" t="s">
        <v>152</v>
      </c>
      <c r="B193" s="20" t="str">
        <f>+VLOOKUP(BD_Capas[[#This Row],[idcapa]],Capas[],2,0)</f>
        <v>compras_verduleria</v>
      </c>
      <c r="C193" s="3">
        <v>13</v>
      </c>
      <c r="D193" t="s">
        <v>321</v>
      </c>
      <c r="E193" s="1">
        <v>1</v>
      </c>
      <c r="F193" t="s">
        <v>11</v>
      </c>
      <c r="G193" s="4">
        <v>6</v>
      </c>
      <c r="I193" s="5"/>
      <c r="J193" s="6"/>
    </row>
    <row r="194" spans="1:10" x14ac:dyDescent="0.3">
      <c r="A194" s="6" t="s">
        <v>152</v>
      </c>
      <c r="B194" s="20" t="str">
        <f>+VLOOKUP(BD_Capas[[#This Row],[idcapa]],Capas[],2,0)</f>
        <v>compras_verduleria</v>
      </c>
      <c r="C194" s="3">
        <v>14</v>
      </c>
      <c r="D194" t="s">
        <v>322</v>
      </c>
      <c r="E194" s="1"/>
      <c r="G194" s="4"/>
      <c r="I194" s="5"/>
      <c r="J194" s="6"/>
    </row>
    <row r="195" spans="1:10" x14ac:dyDescent="0.3">
      <c r="A195" s="6" t="s">
        <v>152</v>
      </c>
      <c r="B195" s="20" t="str">
        <f>+VLOOKUP(BD_Capas[[#This Row],[idcapa]],Capas[],2,0)</f>
        <v>compras_verduleria</v>
      </c>
      <c r="C195" s="3">
        <v>15</v>
      </c>
      <c r="D195" t="s">
        <v>1</v>
      </c>
      <c r="E195" s="1"/>
      <c r="G195" s="4"/>
      <c r="I195" s="31"/>
      <c r="J195" s="1"/>
    </row>
    <row r="196" spans="1:10" x14ac:dyDescent="0.3">
      <c r="A196" s="6" t="s">
        <v>152</v>
      </c>
      <c r="B196" s="20" t="str">
        <f>+VLOOKUP(BD_Capas[[#This Row],[idcapa]],Capas[],2,0)</f>
        <v>compras_verduleria</v>
      </c>
      <c r="C196" s="3">
        <v>16</v>
      </c>
      <c r="D196" t="s">
        <v>323</v>
      </c>
      <c r="E196" s="1"/>
      <c r="G196" s="4"/>
      <c r="I196" s="31"/>
      <c r="J196" s="1"/>
    </row>
    <row r="197" spans="1:10" x14ac:dyDescent="0.3">
      <c r="A197" s="6" t="s">
        <v>152</v>
      </c>
      <c r="B197" s="20" t="str">
        <f>+VLOOKUP(BD_Capas[[#This Row],[idcapa]],Capas[],2,0)</f>
        <v>compras_verduleria</v>
      </c>
      <c r="C197" s="3">
        <v>17</v>
      </c>
      <c r="D197" t="s">
        <v>16</v>
      </c>
      <c r="E197" s="1">
        <v>1</v>
      </c>
      <c r="F197" t="s">
        <v>16</v>
      </c>
      <c r="G197" s="4">
        <v>2</v>
      </c>
      <c r="I197" s="31"/>
      <c r="J197" s="1"/>
    </row>
    <row r="198" spans="1:10" x14ac:dyDescent="0.3">
      <c r="A198" s="6" t="s">
        <v>152</v>
      </c>
      <c r="B198" s="20" t="str">
        <f>+VLOOKUP(BD_Capas[[#This Row],[idcapa]],Capas[],2,0)</f>
        <v>compras_verduleria</v>
      </c>
      <c r="C198" s="3">
        <v>18</v>
      </c>
      <c r="D198" t="s">
        <v>324</v>
      </c>
      <c r="E198" s="1">
        <v>1</v>
      </c>
      <c r="F198" t="s">
        <v>324</v>
      </c>
      <c r="G198" s="4">
        <v>1</v>
      </c>
      <c r="I198" s="31"/>
      <c r="J198" s="1"/>
    </row>
    <row r="199" spans="1:10" x14ac:dyDescent="0.3">
      <c r="A199" s="6" t="s">
        <v>152</v>
      </c>
      <c r="B199" s="20" t="str">
        <f>+VLOOKUP(BD_Capas[[#This Row],[idcapa]],Capas[],2,0)</f>
        <v>compras_verduleria</v>
      </c>
      <c r="C199" s="3">
        <v>19</v>
      </c>
      <c r="D199" t="s">
        <v>325</v>
      </c>
      <c r="E199" s="1"/>
      <c r="G199" s="4"/>
      <c r="I199" s="31"/>
      <c r="J199" s="1"/>
    </row>
    <row r="200" spans="1:10" x14ac:dyDescent="0.3">
      <c r="A200" s="6" t="s">
        <v>152</v>
      </c>
      <c r="B200" s="20" t="str">
        <f>+VLOOKUP(BD_Capas[[#This Row],[idcapa]],Capas[],2,0)</f>
        <v>compras_verduleria</v>
      </c>
      <c r="C200" s="3">
        <v>20</v>
      </c>
      <c r="D200" t="s">
        <v>30</v>
      </c>
      <c r="E200" s="1"/>
      <c r="G200" s="4"/>
      <c r="I200" s="31"/>
      <c r="J200" s="1"/>
    </row>
    <row r="201" spans="1:10" x14ac:dyDescent="0.3">
      <c r="A201" s="18" t="s">
        <v>153</v>
      </c>
      <c r="B201" s="23" t="str">
        <f>+VLOOKUP(BD_Capas[[#This Row],[idcapa]],Capas[],2,0)</f>
        <v>compras_carniceria</v>
      </c>
      <c r="C201" s="17">
        <v>1</v>
      </c>
      <c r="D201" s="12" t="s">
        <v>309</v>
      </c>
      <c r="E201" s="13">
        <v>1</v>
      </c>
      <c r="F201" s="12" t="s">
        <v>335</v>
      </c>
      <c r="G201" s="14">
        <v>7</v>
      </c>
      <c r="H201" s="12" t="s">
        <v>335</v>
      </c>
      <c r="I201" s="31" t="str">
        <f>BD_Capas[[#This Row],[idcapa]]&amp;"-"&amp;BD_Capas[[#This Row],[posición_capa]]</f>
        <v>10-0</v>
      </c>
      <c r="J201" s="18">
        <v>0</v>
      </c>
    </row>
    <row r="202" spans="1:10" x14ac:dyDescent="0.3">
      <c r="A202" s="6" t="s">
        <v>153</v>
      </c>
      <c r="B202" s="20" t="str">
        <f>+VLOOKUP(BD_Capas[[#This Row],[idcapa]],Capas[],2,0)</f>
        <v>compras_carniceria</v>
      </c>
      <c r="C202" s="3">
        <v>2</v>
      </c>
      <c r="D202" t="s">
        <v>311</v>
      </c>
      <c r="E202" s="1"/>
      <c r="G202" s="4"/>
      <c r="I202" s="31"/>
      <c r="J202" s="6"/>
    </row>
    <row r="203" spans="1:10" x14ac:dyDescent="0.3">
      <c r="A203" s="6" t="s">
        <v>153</v>
      </c>
      <c r="B203" s="20" t="str">
        <f>+VLOOKUP(BD_Capas[[#This Row],[idcapa]],Capas[],2,0)</f>
        <v>compras_carniceria</v>
      </c>
      <c r="C203" s="3">
        <v>3</v>
      </c>
      <c r="D203" t="s">
        <v>312</v>
      </c>
      <c r="E203" s="1"/>
      <c r="G203" s="4"/>
      <c r="I203" s="31"/>
      <c r="J203" s="6"/>
    </row>
    <row r="204" spans="1:10" x14ac:dyDescent="0.3">
      <c r="A204" s="6" t="s">
        <v>153</v>
      </c>
      <c r="B204" s="20" t="str">
        <f>+VLOOKUP(BD_Capas[[#This Row],[idcapa]],Capas[],2,0)</f>
        <v>compras_carniceria</v>
      </c>
      <c r="C204" s="3">
        <v>4</v>
      </c>
      <c r="D204" t="s">
        <v>313</v>
      </c>
      <c r="E204" s="1"/>
      <c r="G204" s="4"/>
      <c r="I204" s="31"/>
      <c r="J204" s="6"/>
    </row>
    <row r="205" spans="1:10" x14ac:dyDescent="0.3">
      <c r="A205" s="6" t="s">
        <v>153</v>
      </c>
      <c r="B205" s="20" t="str">
        <f>+VLOOKUP(BD_Capas[[#This Row],[idcapa]],Capas[],2,0)</f>
        <v>compras_carniceria</v>
      </c>
      <c r="C205" s="3">
        <v>5</v>
      </c>
      <c r="D205" t="s">
        <v>314</v>
      </c>
      <c r="E205" s="1">
        <v>1</v>
      </c>
      <c r="F205" t="s">
        <v>315</v>
      </c>
      <c r="G205" s="4">
        <v>3</v>
      </c>
      <c r="H205" t="str">
        <f>+H201&amp;" - Detalle"</f>
        <v>Compras: Carnicería - Detalle</v>
      </c>
      <c r="I205" s="31" t="str">
        <f>BD_Capas[[#This Row],[idcapa]]&amp;"-"&amp;BD_Capas[[#This Row],[posición_capa]]</f>
        <v>10-1</v>
      </c>
      <c r="J205" s="1">
        <v>1</v>
      </c>
    </row>
    <row r="206" spans="1:10" x14ac:dyDescent="0.3">
      <c r="A206" s="6" t="s">
        <v>153</v>
      </c>
      <c r="B206" s="20" t="str">
        <f>+VLOOKUP(BD_Capas[[#This Row],[idcapa]],Capas[],2,0)</f>
        <v>compras_carniceria</v>
      </c>
      <c r="C206" s="3">
        <v>6</v>
      </c>
      <c r="D206" t="s">
        <v>317</v>
      </c>
      <c r="E206" s="1"/>
      <c r="G206" s="4"/>
      <c r="I206" s="5"/>
      <c r="J206" s="6"/>
    </row>
    <row r="207" spans="1:10" x14ac:dyDescent="0.3">
      <c r="A207" s="6" t="s">
        <v>153</v>
      </c>
      <c r="B207" s="20" t="str">
        <f>+VLOOKUP(BD_Capas[[#This Row],[idcapa]],Capas[],2,0)</f>
        <v>compras_carniceria</v>
      </c>
      <c r="C207" s="3">
        <v>7</v>
      </c>
      <c r="D207" t="s">
        <v>318</v>
      </c>
      <c r="E207" s="1"/>
      <c r="G207" s="4"/>
      <c r="I207" s="5"/>
      <c r="J207" s="6"/>
    </row>
    <row r="208" spans="1:10" x14ac:dyDescent="0.3">
      <c r="A208" s="6" t="s">
        <v>153</v>
      </c>
      <c r="B208" s="20" t="str">
        <f>+VLOOKUP(BD_Capas[[#This Row],[idcapa]],Capas[],2,0)</f>
        <v>compras_carniceria</v>
      </c>
      <c r="C208" s="3">
        <v>8</v>
      </c>
      <c r="D208" t="s">
        <v>2</v>
      </c>
      <c r="E208" s="1"/>
      <c r="G208" s="4"/>
      <c r="I208" s="5"/>
      <c r="J208" s="6"/>
    </row>
    <row r="209" spans="1:10" x14ac:dyDescent="0.3">
      <c r="A209" s="6" t="s">
        <v>153</v>
      </c>
      <c r="B209" s="20" t="str">
        <f>+VLOOKUP(BD_Capas[[#This Row],[idcapa]],Capas[],2,0)</f>
        <v>compras_carniceria</v>
      </c>
      <c r="C209" s="3">
        <v>9</v>
      </c>
      <c r="D209" t="s">
        <v>319</v>
      </c>
      <c r="E209" s="1">
        <v>1</v>
      </c>
      <c r="F209" t="s">
        <v>10</v>
      </c>
      <c r="G209" s="4">
        <v>4</v>
      </c>
      <c r="I209" s="5"/>
      <c r="J209" s="6"/>
    </row>
    <row r="210" spans="1:10" x14ac:dyDescent="0.3">
      <c r="A210" s="6" t="s">
        <v>153</v>
      </c>
      <c r="B210" s="20" t="str">
        <f>+VLOOKUP(BD_Capas[[#This Row],[idcapa]],Capas[],2,0)</f>
        <v>compras_carniceria</v>
      </c>
      <c r="C210" s="3">
        <v>10</v>
      </c>
      <c r="D210" t="s">
        <v>3</v>
      </c>
      <c r="E210" s="1"/>
      <c r="G210" s="4"/>
      <c r="I210" s="5"/>
      <c r="J210" s="6"/>
    </row>
    <row r="211" spans="1:10" x14ac:dyDescent="0.3">
      <c r="A211" s="6" t="s">
        <v>153</v>
      </c>
      <c r="B211" s="20" t="str">
        <f>+VLOOKUP(BD_Capas[[#This Row],[idcapa]],Capas[],2,0)</f>
        <v>compras_carniceria</v>
      </c>
      <c r="C211" s="3">
        <v>11</v>
      </c>
      <c r="D211" t="s">
        <v>320</v>
      </c>
      <c r="E211" s="1">
        <v>1</v>
      </c>
      <c r="F211" t="s">
        <v>128</v>
      </c>
      <c r="G211" s="4">
        <v>5</v>
      </c>
      <c r="I211" s="5"/>
      <c r="J211" s="6"/>
    </row>
    <row r="212" spans="1:10" x14ac:dyDescent="0.3">
      <c r="A212" s="6" t="s">
        <v>153</v>
      </c>
      <c r="B212" s="20" t="str">
        <f>+VLOOKUP(BD_Capas[[#This Row],[idcapa]],Capas[],2,0)</f>
        <v>compras_carniceria</v>
      </c>
      <c r="C212" s="3">
        <v>12</v>
      </c>
      <c r="D212" t="s">
        <v>105</v>
      </c>
      <c r="E212" s="1"/>
      <c r="G212" s="4"/>
      <c r="I212" s="5"/>
      <c r="J212" s="6"/>
    </row>
    <row r="213" spans="1:10" x14ac:dyDescent="0.3">
      <c r="A213" s="6" t="s">
        <v>153</v>
      </c>
      <c r="B213" s="20" t="str">
        <f>+VLOOKUP(BD_Capas[[#This Row],[idcapa]],Capas[],2,0)</f>
        <v>compras_carniceria</v>
      </c>
      <c r="C213" s="3">
        <v>13</v>
      </c>
      <c r="D213" t="s">
        <v>321</v>
      </c>
      <c r="E213" s="1">
        <v>1</v>
      </c>
      <c r="F213" t="s">
        <v>11</v>
      </c>
      <c r="G213" s="4">
        <v>6</v>
      </c>
      <c r="I213" s="5"/>
      <c r="J213" s="6"/>
    </row>
    <row r="214" spans="1:10" x14ac:dyDescent="0.3">
      <c r="A214" s="6" t="s">
        <v>153</v>
      </c>
      <c r="B214" s="20" t="str">
        <f>+VLOOKUP(BD_Capas[[#This Row],[idcapa]],Capas[],2,0)</f>
        <v>compras_carniceria</v>
      </c>
      <c r="C214" s="3">
        <v>14</v>
      </c>
      <c r="D214" t="s">
        <v>322</v>
      </c>
      <c r="E214" s="1"/>
      <c r="G214" s="4"/>
      <c r="I214" s="5"/>
      <c r="J214" s="6"/>
    </row>
    <row r="215" spans="1:10" x14ac:dyDescent="0.3">
      <c r="A215" s="6" t="s">
        <v>153</v>
      </c>
      <c r="B215" s="20" t="str">
        <f>+VLOOKUP(BD_Capas[[#This Row],[idcapa]],Capas[],2,0)</f>
        <v>compras_carniceria</v>
      </c>
      <c r="C215" s="3">
        <v>15</v>
      </c>
      <c r="D215" t="s">
        <v>1</v>
      </c>
      <c r="E215" s="1"/>
      <c r="G215" s="4"/>
      <c r="I215" s="31"/>
      <c r="J215" s="1"/>
    </row>
    <row r="216" spans="1:10" x14ac:dyDescent="0.3">
      <c r="A216" s="6" t="s">
        <v>153</v>
      </c>
      <c r="B216" s="20" t="str">
        <f>+VLOOKUP(BD_Capas[[#This Row],[idcapa]],Capas[],2,0)</f>
        <v>compras_carniceria</v>
      </c>
      <c r="C216" s="3">
        <v>16</v>
      </c>
      <c r="D216" t="s">
        <v>323</v>
      </c>
      <c r="E216" s="1"/>
      <c r="G216" s="4"/>
      <c r="I216" s="31"/>
      <c r="J216" s="1"/>
    </row>
    <row r="217" spans="1:10" x14ac:dyDescent="0.3">
      <c r="A217" s="6" t="s">
        <v>153</v>
      </c>
      <c r="B217" s="20" t="str">
        <f>+VLOOKUP(BD_Capas[[#This Row],[idcapa]],Capas[],2,0)</f>
        <v>compras_carniceria</v>
      </c>
      <c r="C217" s="3">
        <v>17</v>
      </c>
      <c r="D217" t="s">
        <v>16</v>
      </c>
      <c r="E217" s="1">
        <v>1</v>
      </c>
      <c r="F217" t="s">
        <v>16</v>
      </c>
      <c r="G217" s="4">
        <v>2</v>
      </c>
      <c r="I217" s="31"/>
      <c r="J217" s="1"/>
    </row>
    <row r="218" spans="1:10" x14ac:dyDescent="0.3">
      <c r="A218" s="6" t="s">
        <v>153</v>
      </c>
      <c r="B218" s="20" t="str">
        <f>+VLOOKUP(BD_Capas[[#This Row],[idcapa]],Capas[],2,0)</f>
        <v>compras_carniceria</v>
      </c>
      <c r="C218" s="3">
        <v>18</v>
      </c>
      <c r="D218" t="s">
        <v>324</v>
      </c>
      <c r="E218" s="1">
        <v>1</v>
      </c>
      <c r="F218" t="s">
        <v>324</v>
      </c>
      <c r="G218" s="4">
        <v>1</v>
      </c>
      <c r="I218" s="31"/>
      <c r="J218" s="1"/>
    </row>
    <row r="219" spans="1:10" x14ac:dyDescent="0.3">
      <c r="A219" s="6" t="s">
        <v>153</v>
      </c>
      <c r="B219" s="20" t="str">
        <f>+VLOOKUP(BD_Capas[[#This Row],[idcapa]],Capas[],2,0)</f>
        <v>compras_carniceria</v>
      </c>
      <c r="C219" s="3">
        <v>19</v>
      </c>
      <c r="D219" t="s">
        <v>325</v>
      </c>
      <c r="E219" s="1"/>
      <c r="G219" s="4"/>
      <c r="I219" s="31"/>
      <c r="J219" s="1"/>
    </row>
    <row r="220" spans="1:10" x14ac:dyDescent="0.3">
      <c r="A220" s="6" t="s">
        <v>153</v>
      </c>
      <c r="B220" s="20" t="str">
        <f>+VLOOKUP(BD_Capas[[#This Row],[idcapa]],Capas[],2,0)</f>
        <v>compras_carniceria</v>
      </c>
      <c r="C220" s="3">
        <v>20</v>
      </c>
      <c r="D220" t="s">
        <v>30</v>
      </c>
      <c r="E220" s="1"/>
      <c r="G220" s="4"/>
      <c r="I220" s="31"/>
      <c r="J220" s="1"/>
    </row>
    <row r="221" spans="1:10" x14ac:dyDescent="0.3">
      <c r="A221" s="18" t="s">
        <v>162</v>
      </c>
      <c r="B221" s="23" t="str">
        <f>+VLOOKUP(BD_Capas[[#This Row],[idcapa]],Capas[],2,0)</f>
        <v>compras_florista</v>
      </c>
      <c r="C221" s="17">
        <v>1</v>
      </c>
      <c r="D221" s="12" t="s">
        <v>309</v>
      </c>
      <c r="E221" s="13">
        <v>1</v>
      </c>
      <c r="F221" s="12" t="s">
        <v>337</v>
      </c>
      <c r="G221" s="14">
        <v>7</v>
      </c>
      <c r="H221" s="12" t="s">
        <v>337</v>
      </c>
      <c r="I221" s="31" t="str">
        <f>BD_Capas[[#This Row],[idcapa]]&amp;"-"&amp;BD_Capas[[#This Row],[posición_capa]]</f>
        <v>11-0</v>
      </c>
      <c r="J221" s="18">
        <v>0</v>
      </c>
    </row>
    <row r="222" spans="1:10" x14ac:dyDescent="0.3">
      <c r="A222" s="6" t="s">
        <v>162</v>
      </c>
      <c r="B222" s="20" t="str">
        <f>+VLOOKUP(BD_Capas[[#This Row],[idcapa]],Capas[],2,0)</f>
        <v>compras_florista</v>
      </c>
      <c r="C222" s="3">
        <v>2</v>
      </c>
      <c r="D222" t="s">
        <v>311</v>
      </c>
      <c r="E222" s="1"/>
      <c r="G222" s="4"/>
      <c r="I222" s="31"/>
      <c r="J222" s="6"/>
    </row>
    <row r="223" spans="1:10" x14ac:dyDescent="0.3">
      <c r="A223" s="6" t="s">
        <v>162</v>
      </c>
      <c r="B223" s="20" t="str">
        <f>+VLOOKUP(BD_Capas[[#This Row],[idcapa]],Capas[],2,0)</f>
        <v>compras_florista</v>
      </c>
      <c r="C223" s="3">
        <v>3</v>
      </c>
      <c r="D223" t="s">
        <v>312</v>
      </c>
      <c r="E223" s="1"/>
      <c r="G223" s="4"/>
      <c r="I223" s="31"/>
      <c r="J223" s="6"/>
    </row>
    <row r="224" spans="1:10" x14ac:dyDescent="0.3">
      <c r="A224" s="6" t="s">
        <v>162</v>
      </c>
      <c r="B224" s="20" t="str">
        <f>+VLOOKUP(BD_Capas[[#This Row],[idcapa]],Capas[],2,0)</f>
        <v>compras_florista</v>
      </c>
      <c r="C224" s="3">
        <v>4</v>
      </c>
      <c r="D224" t="s">
        <v>313</v>
      </c>
      <c r="E224" s="1"/>
      <c r="G224" s="4"/>
      <c r="I224" s="31"/>
      <c r="J224" s="6"/>
    </row>
    <row r="225" spans="1:10" x14ac:dyDescent="0.3">
      <c r="A225" s="6" t="s">
        <v>162</v>
      </c>
      <c r="B225" s="20" t="str">
        <f>+VLOOKUP(BD_Capas[[#This Row],[idcapa]],Capas[],2,0)</f>
        <v>compras_florista</v>
      </c>
      <c r="C225" s="3">
        <v>5</v>
      </c>
      <c r="D225" t="s">
        <v>314</v>
      </c>
      <c r="E225" s="1">
        <v>1</v>
      </c>
      <c r="F225" t="s">
        <v>315</v>
      </c>
      <c r="G225" s="4">
        <v>3</v>
      </c>
      <c r="H225" t="str">
        <f>+H221&amp;" - Detalle"</f>
        <v>Compras: Florería - Detalle</v>
      </c>
      <c r="I225" s="31" t="str">
        <f>BD_Capas[[#This Row],[idcapa]]&amp;"-"&amp;BD_Capas[[#This Row],[posición_capa]]</f>
        <v>11-1</v>
      </c>
      <c r="J225" s="1">
        <v>1</v>
      </c>
    </row>
    <row r="226" spans="1:10" x14ac:dyDescent="0.3">
      <c r="A226" s="6" t="s">
        <v>162</v>
      </c>
      <c r="B226" s="20" t="str">
        <f>+VLOOKUP(BD_Capas[[#This Row],[idcapa]],Capas[],2,0)</f>
        <v>compras_florista</v>
      </c>
      <c r="C226" s="3">
        <v>6</v>
      </c>
      <c r="D226" t="s">
        <v>317</v>
      </c>
      <c r="E226" s="1"/>
      <c r="G226" s="4"/>
      <c r="I226" s="5"/>
      <c r="J226" s="6"/>
    </row>
    <row r="227" spans="1:10" x14ac:dyDescent="0.3">
      <c r="A227" s="6" t="s">
        <v>162</v>
      </c>
      <c r="B227" s="20" t="str">
        <f>+VLOOKUP(BD_Capas[[#This Row],[idcapa]],Capas[],2,0)</f>
        <v>compras_florista</v>
      </c>
      <c r="C227" s="3">
        <v>7</v>
      </c>
      <c r="D227" t="s">
        <v>318</v>
      </c>
      <c r="E227" s="1"/>
      <c r="G227" s="4"/>
      <c r="I227" s="5"/>
      <c r="J227" s="6"/>
    </row>
    <row r="228" spans="1:10" x14ac:dyDescent="0.3">
      <c r="A228" s="6" t="s">
        <v>162</v>
      </c>
      <c r="B228" s="20" t="str">
        <f>+VLOOKUP(BD_Capas[[#This Row],[idcapa]],Capas[],2,0)</f>
        <v>compras_florista</v>
      </c>
      <c r="C228" s="3">
        <v>8</v>
      </c>
      <c r="D228" t="s">
        <v>2</v>
      </c>
      <c r="E228" s="1"/>
      <c r="G228" s="4"/>
      <c r="I228" s="5"/>
      <c r="J228" s="6"/>
    </row>
    <row r="229" spans="1:10" x14ac:dyDescent="0.3">
      <c r="A229" s="6" t="s">
        <v>162</v>
      </c>
      <c r="B229" s="20" t="str">
        <f>+VLOOKUP(BD_Capas[[#This Row],[idcapa]],Capas[],2,0)</f>
        <v>compras_florista</v>
      </c>
      <c r="C229" s="3">
        <v>9</v>
      </c>
      <c r="D229" t="s">
        <v>319</v>
      </c>
      <c r="E229" s="1">
        <v>1</v>
      </c>
      <c r="F229" t="s">
        <v>10</v>
      </c>
      <c r="G229" s="4">
        <v>4</v>
      </c>
      <c r="I229" s="5"/>
      <c r="J229" s="6"/>
    </row>
    <row r="230" spans="1:10" x14ac:dyDescent="0.3">
      <c r="A230" s="6" t="s">
        <v>162</v>
      </c>
      <c r="B230" s="20" t="str">
        <f>+VLOOKUP(BD_Capas[[#This Row],[idcapa]],Capas[],2,0)</f>
        <v>compras_florista</v>
      </c>
      <c r="C230" s="3">
        <v>10</v>
      </c>
      <c r="D230" t="s">
        <v>3</v>
      </c>
      <c r="E230" s="1"/>
      <c r="G230" s="4"/>
      <c r="I230" s="5"/>
      <c r="J230" s="6"/>
    </row>
    <row r="231" spans="1:10" x14ac:dyDescent="0.3">
      <c r="A231" s="6" t="s">
        <v>162</v>
      </c>
      <c r="B231" s="20" t="str">
        <f>+VLOOKUP(BD_Capas[[#This Row],[idcapa]],Capas[],2,0)</f>
        <v>compras_florista</v>
      </c>
      <c r="C231" s="3">
        <v>11</v>
      </c>
      <c r="D231" t="s">
        <v>320</v>
      </c>
      <c r="E231" s="1">
        <v>1</v>
      </c>
      <c r="F231" t="s">
        <v>128</v>
      </c>
      <c r="G231" s="4">
        <v>5</v>
      </c>
      <c r="I231" s="5"/>
      <c r="J231" s="6"/>
    </row>
    <row r="232" spans="1:10" x14ac:dyDescent="0.3">
      <c r="A232" s="6" t="s">
        <v>162</v>
      </c>
      <c r="B232" s="20" t="str">
        <f>+VLOOKUP(BD_Capas[[#This Row],[idcapa]],Capas[],2,0)</f>
        <v>compras_florista</v>
      </c>
      <c r="C232" s="3">
        <v>12</v>
      </c>
      <c r="D232" t="s">
        <v>105</v>
      </c>
      <c r="E232" s="1"/>
      <c r="G232" s="4"/>
      <c r="I232" s="5"/>
      <c r="J232" s="6"/>
    </row>
    <row r="233" spans="1:10" x14ac:dyDescent="0.3">
      <c r="A233" s="6" t="s">
        <v>162</v>
      </c>
      <c r="B233" s="20" t="str">
        <f>+VLOOKUP(BD_Capas[[#This Row],[idcapa]],Capas[],2,0)</f>
        <v>compras_florista</v>
      </c>
      <c r="C233" s="3">
        <v>13</v>
      </c>
      <c r="D233" t="s">
        <v>321</v>
      </c>
      <c r="E233" s="1">
        <v>1</v>
      </c>
      <c r="F233" t="s">
        <v>11</v>
      </c>
      <c r="G233" s="4">
        <v>6</v>
      </c>
      <c r="I233" s="5"/>
      <c r="J233" s="6"/>
    </row>
    <row r="234" spans="1:10" x14ac:dyDescent="0.3">
      <c r="A234" s="6" t="s">
        <v>162</v>
      </c>
      <c r="B234" s="20" t="str">
        <f>+VLOOKUP(BD_Capas[[#This Row],[idcapa]],Capas[],2,0)</f>
        <v>compras_florista</v>
      </c>
      <c r="C234" s="3">
        <v>14</v>
      </c>
      <c r="D234" t="s">
        <v>322</v>
      </c>
      <c r="E234" s="1"/>
      <c r="G234" s="4"/>
      <c r="I234" s="5"/>
      <c r="J234" s="6"/>
    </row>
    <row r="235" spans="1:10" x14ac:dyDescent="0.3">
      <c r="A235" s="6" t="s">
        <v>162</v>
      </c>
      <c r="B235" s="20" t="str">
        <f>+VLOOKUP(BD_Capas[[#This Row],[idcapa]],Capas[],2,0)</f>
        <v>compras_florista</v>
      </c>
      <c r="C235" s="3">
        <v>15</v>
      </c>
      <c r="D235" t="s">
        <v>1</v>
      </c>
      <c r="E235" s="1"/>
      <c r="G235" s="4"/>
      <c r="I235" s="31"/>
      <c r="J235" s="1"/>
    </row>
    <row r="236" spans="1:10" x14ac:dyDescent="0.3">
      <c r="A236" s="6" t="s">
        <v>162</v>
      </c>
      <c r="B236" s="20" t="str">
        <f>+VLOOKUP(BD_Capas[[#This Row],[idcapa]],Capas[],2,0)</f>
        <v>compras_florista</v>
      </c>
      <c r="C236" s="3">
        <v>16</v>
      </c>
      <c r="D236" t="s">
        <v>323</v>
      </c>
      <c r="E236" s="1"/>
      <c r="G236" s="4"/>
      <c r="I236" s="31"/>
      <c r="J236" s="1"/>
    </row>
    <row r="237" spans="1:10" x14ac:dyDescent="0.3">
      <c r="A237" s="6" t="s">
        <v>162</v>
      </c>
      <c r="B237" s="20" t="str">
        <f>+VLOOKUP(BD_Capas[[#This Row],[idcapa]],Capas[],2,0)</f>
        <v>compras_florista</v>
      </c>
      <c r="C237" s="3">
        <v>17</v>
      </c>
      <c r="D237" t="s">
        <v>16</v>
      </c>
      <c r="E237" s="1">
        <v>1</v>
      </c>
      <c r="F237" t="s">
        <v>16</v>
      </c>
      <c r="G237" s="4">
        <v>2</v>
      </c>
      <c r="I237" s="31"/>
      <c r="J237" s="1"/>
    </row>
    <row r="238" spans="1:10" x14ac:dyDescent="0.3">
      <c r="A238" s="6" t="s">
        <v>162</v>
      </c>
      <c r="B238" s="20" t="str">
        <f>+VLOOKUP(BD_Capas[[#This Row],[idcapa]],Capas[],2,0)</f>
        <v>compras_florista</v>
      </c>
      <c r="C238" s="3">
        <v>18</v>
      </c>
      <c r="D238" t="s">
        <v>324</v>
      </c>
      <c r="E238" s="1">
        <v>1</v>
      </c>
      <c r="F238" t="s">
        <v>324</v>
      </c>
      <c r="G238" s="4">
        <v>1</v>
      </c>
      <c r="I238" s="31"/>
      <c r="J238" s="1"/>
    </row>
    <row r="239" spans="1:10" x14ac:dyDescent="0.3">
      <c r="A239" s="6" t="s">
        <v>162</v>
      </c>
      <c r="B239" s="20" t="str">
        <f>+VLOOKUP(BD_Capas[[#This Row],[idcapa]],Capas[],2,0)</f>
        <v>compras_florista</v>
      </c>
      <c r="C239" s="3">
        <v>19</v>
      </c>
      <c r="D239" t="s">
        <v>325</v>
      </c>
      <c r="E239" s="1"/>
      <c r="G239" s="4"/>
      <c r="I239" s="31"/>
      <c r="J239" s="1"/>
    </row>
    <row r="240" spans="1:10" x14ac:dyDescent="0.3">
      <c r="A240" s="6" t="s">
        <v>162</v>
      </c>
      <c r="B240" s="20" t="str">
        <f>+VLOOKUP(BD_Capas[[#This Row],[idcapa]],Capas[],2,0)</f>
        <v>compras_florista</v>
      </c>
      <c r="C240" s="3">
        <v>20</v>
      </c>
      <c r="D240" t="s">
        <v>30</v>
      </c>
      <c r="E240" s="1"/>
      <c r="G240" s="4"/>
      <c r="I240" s="31"/>
      <c r="J240" s="1"/>
    </row>
    <row r="241" spans="1:10" x14ac:dyDescent="0.3">
      <c r="A241" s="18" t="s">
        <v>163</v>
      </c>
      <c r="B241" s="23" t="str">
        <f>+VLOOKUP(BD_Capas[[#This Row],[idcapa]],Capas[],2,0)</f>
        <v>compras_centro_de_jardineria</v>
      </c>
      <c r="C241" s="17">
        <v>1</v>
      </c>
      <c r="D241" s="23" t="s">
        <v>309</v>
      </c>
      <c r="E241" s="13">
        <v>1</v>
      </c>
      <c r="F241" s="12" t="s">
        <v>339</v>
      </c>
      <c r="G241" s="14">
        <v>7</v>
      </c>
      <c r="H241" s="23" t="s">
        <v>339</v>
      </c>
      <c r="I241" s="31" t="str">
        <f>BD_Capas[[#This Row],[idcapa]]&amp;"-"&amp;BD_Capas[[#This Row],[posición_capa]]</f>
        <v>12-0</v>
      </c>
      <c r="J241" s="18">
        <v>0</v>
      </c>
    </row>
    <row r="242" spans="1:10" x14ac:dyDescent="0.3">
      <c r="A242" s="6" t="s">
        <v>163</v>
      </c>
      <c r="B242" s="20" t="str">
        <f>+VLOOKUP(BD_Capas[[#This Row],[idcapa]],Capas[],2,0)</f>
        <v>compras_centro_de_jardineria</v>
      </c>
      <c r="C242" s="3">
        <v>2</v>
      </c>
      <c r="D242" s="20" t="s">
        <v>311</v>
      </c>
      <c r="E242" s="1"/>
      <c r="G242" s="4"/>
      <c r="H242" s="20"/>
      <c r="I242" s="31"/>
      <c r="J242" s="6"/>
    </row>
    <row r="243" spans="1:10" x14ac:dyDescent="0.3">
      <c r="A243" s="6" t="s">
        <v>163</v>
      </c>
      <c r="B243" s="20" t="str">
        <f>+VLOOKUP(BD_Capas[[#This Row],[idcapa]],Capas[],2,0)</f>
        <v>compras_centro_de_jardineria</v>
      </c>
      <c r="C243" s="3">
        <v>3</v>
      </c>
      <c r="D243" s="20" t="s">
        <v>312</v>
      </c>
      <c r="E243" s="1"/>
      <c r="G243" s="4"/>
      <c r="H243" s="20"/>
      <c r="I243" s="31"/>
      <c r="J243" s="6"/>
    </row>
    <row r="244" spans="1:10" x14ac:dyDescent="0.3">
      <c r="A244" s="6" t="s">
        <v>163</v>
      </c>
      <c r="B244" s="20" t="str">
        <f>+VLOOKUP(BD_Capas[[#This Row],[idcapa]],Capas[],2,0)</f>
        <v>compras_centro_de_jardineria</v>
      </c>
      <c r="C244" s="3">
        <v>4</v>
      </c>
      <c r="D244" s="20" t="s">
        <v>313</v>
      </c>
      <c r="E244" s="1"/>
      <c r="G244" s="4"/>
      <c r="H244" s="20"/>
      <c r="I244" s="31"/>
      <c r="J244" s="6"/>
    </row>
    <row r="245" spans="1:10" x14ac:dyDescent="0.3">
      <c r="A245" s="6" t="s">
        <v>163</v>
      </c>
      <c r="B245" s="20" t="str">
        <f>+VLOOKUP(BD_Capas[[#This Row],[idcapa]],Capas[],2,0)</f>
        <v>compras_centro_de_jardineria</v>
      </c>
      <c r="C245" s="3">
        <v>5</v>
      </c>
      <c r="D245" s="20" t="s">
        <v>314</v>
      </c>
      <c r="E245" s="1">
        <v>1</v>
      </c>
      <c r="F245" t="s">
        <v>315</v>
      </c>
      <c r="G245" s="4">
        <v>3</v>
      </c>
      <c r="H245" s="20" t="str">
        <f>+H241&amp;" - Detalle"</f>
        <v>Compras: Jardinería - Detalle</v>
      </c>
      <c r="I245" s="31" t="str">
        <f>BD_Capas[[#This Row],[idcapa]]&amp;"-"&amp;BD_Capas[[#This Row],[posición_capa]]</f>
        <v>12-1</v>
      </c>
      <c r="J245" s="1">
        <v>1</v>
      </c>
    </row>
    <row r="246" spans="1:10" x14ac:dyDescent="0.3">
      <c r="A246" s="6" t="s">
        <v>163</v>
      </c>
      <c r="B246" s="20" t="str">
        <f>+VLOOKUP(BD_Capas[[#This Row],[idcapa]],Capas[],2,0)</f>
        <v>compras_centro_de_jardineria</v>
      </c>
      <c r="C246" s="3">
        <v>6</v>
      </c>
      <c r="D246" s="20" t="s">
        <v>317</v>
      </c>
      <c r="E246" s="1"/>
      <c r="G246" s="4"/>
      <c r="H246" s="20"/>
      <c r="I246" s="5"/>
      <c r="J246" s="6"/>
    </row>
    <row r="247" spans="1:10" x14ac:dyDescent="0.3">
      <c r="A247" s="6" t="s">
        <v>163</v>
      </c>
      <c r="B247" s="20" t="str">
        <f>+VLOOKUP(BD_Capas[[#This Row],[idcapa]],Capas[],2,0)</f>
        <v>compras_centro_de_jardineria</v>
      </c>
      <c r="C247" s="3">
        <v>7</v>
      </c>
      <c r="D247" s="20" t="s">
        <v>318</v>
      </c>
      <c r="E247" s="1"/>
      <c r="G247" s="4"/>
      <c r="H247" s="20"/>
      <c r="I247" s="5"/>
      <c r="J247" s="6"/>
    </row>
    <row r="248" spans="1:10" x14ac:dyDescent="0.3">
      <c r="A248" s="6" t="s">
        <v>163</v>
      </c>
      <c r="B248" s="20" t="str">
        <f>+VLOOKUP(BD_Capas[[#This Row],[idcapa]],Capas[],2,0)</f>
        <v>compras_centro_de_jardineria</v>
      </c>
      <c r="C248" s="3">
        <v>8</v>
      </c>
      <c r="D248" s="20" t="s">
        <v>2</v>
      </c>
      <c r="E248" s="1"/>
      <c r="G248" s="4"/>
      <c r="H248" s="20"/>
      <c r="I248" s="5"/>
      <c r="J248" s="6"/>
    </row>
    <row r="249" spans="1:10" x14ac:dyDescent="0.3">
      <c r="A249" s="6" t="s">
        <v>163</v>
      </c>
      <c r="B249" s="20" t="str">
        <f>+VLOOKUP(BD_Capas[[#This Row],[idcapa]],Capas[],2,0)</f>
        <v>compras_centro_de_jardineria</v>
      </c>
      <c r="C249" s="3">
        <v>9</v>
      </c>
      <c r="D249" s="20" t="s">
        <v>319</v>
      </c>
      <c r="E249" s="1">
        <v>1</v>
      </c>
      <c r="F249" t="s">
        <v>10</v>
      </c>
      <c r="G249" s="4">
        <v>4</v>
      </c>
      <c r="H249" s="20"/>
      <c r="I249" s="5"/>
      <c r="J249" s="6"/>
    </row>
    <row r="250" spans="1:10" x14ac:dyDescent="0.3">
      <c r="A250" s="6" t="s">
        <v>163</v>
      </c>
      <c r="B250" s="20" t="str">
        <f>+VLOOKUP(BD_Capas[[#This Row],[idcapa]],Capas[],2,0)</f>
        <v>compras_centro_de_jardineria</v>
      </c>
      <c r="C250" s="3">
        <v>10</v>
      </c>
      <c r="D250" s="20" t="s">
        <v>3</v>
      </c>
      <c r="E250" s="1"/>
      <c r="G250" s="4"/>
      <c r="H250" s="20"/>
      <c r="I250" s="5"/>
      <c r="J250" s="6"/>
    </row>
    <row r="251" spans="1:10" x14ac:dyDescent="0.3">
      <c r="A251" s="6" t="s">
        <v>163</v>
      </c>
      <c r="B251" s="20" t="str">
        <f>+VLOOKUP(BD_Capas[[#This Row],[idcapa]],Capas[],2,0)</f>
        <v>compras_centro_de_jardineria</v>
      </c>
      <c r="C251" s="3">
        <v>11</v>
      </c>
      <c r="D251" s="20" t="s">
        <v>320</v>
      </c>
      <c r="E251" s="1">
        <v>1</v>
      </c>
      <c r="F251" t="s">
        <v>128</v>
      </c>
      <c r="G251" s="4">
        <v>5</v>
      </c>
      <c r="H251" s="20"/>
      <c r="I251" s="5"/>
      <c r="J251" s="6"/>
    </row>
    <row r="252" spans="1:10" x14ac:dyDescent="0.3">
      <c r="A252" s="6" t="s">
        <v>163</v>
      </c>
      <c r="B252" s="20" t="str">
        <f>+VLOOKUP(BD_Capas[[#This Row],[idcapa]],Capas[],2,0)</f>
        <v>compras_centro_de_jardineria</v>
      </c>
      <c r="C252" s="3">
        <v>12</v>
      </c>
      <c r="D252" s="20" t="s">
        <v>105</v>
      </c>
      <c r="E252" s="1"/>
      <c r="G252" s="4"/>
      <c r="H252" s="20"/>
      <c r="I252" s="5"/>
      <c r="J252" s="6"/>
    </row>
    <row r="253" spans="1:10" x14ac:dyDescent="0.3">
      <c r="A253" s="6" t="s">
        <v>163</v>
      </c>
      <c r="B253" s="20" t="str">
        <f>+VLOOKUP(BD_Capas[[#This Row],[idcapa]],Capas[],2,0)</f>
        <v>compras_centro_de_jardineria</v>
      </c>
      <c r="C253" s="3">
        <v>13</v>
      </c>
      <c r="D253" s="20" t="s">
        <v>321</v>
      </c>
      <c r="E253" s="1">
        <v>1</v>
      </c>
      <c r="F253" t="s">
        <v>11</v>
      </c>
      <c r="G253" s="4">
        <v>6</v>
      </c>
      <c r="H253" s="20"/>
      <c r="I253" s="5"/>
      <c r="J253" s="6"/>
    </row>
    <row r="254" spans="1:10" x14ac:dyDescent="0.3">
      <c r="A254" s="6" t="s">
        <v>163</v>
      </c>
      <c r="B254" s="20" t="str">
        <f>+VLOOKUP(BD_Capas[[#This Row],[idcapa]],Capas[],2,0)</f>
        <v>compras_centro_de_jardineria</v>
      </c>
      <c r="C254" s="3">
        <v>14</v>
      </c>
      <c r="D254" s="20" t="s">
        <v>322</v>
      </c>
      <c r="E254" s="1"/>
      <c r="G254" s="4"/>
      <c r="H254" s="20"/>
      <c r="I254" s="5"/>
      <c r="J254" s="6"/>
    </row>
    <row r="255" spans="1:10" x14ac:dyDescent="0.3">
      <c r="A255" s="6" t="s">
        <v>163</v>
      </c>
      <c r="B255" s="20" t="str">
        <f>+VLOOKUP(BD_Capas[[#This Row],[idcapa]],Capas[],2,0)</f>
        <v>compras_centro_de_jardineria</v>
      </c>
      <c r="C255" s="3">
        <v>15</v>
      </c>
      <c r="D255" s="20" t="s">
        <v>1</v>
      </c>
      <c r="E255" s="1"/>
      <c r="G255" s="4"/>
      <c r="H255" s="20"/>
      <c r="I255" s="31"/>
      <c r="J255" s="1"/>
    </row>
    <row r="256" spans="1:10" x14ac:dyDescent="0.3">
      <c r="A256" s="6" t="s">
        <v>163</v>
      </c>
      <c r="B256" s="20" t="str">
        <f>+VLOOKUP(BD_Capas[[#This Row],[idcapa]],Capas[],2,0)</f>
        <v>compras_centro_de_jardineria</v>
      </c>
      <c r="C256" s="3">
        <v>16</v>
      </c>
      <c r="D256" s="20" t="s">
        <v>323</v>
      </c>
      <c r="E256" s="1"/>
      <c r="G256" s="4"/>
      <c r="H256" s="20"/>
      <c r="I256" s="31"/>
      <c r="J256" s="1"/>
    </row>
    <row r="257" spans="1:10" x14ac:dyDescent="0.3">
      <c r="A257" s="6" t="s">
        <v>163</v>
      </c>
      <c r="B257" s="20" t="str">
        <f>+VLOOKUP(BD_Capas[[#This Row],[idcapa]],Capas[],2,0)</f>
        <v>compras_centro_de_jardineria</v>
      </c>
      <c r="C257" s="3">
        <v>17</v>
      </c>
      <c r="D257" s="20" t="s">
        <v>16</v>
      </c>
      <c r="E257" s="1">
        <v>1</v>
      </c>
      <c r="F257" t="s">
        <v>16</v>
      </c>
      <c r="G257" s="4">
        <v>2</v>
      </c>
      <c r="H257" s="20"/>
      <c r="I257" s="31"/>
      <c r="J257" s="1"/>
    </row>
    <row r="258" spans="1:10" x14ac:dyDescent="0.3">
      <c r="A258" s="6" t="s">
        <v>163</v>
      </c>
      <c r="B258" s="20" t="str">
        <f>+VLOOKUP(BD_Capas[[#This Row],[idcapa]],Capas[],2,0)</f>
        <v>compras_centro_de_jardineria</v>
      </c>
      <c r="C258" s="3">
        <v>18</v>
      </c>
      <c r="D258" s="20" t="s">
        <v>324</v>
      </c>
      <c r="E258" s="1">
        <v>1</v>
      </c>
      <c r="F258" t="s">
        <v>324</v>
      </c>
      <c r="G258" s="4">
        <v>1</v>
      </c>
      <c r="H258" s="20"/>
      <c r="I258" s="31"/>
      <c r="J258" s="1"/>
    </row>
    <row r="259" spans="1:10" x14ac:dyDescent="0.3">
      <c r="A259" s="6" t="s">
        <v>163</v>
      </c>
      <c r="B259" s="20" t="str">
        <f>+VLOOKUP(BD_Capas[[#This Row],[idcapa]],Capas[],2,0)</f>
        <v>compras_centro_de_jardineria</v>
      </c>
      <c r="C259" s="3">
        <v>19</v>
      </c>
      <c r="D259" s="20" t="s">
        <v>325</v>
      </c>
      <c r="E259" s="1"/>
      <c r="G259" s="4"/>
      <c r="H259" s="20"/>
      <c r="I259" s="31"/>
      <c r="J259" s="1"/>
    </row>
    <row r="260" spans="1:10" x14ac:dyDescent="0.3">
      <c r="A260" s="6" t="s">
        <v>163</v>
      </c>
      <c r="B260" s="20" t="str">
        <f>+VLOOKUP(BD_Capas[[#This Row],[idcapa]],Capas[],2,0)</f>
        <v>compras_centro_de_jardineria</v>
      </c>
      <c r="C260" s="3">
        <v>20</v>
      </c>
      <c r="D260" s="20" t="s">
        <v>30</v>
      </c>
      <c r="E260" s="1"/>
      <c r="G260" s="4"/>
      <c r="H260" s="20"/>
      <c r="I260" s="31"/>
      <c r="J260" s="1"/>
    </row>
    <row r="261" spans="1:10" x14ac:dyDescent="0.3">
      <c r="A261" s="18" t="s">
        <v>164</v>
      </c>
      <c r="B261" s="23" t="str">
        <f>+VLOOKUP(BD_Capas[[#This Row],[idcapa]],Capas[],2,0)</f>
        <v>compras_centro_comercial</v>
      </c>
      <c r="C261" s="17">
        <v>1</v>
      </c>
      <c r="D261" s="23" t="s">
        <v>309</v>
      </c>
      <c r="E261" s="13">
        <v>1</v>
      </c>
      <c r="F261" s="12" t="s">
        <v>340</v>
      </c>
      <c r="G261" s="14">
        <v>7</v>
      </c>
      <c r="H261" s="23" t="s">
        <v>340</v>
      </c>
      <c r="I261" s="31" t="str">
        <f>BD_Capas[[#This Row],[idcapa]]&amp;"-"&amp;BD_Capas[[#This Row],[posición_capa]]</f>
        <v>13-0</v>
      </c>
      <c r="J261" s="18">
        <v>0</v>
      </c>
    </row>
    <row r="262" spans="1:10" x14ac:dyDescent="0.3">
      <c r="A262" s="6" t="s">
        <v>164</v>
      </c>
      <c r="B262" s="20" t="str">
        <f>+VLOOKUP(BD_Capas[[#This Row],[idcapa]],Capas[],2,0)</f>
        <v>compras_centro_comercial</v>
      </c>
      <c r="C262" s="3">
        <v>2</v>
      </c>
      <c r="D262" s="20" t="s">
        <v>311</v>
      </c>
      <c r="E262" s="1"/>
      <c r="G262" s="4"/>
      <c r="H262" s="20"/>
      <c r="I262" s="31"/>
      <c r="J262" s="6"/>
    </row>
    <row r="263" spans="1:10" x14ac:dyDescent="0.3">
      <c r="A263" s="6" t="s">
        <v>164</v>
      </c>
      <c r="B263" s="20" t="str">
        <f>+VLOOKUP(BD_Capas[[#This Row],[idcapa]],Capas[],2,0)</f>
        <v>compras_centro_comercial</v>
      </c>
      <c r="C263" s="3">
        <v>3</v>
      </c>
      <c r="D263" s="20" t="s">
        <v>312</v>
      </c>
      <c r="E263" s="1"/>
      <c r="G263" s="4"/>
      <c r="H263" s="20"/>
      <c r="I263" s="31"/>
      <c r="J263" s="6"/>
    </row>
    <row r="264" spans="1:10" x14ac:dyDescent="0.3">
      <c r="A264" s="6" t="s">
        <v>164</v>
      </c>
      <c r="B264" s="20" t="str">
        <f>+VLOOKUP(BD_Capas[[#This Row],[idcapa]],Capas[],2,0)</f>
        <v>compras_centro_comercial</v>
      </c>
      <c r="C264" s="3">
        <v>4</v>
      </c>
      <c r="D264" s="20" t="s">
        <v>313</v>
      </c>
      <c r="E264" s="1"/>
      <c r="G264" s="4"/>
      <c r="H264" s="20"/>
      <c r="I264" s="31"/>
      <c r="J264" s="6"/>
    </row>
    <row r="265" spans="1:10" x14ac:dyDescent="0.3">
      <c r="A265" s="6" t="s">
        <v>164</v>
      </c>
      <c r="B265" s="20" t="str">
        <f>+VLOOKUP(BD_Capas[[#This Row],[idcapa]],Capas[],2,0)</f>
        <v>compras_centro_comercial</v>
      </c>
      <c r="C265" s="3">
        <v>5</v>
      </c>
      <c r="D265" s="20" t="s">
        <v>314</v>
      </c>
      <c r="E265" s="1">
        <v>1</v>
      </c>
      <c r="F265" t="s">
        <v>315</v>
      </c>
      <c r="G265" s="4">
        <v>3</v>
      </c>
      <c r="H265" s="20" t="str">
        <f>+H261&amp;" - Detalle"</f>
        <v>Compras: Centro Comercial - Detalle</v>
      </c>
      <c r="I265" s="31" t="str">
        <f>BD_Capas[[#This Row],[idcapa]]&amp;"-"&amp;BD_Capas[[#This Row],[posición_capa]]</f>
        <v>13-1</v>
      </c>
      <c r="J265" s="1">
        <v>1</v>
      </c>
    </row>
    <row r="266" spans="1:10" x14ac:dyDescent="0.3">
      <c r="A266" s="6" t="s">
        <v>164</v>
      </c>
      <c r="B266" s="20" t="str">
        <f>+VLOOKUP(BD_Capas[[#This Row],[idcapa]],Capas[],2,0)</f>
        <v>compras_centro_comercial</v>
      </c>
      <c r="C266" s="3">
        <v>6</v>
      </c>
      <c r="D266" s="20" t="s">
        <v>317</v>
      </c>
      <c r="E266" s="1"/>
      <c r="G266" s="4"/>
      <c r="H266" s="20"/>
      <c r="I266" s="5"/>
      <c r="J266" s="6"/>
    </row>
    <row r="267" spans="1:10" x14ac:dyDescent="0.3">
      <c r="A267" s="6" t="s">
        <v>164</v>
      </c>
      <c r="B267" s="20" t="str">
        <f>+VLOOKUP(BD_Capas[[#This Row],[idcapa]],Capas[],2,0)</f>
        <v>compras_centro_comercial</v>
      </c>
      <c r="C267" s="3">
        <v>7</v>
      </c>
      <c r="D267" s="20" t="s">
        <v>318</v>
      </c>
      <c r="E267" s="1"/>
      <c r="G267" s="4"/>
      <c r="H267" s="20"/>
      <c r="I267" s="5"/>
      <c r="J267" s="6"/>
    </row>
    <row r="268" spans="1:10" x14ac:dyDescent="0.3">
      <c r="A268" s="6" t="s">
        <v>164</v>
      </c>
      <c r="B268" s="20" t="str">
        <f>+VLOOKUP(BD_Capas[[#This Row],[idcapa]],Capas[],2,0)</f>
        <v>compras_centro_comercial</v>
      </c>
      <c r="C268" s="3">
        <v>8</v>
      </c>
      <c r="D268" s="20" t="s">
        <v>2</v>
      </c>
      <c r="E268" s="1"/>
      <c r="G268" s="4"/>
      <c r="H268" s="20"/>
      <c r="I268" s="5"/>
      <c r="J268" s="6"/>
    </row>
    <row r="269" spans="1:10" x14ac:dyDescent="0.3">
      <c r="A269" s="6" t="s">
        <v>164</v>
      </c>
      <c r="B269" s="20" t="str">
        <f>+VLOOKUP(BD_Capas[[#This Row],[idcapa]],Capas[],2,0)</f>
        <v>compras_centro_comercial</v>
      </c>
      <c r="C269" s="3">
        <v>9</v>
      </c>
      <c r="D269" s="20" t="s">
        <v>319</v>
      </c>
      <c r="E269" s="1">
        <v>1</v>
      </c>
      <c r="F269" t="s">
        <v>10</v>
      </c>
      <c r="G269" s="4">
        <v>4</v>
      </c>
      <c r="H269" s="20"/>
      <c r="I269" s="5"/>
      <c r="J269" s="6"/>
    </row>
    <row r="270" spans="1:10" x14ac:dyDescent="0.3">
      <c r="A270" s="6" t="s">
        <v>164</v>
      </c>
      <c r="B270" s="20" t="str">
        <f>+VLOOKUP(BD_Capas[[#This Row],[idcapa]],Capas[],2,0)</f>
        <v>compras_centro_comercial</v>
      </c>
      <c r="C270" s="3">
        <v>10</v>
      </c>
      <c r="D270" s="20" t="s">
        <v>3</v>
      </c>
      <c r="E270" s="1"/>
      <c r="G270" s="4"/>
      <c r="H270" s="20"/>
      <c r="I270" s="5"/>
      <c r="J270" s="6"/>
    </row>
    <row r="271" spans="1:10" x14ac:dyDescent="0.3">
      <c r="A271" s="6" t="s">
        <v>164</v>
      </c>
      <c r="B271" s="20" t="str">
        <f>+VLOOKUP(BD_Capas[[#This Row],[idcapa]],Capas[],2,0)</f>
        <v>compras_centro_comercial</v>
      </c>
      <c r="C271" s="3">
        <v>11</v>
      </c>
      <c r="D271" s="20" t="s">
        <v>320</v>
      </c>
      <c r="E271" s="1">
        <v>1</v>
      </c>
      <c r="F271" t="s">
        <v>128</v>
      </c>
      <c r="G271" s="4">
        <v>5</v>
      </c>
      <c r="H271" s="20"/>
      <c r="I271" s="5"/>
      <c r="J271" s="6"/>
    </row>
    <row r="272" spans="1:10" x14ac:dyDescent="0.3">
      <c r="A272" s="6" t="s">
        <v>164</v>
      </c>
      <c r="B272" s="20" t="str">
        <f>+VLOOKUP(BD_Capas[[#This Row],[idcapa]],Capas[],2,0)</f>
        <v>compras_centro_comercial</v>
      </c>
      <c r="C272" s="3">
        <v>12</v>
      </c>
      <c r="D272" s="20" t="s">
        <v>105</v>
      </c>
      <c r="E272" s="1"/>
      <c r="G272" s="4"/>
      <c r="H272" s="20"/>
      <c r="I272" s="5"/>
      <c r="J272" s="6"/>
    </row>
    <row r="273" spans="1:10" x14ac:dyDescent="0.3">
      <c r="A273" s="6" t="s">
        <v>164</v>
      </c>
      <c r="B273" s="20" t="str">
        <f>+VLOOKUP(BD_Capas[[#This Row],[idcapa]],Capas[],2,0)</f>
        <v>compras_centro_comercial</v>
      </c>
      <c r="C273" s="3">
        <v>13</v>
      </c>
      <c r="D273" s="20" t="s">
        <v>321</v>
      </c>
      <c r="E273" s="1">
        <v>1</v>
      </c>
      <c r="F273" t="s">
        <v>11</v>
      </c>
      <c r="G273" s="4">
        <v>6</v>
      </c>
      <c r="H273" s="20"/>
      <c r="I273" s="5"/>
      <c r="J273" s="6"/>
    </row>
    <row r="274" spans="1:10" x14ac:dyDescent="0.3">
      <c r="A274" s="6" t="s">
        <v>164</v>
      </c>
      <c r="B274" s="20" t="str">
        <f>+VLOOKUP(BD_Capas[[#This Row],[idcapa]],Capas[],2,0)</f>
        <v>compras_centro_comercial</v>
      </c>
      <c r="C274" s="3">
        <v>14</v>
      </c>
      <c r="D274" s="20" t="s">
        <v>322</v>
      </c>
      <c r="E274" s="1"/>
      <c r="G274" s="4"/>
      <c r="H274" s="20"/>
      <c r="I274" s="5"/>
      <c r="J274" s="6"/>
    </row>
    <row r="275" spans="1:10" x14ac:dyDescent="0.3">
      <c r="A275" s="6" t="s">
        <v>164</v>
      </c>
      <c r="B275" s="20" t="str">
        <f>+VLOOKUP(BD_Capas[[#This Row],[idcapa]],Capas[],2,0)</f>
        <v>compras_centro_comercial</v>
      </c>
      <c r="C275" s="3">
        <v>15</v>
      </c>
      <c r="D275" s="20" t="s">
        <v>1</v>
      </c>
      <c r="E275" s="1"/>
      <c r="G275" s="4"/>
      <c r="H275" s="20"/>
      <c r="I275" s="31"/>
      <c r="J275" s="1"/>
    </row>
    <row r="276" spans="1:10" x14ac:dyDescent="0.3">
      <c r="A276" s="6" t="s">
        <v>164</v>
      </c>
      <c r="B276" s="20" t="str">
        <f>+VLOOKUP(BD_Capas[[#This Row],[idcapa]],Capas[],2,0)</f>
        <v>compras_centro_comercial</v>
      </c>
      <c r="C276" s="3">
        <v>16</v>
      </c>
      <c r="D276" s="20" t="s">
        <v>323</v>
      </c>
      <c r="E276" s="1"/>
      <c r="G276" s="4"/>
      <c r="H276" s="20"/>
      <c r="I276" s="31"/>
      <c r="J276" s="1"/>
    </row>
    <row r="277" spans="1:10" x14ac:dyDescent="0.3">
      <c r="A277" s="6" t="s">
        <v>164</v>
      </c>
      <c r="B277" s="20" t="str">
        <f>+VLOOKUP(BD_Capas[[#This Row],[idcapa]],Capas[],2,0)</f>
        <v>compras_centro_comercial</v>
      </c>
      <c r="C277" s="3">
        <v>17</v>
      </c>
      <c r="D277" s="20" t="s">
        <v>16</v>
      </c>
      <c r="E277" s="1">
        <v>1</v>
      </c>
      <c r="F277" t="s">
        <v>16</v>
      </c>
      <c r="G277" s="4">
        <v>2</v>
      </c>
      <c r="H277" s="20"/>
      <c r="I277" s="31"/>
      <c r="J277" s="1"/>
    </row>
    <row r="278" spans="1:10" x14ac:dyDescent="0.3">
      <c r="A278" s="6" t="s">
        <v>164</v>
      </c>
      <c r="B278" s="20" t="str">
        <f>+VLOOKUP(BD_Capas[[#This Row],[idcapa]],Capas[],2,0)</f>
        <v>compras_centro_comercial</v>
      </c>
      <c r="C278" s="3">
        <v>18</v>
      </c>
      <c r="D278" s="20" t="s">
        <v>324</v>
      </c>
      <c r="E278" s="1">
        <v>1</v>
      </c>
      <c r="F278" t="s">
        <v>324</v>
      </c>
      <c r="G278" s="4">
        <v>1</v>
      </c>
      <c r="H278" s="20"/>
      <c r="I278" s="31"/>
      <c r="J278" s="1"/>
    </row>
    <row r="279" spans="1:10" x14ac:dyDescent="0.3">
      <c r="A279" s="6" t="s">
        <v>164</v>
      </c>
      <c r="B279" s="20" t="str">
        <f>+VLOOKUP(BD_Capas[[#This Row],[idcapa]],Capas[],2,0)</f>
        <v>compras_centro_comercial</v>
      </c>
      <c r="C279" s="3">
        <v>19</v>
      </c>
      <c r="D279" s="20" t="s">
        <v>325</v>
      </c>
      <c r="E279" s="1"/>
      <c r="G279" s="4"/>
      <c r="H279" s="20"/>
      <c r="I279" s="31"/>
      <c r="J279" s="1"/>
    </row>
    <row r="280" spans="1:10" x14ac:dyDescent="0.3">
      <c r="A280" s="6" t="s">
        <v>164</v>
      </c>
      <c r="B280" s="20" t="str">
        <f>+VLOOKUP(BD_Capas[[#This Row],[idcapa]],Capas[],2,0)</f>
        <v>compras_centro_comercial</v>
      </c>
      <c r="C280" s="3">
        <v>20</v>
      </c>
      <c r="D280" s="20" t="s">
        <v>30</v>
      </c>
      <c r="E280" s="1"/>
      <c r="G280" s="4"/>
      <c r="H280" s="20"/>
      <c r="I280" s="31"/>
      <c r="J280" s="1"/>
    </row>
    <row r="281" spans="1:10" x14ac:dyDescent="0.3">
      <c r="A281" s="6" t="s">
        <v>385</v>
      </c>
      <c r="B281" s="20" t="str">
        <f>+VLOOKUP(BD_Capas[[#This Row],[idcapa]],Capas[],2,0)</f>
        <v>alojamiento_camping</v>
      </c>
      <c r="C281" s="17">
        <v>1</v>
      </c>
      <c r="D281" s="23" t="s">
        <v>309</v>
      </c>
      <c r="E281" s="68">
        <v>1</v>
      </c>
      <c r="F281" s="69" t="s">
        <v>394</v>
      </c>
      <c r="G281" s="14">
        <v>7</v>
      </c>
      <c r="H281" s="23" t="s">
        <v>394</v>
      </c>
      <c r="I281" s="31" t="str">
        <f>BD_Capas[[#This Row],[idcapa]]&amp;"-"&amp;BD_Capas[[#This Row],[posición_capa]]</f>
        <v>14-0</v>
      </c>
      <c r="J281" s="70">
        <v>0</v>
      </c>
    </row>
    <row r="282" spans="1:10" x14ac:dyDescent="0.3">
      <c r="A282" s="6" t="s">
        <v>385</v>
      </c>
      <c r="B282" s="20" t="str">
        <f>+VLOOKUP(BD_Capas[[#This Row],[idcapa]],Capas[],2,0)</f>
        <v>alojamiento_camping</v>
      </c>
      <c r="C282" s="3">
        <v>2</v>
      </c>
      <c r="D282" s="20" t="s">
        <v>311</v>
      </c>
      <c r="E282" s="68"/>
      <c r="F282" s="69"/>
      <c r="G282" s="4"/>
      <c r="H282" s="20"/>
      <c r="I282" s="31"/>
      <c r="J282" s="71"/>
    </row>
    <row r="283" spans="1:10" x14ac:dyDescent="0.3">
      <c r="A283" s="6" t="s">
        <v>385</v>
      </c>
      <c r="B283" s="20" t="str">
        <f>+VLOOKUP(BD_Capas[[#This Row],[idcapa]],Capas[],2,0)</f>
        <v>alojamiento_camping</v>
      </c>
      <c r="C283" s="3">
        <v>3</v>
      </c>
      <c r="D283" s="20" t="s">
        <v>312</v>
      </c>
      <c r="E283" s="68"/>
      <c r="F283" s="69"/>
      <c r="G283" s="4"/>
      <c r="H283" s="20"/>
      <c r="I283" s="31"/>
      <c r="J283" s="71"/>
    </row>
    <row r="284" spans="1:10" x14ac:dyDescent="0.3">
      <c r="A284" s="6" t="s">
        <v>385</v>
      </c>
      <c r="B284" s="20" t="str">
        <f>+VLOOKUP(BD_Capas[[#This Row],[idcapa]],Capas[],2,0)</f>
        <v>alojamiento_camping</v>
      </c>
      <c r="C284" s="3">
        <v>4</v>
      </c>
      <c r="D284" s="20" t="s">
        <v>313</v>
      </c>
      <c r="E284" s="68"/>
      <c r="F284" s="69"/>
      <c r="G284" s="4"/>
      <c r="H284" s="20"/>
      <c r="I284" s="31"/>
      <c r="J284" s="71"/>
    </row>
    <row r="285" spans="1:10" x14ac:dyDescent="0.3">
      <c r="A285" s="6" t="s">
        <v>385</v>
      </c>
      <c r="B285" s="20" t="str">
        <f>+VLOOKUP(BD_Capas[[#This Row],[idcapa]],Capas[],2,0)</f>
        <v>alojamiento_camping</v>
      </c>
      <c r="C285" s="3">
        <v>5</v>
      </c>
      <c r="D285" s="20" t="s">
        <v>314</v>
      </c>
      <c r="E285" s="68">
        <v>1</v>
      </c>
      <c r="F285" s="69" t="s">
        <v>315</v>
      </c>
      <c r="G285" s="4">
        <v>3</v>
      </c>
      <c r="H285" s="20" t="s">
        <v>395</v>
      </c>
      <c r="I285" s="31" t="str">
        <f>BD_Capas[[#This Row],[idcapa]]&amp;"-"&amp;BD_Capas[[#This Row],[posición_capa]]</f>
        <v>14-1</v>
      </c>
      <c r="J285" s="72">
        <v>1</v>
      </c>
    </row>
    <row r="286" spans="1:10" x14ac:dyDescent="0.3">
      <c r="A286" s="6" t="s">
        <v>385</v>
      </c>
      <c r="B286" s="20" t="str">
        <f>+VLOOKUP(BD_Capas[[#This Row],[idcapa]],Capas[],2,0)</f>
        <v>alojamiento_camping</v>
      </c>
      <c r="C286" s="3">
        <v>6</v>
      </c>
      <c r="D286" s="20" t="s">
        <v>317</v>
      </c>
      <c r="E286" s="68"/>
      <c r="F286" s="69"/>
      <c r="G286" s="4"/>
      <c r="H286" s="20"/>
      <c r="I286" s="5"/>
      <c r="J286" s="71"/>
    </row>
    <row r="287" spans="1:10" x14ac:dyDescent="0.3">
      <c r="A287" s="6" t="s">
        <v>385</v>
      </c>
      <c r="B287" s="20" t="str">
        <f>+VLOOKUP(BD_Capas[[#This Row],[idcapa]],Capas[],2,0)</f>
        <v>alojamiento_camping</v>
      </c>
      <c r="C287" s="3">
        <v>7</v>
      </c>
      <c r="D287" s="20" t="s">
        <v>318</v>
      </c>
      <c r="E287" s="68"/>
      <c r="F287" s="69"/>
      <c r="G287" s="4"/>
      <c r="H287" s="20"/>
      <c r="I287" s="5"/>
      <c r="J287" s="71"/>
    </row>
    <row r="288" spans="1:10" x14ac:dyDescent="0.3">
      <c r="A288" s="6" t="s">
        <v>385</v>
      </c>
      <c r="B288" s="20" t="str">
        <f>+VLOOKUP(BD_Capas[[#This Row],[idcapa]],Capas[],2,0)</f>
        <v>alojamiento_camping</v>
      </c>
      <c r="C288" s="3">
        <v>8</v>
      </c>
      <c r="D288" s="20" t="s">
        <v>2</v>
      </c>
      <c r="E288" s="68"/>
      <c r="F288" s="69"/>
      <c r="G288" s="4"/>
      <c r="H288" s="20"/>
      <c r="I288" s="5"/>
      <c r="J288" s="71"/>
    </row>
    <row r="289" spans="1:10" x14ac:dyDescent="0.3">
      <c r="A289" s="6" t="s">
        <v>385</v>
      </c>
      <c r="B289" s="20" t="str">
        <f>+VLOOKUP(BD_Capas[[#This Row],[idcapa]],Capas[],2,0)</f>
        <v>alojamiento_camping</v>
      </c>
      <c r="C289" s="3">
        <v>9</v>
      </c>
      <c r="D289" s="20" t="s">
        <v>319</v>
      </c>
      <c r="E289" s="68">
        <v>1</v>
      </c>
      <c r="F289" s="69" t="s">
        <v>10</v>
      </c>
      <c r="G289" s="4">
        <v>4</v>
      </c>
      <c r="H289" s="20"/>
      <c r="I289" s="5"/>
      <c r="J289" s="71"/>
    </row>
    <row r="290" spans="1:10" x14ac:dyDescent="0.3">
      <c r="A290" s="6" t="s">
        <v>385</v>
      </c>
      <c r="B290" s="20" t="str">
        <f>+VLOOKUP(BD_Capas[[#This Row],[idcapa]],Capas[],2,0)</f>
        <v>alojamiento_camping</v>
      </c>
      <c r="C290" s="3">
        <v>10</v>
      </c>
      <c r="D290" s="20" t="s">
        <v>3</v>
      </c>
      <c r="E290" s="68"/>
      <c r="F290" s="69"/>
      <c r="G290" s="4"/>
      <c r="H290" s="20"/>
      <c r="I290" s="5"/>
      <c r="J290" s="71"/>
    </row>
    <row r="291" spans="1:10" x14ac:dyDescent="0.3">
      <c r="A291" s="6" t="s">
        <v>385</v>
      </c>
      <c r="B291" s="20" t="str">
        <f>+VLOOKUP(BD_Capas[[#This Row],[idcapa]],Capas[],2,0)</f>
        <v>alojamiento_camping</v>
      </c>
      <c r="C291" s="3">
        <v>11</v>
      </c>
      <c r="D291" s="20" t="s">
        <v>320</v>
      </c>
      <c r="E291" s="68">
        <v>1</v>
      </c>
      <c r="F291" s="69" t="s">
        <v>128</v>
      </c>
      <c r="G291" s="4">
        <v>5</v>
      </c>
      <c r="H291" s="20"/>
      <c r="I291" s="5"/>
      <c r="J291" s="71"/>
    </row>
    <row r="292" spans="1:10" x14ac:dyDescent="0.3">
      <c r="A292" s="6" t="s">
        <v>385</v>
      </c>
      <c r="B292" s="20" t="str">
        <f>+VLOOKUP(BD_Capas[[#This Row],[idcapa]],Capas[],2,0)</f>
        <v>alojamiento_camping</v>
      </c>
      <c r="C292" s="3">
        <v>12</v>
      </c>
      <c r="D292" s="20" t="s">
        <v>105</v>
      </c>
      <c r="E292" s="68"/>
      <c r="F292" s="69"/>
      <c r="G292" s="4"/>
      <c r="H292" s="20"/>
      <c r="I292" s="5"/>
      <c r="J292" s="71"/>
    </row>
    <row r="293" spans="1:10" x14ac:dyDescent="0.3">
      <c r="A293" s="6" t="s">
        <v>385</v>
      </c>
      <c r="B293" s="20" t="str">
        <f>+VLOOKUP(BD_Capas[[#This Row],[idcapa]],Capas[],2,0)</f>
        <v>alojamiento_camping</v>
      </c>
      <c r="C293" s="3">
        <v>13</v>
      </c>
      <c r="D293" s="20" t="s">
        <v>321</v>
      </c>
      <c r="E293" s="68">
        <v>1</v>
      </c>
      <c r="F293" s="69" t="s">
        <v>11</v>
      </c>
      <c r="G293" s="4">
        <v>6</v>
      </c>
      <c r="H293" s="20"/>
      <c r="I293" s="5"/>
      <c r="J293" s="71"/>
    </row>
    <row r="294" spans="1:10" x14ac:dyDescent="0.3">
      <c r="A294" s="6" t="s">
        <v>385</v>
      </c>
      <c r="B294" s="20" t="str">
        <f>+VLOOKUP(BD_Capas[[#This Row],[idcapa]],Capas[],2,0)</f>
        <v>alojamiento_camping</v>
      </c>
      <c r="C294" s="3">
        <v>14</v>
      </c>
      <c r="D294" s="20" t="s">
        <v>322</v>
      </c>
      <c r="E294" s="68"/>
      <c r="F294" s="69"/>
      <c r="G294" s="4"/>
      <c r="H294" s="20"/>
      <c r="I294" s="5"/>
      <c r="J294" s="71"/>
    </row>
    <row r="295" spans="1:10" x14ac:dyDescent="0.3">
      <c r="A295" s="6" t="s">
        <v>385</v>
      </c>
      <c r="B295" s="20" t="str">
        <f>+VLOOKUP(BD_Capas[[#This Row],[idcapa]],Capas[],2,0)</f>
        <v>alojamiento_camping</v>
      </c>
      <c r="C295" s="3">
        <v>15</v>
      </c>
      <c r="D295" s="20" t="s">
        <v>1</v>
      </c>
      <c r="E295" s="68"/>
      <c r="F295" s="69"/>
      <c r="G295" s="4"/>
      <c r="H295" s="20"/>
      <c r="I295" s="31"/>
      <c r="J295" s="72"/>
    </row>
    <row r="296" spans="1:10" x14ac:dyDescent="0.3">
      <c r="A296" s="6" t="s">
        <v>385</v>
      </c>
      <c r="B296" s="20" t="str">
        <f>+VLOOKUP(BD_Capas[[#This Row],[idcapa]],Capas[],2,0)</f>
        <v>alojamiento_camping</v>
      </c>
      <c r="C296" s="3">
        <v>16</v>
      </c>
      <c r="D296" s="20" t="s">
        <v>323</v>
      </c>
      <c r="E296" s="68"/>
      <c r="F296" s="69"/>
      <c r="G296" s="4"/>
      <c r="H296" s="20"/>
      <c r="I296" s="31"/>
      <c r="J296" s="72"/>
    </row>
    <row r="297" spans="1:10" x14ac:dyDescent="0.3">
      <c r="A297" s="6" t="s">
        <v>385</v>
      </c>
      <c r="B297" s="20" t="str">
        <f>+VLOOKUP(BD_Capas[[#This Row],[idcapa]],Capas[],2,0)</f>
        <v>alojamiento_camping</v>
      </c>
      <c r="C297" s="3">
        <v>17</v>
      </c>
      <c r="D297" s="20" t="s">
        <v>16</v>
      </c>
      <c r="E297" s="68">
        <v>1</v>
      </c>
      <c r="F297" s="69" t="s">
        <v>16</v>
      </c>
      <c r="G297" s="4">
        <v>2</v>
      </c>
      <c r="H297" s="20"/>
      <c r="I297" s="31"/>
      <c r="J297" s="72"/>
    </row>
    <row r="298" spans="1:10" x14ac:dyDescent="0.3">
      <c r="A298" s="6" t="s">
        <v>385</v>
      </c>
      <c r="B298" s="20" t="str">
        <f>+VLOOKUP(BD_Capas[[#This Row],[idcapa]],Capas[],2,0)</f>
        <v>alojamiento_camping</v>
      </c>
      <c r="C298" s="3">
        <v>18</v>
      </c>
      <c r="D298" s="20" t="s">
        <v>324</v>
      </c>
      <c r="E298" s="68">
        <v>1</v>
      </c>
      <c r="F298" s="69" t="s">
        <v>324</v>
      </c>
      <c r="G298" s="4">
        <v>1</v>
      </c>
      <c r="H298" s="20"/>
      <c r="I298" s="31"/>
      <c r="J298" s="72"/>
    </row>
    <row r="299" spans="1:10" x14ac:dyDescent="0.3">
      <c r="A299" s="6" t="s">
        <v>385</v>
      </c>
      <c r="B299" s="20" t="str">
        <f>+VLOOKUP(BD_Capas[[#This Row],[idcapa]],Capas[],2,0)</f>
        <v>alojamiento_camping</v>
      </c>
      <c r="C299" s="3">
        <v>19</v>
      </c>
      <c r="D299" s="20" t="s">
        <v>325</v>
      </c>
      <c r="E299" s="68"/>
      <c r="F299" s="69"/>
      <c r="G299" s="4"/>
      <c r="H299" s="20"/>
      <c r="I299" s="31"/>
      <c r="J299" s="72"/>
    </row>
    <row r="300" spans="1:10" x14ac:dyDescent="0.3">
      <c r="A300" s="6" t="s">
        <v>385</v>
      </c>
      <c r="B300" s="20" t="str">
        <f>+VLOOKUP(BD_Capas[[#This Row],[idcapa]],Capas[],2,0)</f>
        <v>alojamiento_camping</v>
      </c>
      <c r="C300" s="3">
        <v>20</v>
      </c>
      <c r="D300" s="20" t="s">
        <v>30</v>
      </c>
      <c r="E300" s="68"/>
      <c r="F300" s="69"/>
      <c r="G300" s="4"/>
      <c r="H300" s="20"/>
      <c r="I300" s="31"/>
      <c r="J300" s="72"/>
    </row>
    <row r="301" spans="1:10" x14ac:dyDescent="0.3">
      <c r="A301" s="6" t="s">
        <v>386</v>
      </c>
      <c r="B301" s="20" t="str">
        <f>+VLOOKUP(BD_Capas[[#This Row],[idcapa]],Capas[],2,0)</f>
        <v>alojamiento_refugio</v>
      </c>
      <c r="C301" s="17">
        <v>1</v>
      </c>
      <c r="D301" s="23" t="s">
        <v>309</v>
      </c>
      <c r="E301" s="68">
        <v>1</v>
      </c>
      <c r="F301" s="69" t="s">
        <v>396</v>
      </c>
      <c r="G301" s="14">
        <v>7</v>
      </c>
      <c r="H301" s="23" t="s">
        <v>396</v>
      </c>
      <c r="I301" s="31" t="str">
        <f>BD_Capas[[#This Row],[idcapa]]&amp;"-"&amp;BD_Capas[[#This Row],[posición_capa]]</f>
        <v>15-0</v>
      </c>
      <c r="J301" s="70">
        <v>0</v>
      </c>
    </row>
    <row r="302" spans="1:10" x14ac:dyDescent="0.3">
      <c r="A302" s="6" t="s">
        <v>386</v>
      </c>
      <c r="B302" s="20" t="str">
        <f>+VLOOKUP(BD_Capas[[#This Row],[idcapa]],Capas[],2,0)</f>
        <v>alojamiento_refugio</v>
      </c>
      <c r="C302" s="3">
        <v>2</v>
      </c>
      <c r="D302" s="20" t="s">
        <v>311</v>
      </c>
      <c r="E302" s="68"/>
      <c r="F302" s="69"/>
      <c r="G302" s="4"/>
      <c r="H302" s="20"/>
      <c r="I302" s="31"/>
      <c r="J302" s="71"/>
    </row>
    <row r="303" spans="1:10" x14ac:dyDescent="0.3">
      <c r="A303" s="6" t="s">
        <v>386</v>
      </c>
      <c r="B303" s="20" t="str">
        <f>+VLOOKUP(BD_Capas[[#This Row],[idcapa]],Capas[],2,0)</f>
        <v>alojamiento_refugio</v>
      </c>
      <c r="C303" s="3">
        <v>3</v>
      </c>
      <c r="D303" s="20" t="s">
        <v>312</v>
      </c>
      <c r="E303" s="68"/>
      <c r="F303" s="69"/>
      <c r="G303" s="4"/>
      <c r="H303" s="20"/>
      <c r="I303" s="31"/>
      <c r="J303" s="71"/>
    </row>
    <row r="304" spans="1:10" x14ac:dyDescent="0.3">
      <c r="A304" s="6" t="s">
        <v>386</v>
      </c>
      <c r="B304" s="20" t="str">
        <f>+VLOOKUP(BD_Capas[[#This Row],[idcapa]],Capas[],2,0)</f>
        <v>alojamiento_refugio</v>
      </c>
      <c r="C304" s="3">
        <v>4</v>
      </c>
      <c r="D304" s="20" t="s">
        <v>313</v>
      </c>
      <c r="E304" s="68"/>
      <c r="F304" s="69"/>
      <c r="G304" s="4"/>
      <c r="H304" s="20"/>
      <c r="I304" s="31"/>
      <c r="J304" s="71"/>
    </row>
    <row r="305" spans="1:10" x14ac:dyDescent="0.3">
      <c r="A305" s="6" t="s">
        <v>386</v>
      </c>
      <c r="B305" s="20" t="str">
        <f>+VLOOKUP(BD_Capas[[#This Row],[idcapa]],Capas[],2,0)</f>
        <v>alojamiento_refugio</v>
      </c>
      <c r="C305" s="3">
        <v>5</v>
      </c>
      <c r="D305" s="20" t="s">
        <v>314</v>
      </c>
      <c r="E305" s="68">
        <v>1</v>
      </c>
      <c r="F305" s="69" t="s">
        <v>315</v>
      </c>
      <c r="G305" s="4">
        <v>3</v>
      </c>
      <c r="H305" s="20" t="s">
        <v>397</v>
      </c>
      <c r="I305" s="31" t="str">
        <f>BD_Capas[[#This Row],[idcapa]]&amp;"-"&amp;BD_Capas[[#This Row],[posición_capa]]</f>
        <v>15-1</v>
      </c>
      <c r="J305" s="72">
        <v>1</v>
      </c>
    </row>
    <row r="306" spans="1:10" x14ac:dyDescent="0.3">
      <c r="A306" s="6" t="s">
        <v>386</v>
      </c>
      <c r="B306" s="20" t="str">
        <f>+VLOOKUP(BD_Capas[[#This Row],[idcapa]],Capas[],2,0)</f>
        <v>alojamiento_refugio</v>
      </c>
      <c r="C306" s="3">
        <v>6</v>
      </c>
      <c r="D306" s="20" t="s">
        <v>317</v>
      </c>
      <c r="E306" s="68"/>
      <c r="F306" s="69"/>
      <c r="G306" s="4"/>
      <c r="H306" s="20"/>
      <c r="I306" s="5"/>
      <c r="J306" s="71"/>
    </row>
    <row r="307" spans="1:10" x14ac:dyDescent="0.3">
      <c r="A307" s="6" t="s">
        <v>386</v>
      </c>
      <c r="B307" s="20" t="str">
        <f>+VLOOKUP(BD_Capas[[#This Row],[idcapa]],Capas[],2,0)</f>
        <v>alojamiento_refugio</v>
      </c>
      <c r="C307" s="3">
        <v>7</v>
      </c>
      <c r="D307" s="20" t="s">
        <v>318</v>
      </c>
      <c r="E307" s="68"/>
      <c r="F307" s="69"/>
      <c r="G307" s="4"/>
      <c r="H307" s="20"/>
      <c r="I307" s="5"/>
      <c r="J307" s="71"/>
    </row>
    <row r="308" spans="1:10" x14ac:dyDescent="0.3">
      <c r="A308" s="6" t="s">
        <v>386</v>
      </c>
      <c r="B308" s="20" t="str">
        <f>+VLOOKUP(BD_Capas[[#This Row],[idcapa]],Capas[],2,0)</f>
        <v>alojamiento_refugio</v>
      </c>
      <c r="C308" s="3">
        <v>8</v>
      </c>
      <c r="D308" s="20" t="s">
        <v>2</v>
      </c>
      <c r="E308" s="68"/>
      <c r="F308" s="69"/>
      <c r="G308" s="4"/>
      <c r="H308" s="20"/>
      <c r="I308" s="5"/>
      <c r="J308" s="71"/>
    </row>
    <row r="309" spans="1:10" x14ac:dyDescent="0.3">
      <c r="A309" s="6" t="s">
        <v>386</v>
      </c>
      <c r="B309" s="20" t="str">
        <f>+VLOOKUP(BD_Capas[[#This Row],[idcapa]],Capas[],2,0)</f>
        <v>alojamiento_refugio</v>
      </c>
      <c r="C309" s="3">
        <v>9</v>
      </c>
      <c r="D309" s="20" t="s">
        <v>319</v>
      </c>
      <c r="E309" s="68">
        <v>1</v>
      </c>
      <c r="F309" s="69" t="s">
        <v>10</v>
      </c>
      <c r="G309" s="4">
        <v>4</v>
      </c>
      <c r="H309" s="20"/>
      <c r="I309" s="5"/>
      <c r="J309" s="71"/>
    </row>
    <row r="310" spans="1:10" x14ac:dyDescent="0.3">
      <c r="A310" s="6" t="s">
        <v>386</v>
      </c>
      <c r="B310" s="20" t="str">
        <f>+VLOOKUP(BD_Capas[[#This Row],[idcapa]],Capas[],2,0)</f>
        <v>alojamiento_refugio</v>
      </c>
      <c r="C310" s="3">
        <v>10</v>
      </c>
      <c r="D310" s="20" t="s">
        <v>3</v>
      </c>
      <c r="E310" s="68"/>
      <c r="F310" s="69"/>
      <c r="G310" s="4"/>
      <c r="H310" s="20"/>
      <c r="I310" s="5"/>
      <c r="J310" s="71"/>
    </row>
    <row r="311" spans="1:10" x14ac:dyDescent="0.3">
      <c r="A311" s="6" t="s">
        <v>386</v>
      </c>
      <c r="B311" s="20" t="str">
        <f>+VLOOKUP(BD_Capas[[#This Row],[idcapa]],Capas[],2,0)</f>
        <v>alojamiento_refugio</v>
      </c>
      <c r="C311" s="3">
        <v>11</v>
      </c>
      <c r="D311" s="20" t="s">
        <v>320</v>
      </c>
      <c r="E311" s="68">
        <v>1</v>
      </c>
      <c r="F311" s="69" t="s">
        <v>128</v>
      </c>
      <c r="G311" s="4">
        <v>5</v>
      </c>
      <c r="H311" s="20"/>
      <c r="I311" s="5"/>
      <c r="J311" s="71"/>
    </row>
    <row r="312" spans="1:10" x14ac:dyDescent="0.3">
      <c r="A312" s="6" t="s">
        <v>386</v>
      </c>
      <c r="B312" s="20" t="str">
        <f>+VLOOKUP(BD_Capas[[#This Row],[idcapa]],Capas[],2,0)</f>
        <v>alojamiento_refugio</v>
      </c>
      <c r="C312" s="3">
        <v>12</v>
      </c>
      <c r="D312" s="20" t="s">
        <v>105</v>
      </c>
      <c r="E312" s="68"/>
      <c r="F312" s="69"/>
      <c r="G312" s="4"/>
      <c r="H312" s="20"/>
      <c r="I312" s="5"/>
      <c r="J312" s="71"/>
    </row>
    <row r="313" spans="1:10" x14ac:dyDescent="0.3">
      <c r="A313" s="6" t="s">
        <v>386</v>
      </c>
      <c r="B313" s="20" t="str">
        <f>+VLOOKUP(BD_Capas[[#This Row],[idcapa]],Capas[],2,0)</f>
        <v>alojamiento_refugio</v>
      </c>
      <c r="C313" s="3">
        <v>13</v>
      </c>
      <c r="D313" s="20" t="s">
        <v>321</v>
      </c>
      <c r="E313" s="68">
        <v>1</v>
      </c>
      <c r="F313" s="69" t="s">
        <v>11</v>
      </c>
      <c r="G313" s="4">
        <v>6</v>
      </c>
      <c r="H313" s="20"/>
      <c r="I313" s="5"/>
      <c r="J313" s="71"/>
    </row>
    <row r="314" spans="1:10" x14ac:dyDescent="0.3">
      <c r="A314" s="6" t="s">
        <v>386</v>
      </c>
      <c r="B314" s="20" t="str">
        <f>+VLOOKUP(BD_Capas[[#This Row],[idcapa]],Capas[],2,0)</f>
        <v>alojamiento_refugio</v>
      </c>
      <c r="C314" s="3">
        <v>14</v>
      </c>
      <c r="D314" s="20" t="s">
        <v>322</v>
      </c>
      <c r="E314" s="68"/>
      <c r="F314" s="69"/>
      <c r="G314" s="4"/>
      <c r="H314" s="20"/>
      <c r="I314" s="5"/>
      <c r="J314" s="71"/>
    </row>
    <row r="315" spans="1:10" x14ac:dyDescent="0.3">
      <c r="A315" s="6" t="s">
        <v>386</v>
      </c>
      <c r="B315" s="20" t="str">
        <f>+VLOOKUP(BD_Capas[[#This Row],[idcapa]],Capas[],2,0)</f>
        <v>alojamiento_refugio</v>
      </c>
      <c r="C315" s="3">
        <v>15</v>
      </c>
      <c r="D315" s="20" t="s">
        <v>1</v>
      </c>
      <c r="E315" s="68"/>
      <c r="F315" s="69"/>
      <c r="G315" s="4"/>
      <c r="H315" s="20"/>
      <c r="I315" s="31"/>
      <c r="J315" s="72"/>
    </row>
    <row r="316" spans="1:10" x14ac:dyDescent="0.3">
      <c r="A316" s="6" t="s">
        <v>386</v>
      </c>
      <c r="B316" s="20" t="str">
        <f>+VLOOKUP(BD_Capas[[#This Row],[idcapa]],Capas[],2,0)</f>
        <v>alojamiento_refugio</v>
      </c>
      <c r="C316" s="3">
        <v>16</v>
      </c>
      <c r="D316" s="20" t="s">
        <v>323</v>
      </c>
      <c r="E316" s="68"/>
      <c r="F316" s="69"/>
      <c r="G316" s="4"/>
      <c r="H316" s="20"/>
      <c r="I316" s="31"/>
      <c r="J316" s="72"/>
    </row>
    <row r="317" spans="1:10" x14ac:dyDescent="0.3">
      <c r="A317" s="6" t="s">
        <v>386</v>
      </c>
      <c r="B317" s="20" t="str">
        <f>+VLOOKUP(BD_Capas[[#This Row],[idcapa]],Capas[],2,0)</f>
        <v>alojamiento_refugio</v>
      </c>
      <c r="C317" s="3">
        <v>17</v>
      </c>
      <c r="D317" s="20" t="s">
        <v>16</v>
      </c>
      <c r="E317" s="68">
        <v>1</v>
      </c>
      <c r="F317" s="69" t="s">
        <v>16</v>
      </c>
      <c r="G317" s="4">
        <v>2</v>
      </c>
      <c r="H317" s="20"/>
      <c r="I317" s="31"/>
      <c r="J317" s="72"/>
    </row>
    <row r="318" spans="1:10" x14ac:dyDescent="0.3">
      <c r="A318" s="6" t="s">
        <v>386</v>
      </c>
      <c r="B318" s="20" t="str">
        <f>+VLOOKUP(BD_Capas[[#This Row],[idcapa]],Capas[],2,0)</f>
        <v>alojamiento_refugio</v>
      </c>
      <c r="C318" s="3">
        <v>18</v>
      </c>
      <c r="D318" s="20" t="s">
        <v>324</v>
      </c>
      <c r="E318" s="68">
        <v>1</v>
      </c>
      <c r="F318" s="69" t="s">
        <v>324</v>
      </c>
      <c r="G318" s="4">
        <v>1</v>
      </c>
      <c r="H318" s="20"/>
      <c r="I318" s="31"/>
      <c r="J318" s="72"/>
    </row>
    <row r="319" spans="1:10" x14ac:dyDescent="0.3">
      <c r="A319" s="6" t="s">
        <v>386</v>
      </c>
      <c r="B319" s="20" t="str">
        <f>+VLOOKUP(BD_Capas[[#This Row],[idcapa]],Capas[],2,0)</f>
        <v>alojamiento_refugio</v>
      </c>
      <c r="C319" s="3">
        <v>19</v>
      </c>
      <c r="D319" s="20" t="s">
        <v>325</v>
      </c>
      <c r="E319" s="68"/>
      <c r="F319" s="69"/>
      <c r="G319" s="4"/>
      <c r="H319" s="20"/>
      <c r="I319" s="31"/>
      <c r="J319" s="72"/>
    </row>
    <row r="320" spans="1:10" x14ac:dyDescent="0.3">
      <c r="A320" s="6" t="s">
        <v>386</v>
      </c>
      <c r="B320" s="20" t="str">
        <f>+VLOOKUP(BD_Capas[[#This Row],[idcapa]],Capas[],2,0)</f>
        <v>alojamiento_refugio</v>
      </c>
      <c r="C320" s="3">
        <v>20</v>
      </c>
      <c r="D320" s="20" t="s">
        <v>30</v>
      </c>
      <c r="E320" s="68"/>
      <c r="F320" s="69"/>
      <c r="G320" s="4"/>
      <c r="H320" s="20"/>
      <c r="I320" s="31"/>
      <c r="J320" s="72"/>
    </row>
    <row r="321" spans="1:10" x14ac:dyDescent="0.3">
      <c r="A321" s="6" t="s">
        <v>387</v>
      </c>
      <c r="B321" s="20" t="str">
        <f>+VLOOKUP(BD_Capas[[#This Row],[idcapa]],Capas[],2,0)</f>
        <v>alojamiento_choza_alpina</v>
      </c>
      <c r="C321" s="17">
        <v>1</v>
      </c>
      <c r="D321" s="23" t="s">
        <v>309</v>
      </c>
      <c r="E321" s="68">
        <v>1</v>
      </c>
      <c r="F321" s="69" t="s">
        <v>398</v>
      </c>
      <c r="G321" s="14">
        <v>7</v>
      </c>
      <c r="H321" s="23" t="s">
        <v>398</v>
      </c>
      <c r="I321" s="31" t="str">
        <f>BD_Capas[[#This Row],[idcapa]]&amp;"-"&amp;BD_Capas[[#This Row],[posición_capa]]</f>
        <v>16-0</v>
      </c>
      <c r="J321" s="70">
        <v>0</v>
      </c>
    </row>
    <row r="322" spans="1:10" x14ac:dyDescent="0.3">
      <c r="A322" s="6" t="s">
        <v>387</v>
      </c>
      <c r="B322" s="20" t="str">
        <f>+VLOOKUP(BD_Capas[[#This Row],[idcapa]],Capas[],2,0)</f>
        <v>alojamiento_choza_alpina</v>
      </c>
      <c r="C322" s="3">
        <v>2</v>
      </c>
      <c r="D322" s="20" t="s">
        <v>311</v>
      </c>
      <c r="E322" s="68"/>
      <c r="F322" s="69"/>
      <c r="G322" s="4"/>
      <c r="H322" s="20"/>
      <c r="I322" s="31"/>
      <c r="J322" s="71"/>
    </row>
    <row r="323" spans="1:10" x14ac:dyDescent="0.3">
      <c r="A323" s="6" t="s">
        <v>387</v>
      </c>
      <c r="B323" s="20" t="str">
        <f>+VLOOKUP(BD_Capas[[#This Row],[idcapa]],Capas[],2,0)</f>
        <v>alojamiento_choza_alpina</v>
      </c>
      <c r="C323" s="3">
        <v>3</v>
      </c>
      <c r="D323" s="20" t="s">
        <v>312</v>
      </c>
      <c r="E323" s="68"/>
      <c r="F323" s="69"/>
      <c r="G323" s="4"/>
      <c r="H323" s="20"/>
      <c r="I323" s="31"/>
      <c r="J323" s="71"/>
    </row>
    <row r="324" spans="1:10" x14ac:dyDescent="0.3">
      <c r="A324" s="6" t="s">
        <v>387</v>
      </c>
      <c r="B324" s="20" t="str">
        <f>+VLOOKUP(BD_Capas[[#This Row],[idcapa]],Capas[],2,0)</f>
        <v>alojamiento_choza_alpina</v>
      </c>
      <c r="C324" s="3">
        <v>4</v>
      </c>
      <c r="D324" s="20" t="s">
        <v>313</v>
      </c>
      <c r="E324" s="68"/>
      <c r="F324" s="69"/>
      <c r="G324" s="4"/>
      <c r="H324" s="20"/>
      <c r="I324" s="31"/>
      <c r="J324" s="71"/>
    </row>
    <row r="325" spans="1:10" x14ac:dyDescent="0.3">
      <c r="A325" s="6" t="s">
        <v>387</v>
      </c>
      <c r="B325" s="20" t="str">
        <f>+VLOOKUP(BD_Capas[[#This Row],[idcapa]],Capas[],2,0)</f>
        <v>alojamiento_choza_alpina</v>
      </c>
      <c r="C325" s="3">
        <v>5</v>
      </c>
      <c r="D325" s="20" t="s">
        <v>314</v>
      </c>
      <c r="E325" s="68">
        <v>1</v>
      </c>
      <c r="F325" s="69" t="s">
        <v>315</v>
      </c>
      <c r="G325" s="4">
        <v>3</v>
      </c>
      <c r="H325" s="20" t="s">
        <v>399</v>
      </c>
      <c r="I325" s="31" t="str">
        <f>BD_Capas[[#This Row],[idcapa]]&amp;"-"&amp;BD_Capas[[#This Row],[posición_capa]]</f>
        <v>16-1</v>
      </c>
      <c r="J325" s="72">
        <v>1</v>
      </c>
    </row>
    <row r="326" spans="1:10" x14ac:dyDescent="0.3">
      <c r="A326" s="6" t="s">
        <v>387</v>
      </c>
      <c r="B326" s="20" t="str">
        <f>+VLOOKUP(BD_Capas[[#This Row],[idcapa]],Capas[],2,0)</f>
        <v>alojamiento_choza_alpina</v>
      </c>
      <c r="C326" s="3">
        <v>6</v>
      </c>
      <c r="D326" s="20" t="s">
        <v>317</v>
      </c>
      <c r="E326" s="68"/>
      <c r="F326" s="69"/>
      <c r="G326" s="4"/>
      <c r="H326" s="20"/>
      <c r="I326" s="5"/>
      <c r="J326" s="71"/>
    </row>
    <row r="327" spans="1:10" x14ac:dyDescent="0.3">
      <c r="A327" s="6" t="s">
        <v>387</v>
      </c>
      <c r="B327" s="20" t="str">
        <f>+VLOOKUP(BD_Capas[[#This Row],[idcapa]],Capas[],2,0)</f>
        <v>alojamiento_choza_alpina</v>
      </c>
      <c r="C327" s="3">
        <v>7</v>
      </c>
      <c r="D327" s="20" t="s">
        <v>318</v>
      </c>
      <c r="E327" s="68"/>
      <c r="F327" s="69"/>
      <c r="G327" s="4"/>
      <c r="H327" s="20"/>
      <c r="I327" s="5"/>
      <c r="J327" s="71"/>
    </row>
    <row r="328" spans="1:10" x14ac:dyDescent="0.3">
      <c r="A328" s="6" t="s">
        <v>387</v>
      </c>
      <c r="B328" s="20" t="str">
        <f>+VLOOKUP(BD_Capas[[#This Row],[idcapa]],Capas[],2,0)</f>
        <v>alojamiento_choza_alpina</v>
      </c>
      <c r="C328" s="3">
        <v>8</v>
      </c>
      <c r="D328" s="20" t="s">
        <v>2</v>
      </c>
      <c r="E328" s="68"/>
      <c r="F328" s="69"/>
      <c r="G328" s="4"/>
      <c r="H328" s="20"/>
      <c r="I328" s="5"/>
      <c r="J328" s="71"/>
    </row>
    <row r="329" spans="1:10" x14ac:dyDescent="0.3">
      <c r="A329" s="6" t="s">
        <v>387</v>
      </c>
      <c r="B329" s="20" t="str">
        <f>+VLOOKUP(BD_Capas[[#This Row],[idcapa]],Capas[],2,0)</f>
        <v>alojamiento_choza_alpina</v>
      </c>
      <c r="C329" s="3">
        <v>9</v>
      </c>
      <c r="D329" s="20" t="s">
        <v>319</v>
      </c>
      <c r="E329" s="68">
        <v>1</v>
      </c>
      <c r="F329" s="69" t="s">
        <v>10</v>
      </c>
      <c r="G329" s="4">
        <v>4</v>
      </c>
      <c r="H329" s="20"/>
      <c r="I329" s="5"/>
      <c r="J329" s="71"/>
    </row>
    <row r="330" spans="1:10" x14ac:dyDescent="0.3">
      <c r="A330" s="6" t="s">
        <v>387</v>
      </c>
      <c r="B330" s="20" t="str">
        <f>+VLOOKUP(BD_Capas[[#This Row],[idcapa]],Capas[],2,0)</f>
        <v>alojamiento_choza_alpina</v>
      </c>
      <c r="C330" s="3">
        <v>10</v>
      </c>
      <c r="D330" s="20" t="s">
        <v>3</v>
      </c>
      <c r="E330" s="68"/>
      <c r="F330" s="69"/>
      <c r="G330" s="4"/>
      <c r="H330" s="20"/>
      <c r="I330" s="5"/>
      <c r="J330" s="71"/>
    </row>
    <row r="331" spans="1:10" x14ac:dyDescent="0.3">
      <c r="A331" s="6" t="s">
        <v>387</v>
      </c>
      <c r="B331" s="20" t="str">
        <f>+VLOOKUP(BD_Capas[[#This Row],[idcapa]],Capas[],2,0)</f>
        <v>alojamiento_choza_alpina</v>
      </c>
      <c r="C331" s="3">
        <v>11</v>
      </c>
      <c r="D331" s="20" t="s">
        <v>320</v>
      </c>
      <c r="E331" s="68">
        <v>1</v>
      </c>
      <c r="F331" s="69" t="s">
        <v>128</v>
      </c>
      <c r="G331" s="4">
        <v>5</v>
      </c>
      <c r="H331" s="20"/>
      <c r="I331" s="5"/>
      <c r="J331" s="71"/>
    </row>
    <row r="332" spans="1:10" x14ac:dyDescent="0.3">
      <c r="A332" s="6" t="s">
        <v>387</v>
      </c>
      <c r="B332" s="20" t="str">
        <f>+VLOOKUP(BD_Capas[[#This Row],[idcapa]],Capas[],2,0)</f>
        <v>alojamiento_choza_alpina</v>
      </c>
      <c r="C332" s="3">
        <v>12</v>
      </c>
      <c r="D332" s="20" t="s">
        <v>105</v>
      </c>
      <c r="E332" s="68"/>
      <c r="F332" s="69"/>
      <c r="G332" s="4"/>
      <c r="H332" s="20"/>
      <c r="I332" s="5"/>
      <c r="J332" s="71"/>
    </row>
    <row r="333" spans="1:10" x14ac:dyDescent="0.3">
      <c r="A333" s="6" t="s">
        <v>387</v>
      </c>
      <c r="B333" s="20" t="str">
        <f>+VLOOKUP(BD_Capas[[#This Row],[idcapa]],Capas[],2,0)</f>
        <v>alojamiento_choza_alpina</v>
      </c>
      <c r="C333" s="3">
        <v>13</v>
      </c>
      <c r="D333" s="20" t="s">
        <v>321</v>
      </c>
      <c r="E333" s="68">
        <v>1</v>
      </c>
      <c r="F333" s="69" t="s">
        <v>11</v>
      </c>
      <c r="G333" s="4">
        <v>6</v>
      </c>
      <c r="H333" s="20"/>
      <c r="I333" s="5"/>
      <c r="J333" s="71"/>
    </row>
    <row r="334" spans="1:10" x14ac:dyDescent="0.3">
      <c r="A334" s="6" t="s">
        <v>387</v>
      </c>
      <c r="B334" s="20" t="str">
        <f>+VLOOKUP(BD_Capas[[#This Row],[idcapa]],Capas[],2,0)</f>
        <v>alojamiento_choza_alpina</v>
      </c>
      <c r="C334" s="3">
        <v>14</v>
      </c>
      <c r="D334" s="20" t="s">
        <v>322</v>
      </c>
      <c r="E334" s="68"/>
      <c r="F334" s="69"/>
      <c r="G334" s="4"/>
      <c r="H334" s="20"/>
      <c r="I334" s="5"/>
      <c r="J334" s="71"/>
    </row>
    <row r="335" spans="1:10" x14ac:dyDescent="0.3">
      <c r="A335" s="6" t="s">
        <v>387</v>
      </c>
      <c r="B335" s="20" t="str">
        <f>+VLOOKUP(BD_Capas[[#This Row],[idcapa]],Capas[],2,0)</f>
        <v>alojamiento_choza_alpina</v>
      </c>
      <c r="C335" s="3">
        <v>15</v>
      </c>
      <c r="D335" s="20" t="s">
        <v>1</v>
      </c>
      <c r="E335" s="68"/>
      <c r="F335" s="69"/>
      <c r="G335" s="4"/>
      <c r="H335" s="20"/>
      <c r="I335" s="31"/>
      <c r="J335" s="72"/>
    </row>
    <row r="336" spans="1:10" x14ac:dyDescent="0.3">
      <c r="A336" s="6" t="s">
        <v>387</v>
      </c>
      <c r="B336" s="20" t="str">
        <f>+VLOOKUP(BD_Capas[[#This Row],[idcapa]],Capas[],2,0)</f>
        <v>alojamiento_choza_alpina</v>
      </c>
      <c r="C336" s="3">
        <v>16</v>
      </c>
      <c r="D336" s="20" t="s">
        <v>323</v>
      </c>
      <c r="E336" s="68"/>
      <c r="F336" s="69"/>
      <c r="G336" s="4"/>
      <c r="H336" s="20"/>
      <c r="I336" s="31"/>
      <c r="J336" s="72"/>
    </row>
    <row r="337" spans="1:10" x14ac:dyDescent="0.3">
      <c r="A337" s="6" t="s">
        <v>387</v>
      </c>
      <c r="B337" s="20" t="str">
        <f>+VLOOKUP(BD_Capas[[#This Row],[idcapa]],Capas[],2,0)</f>
        <v>alojamiento_choza_alpina</v>
      </c>
      <c r="C337" s="3">
        <v>17</v>
      </c>
      <c r="D337" s="20" t="s">
        <v>16</v>
      </c>
      <c r="E337" s="68">
        <v>1</v>
      </c>
      <c r="F337" s="69" t="s">
        <v>16</v>
      </c>
      <c r="G337" s="4">
        <v>2</v>
      </c>
      <c r="H337" s="20"/>
      <c r="I337" s="31"/>
      <c r="J337" s="72"/>
    </row>
    <row r="338" spans="1:10" x14ac:dyDescent="0.3">
      <c r="A338" s="6" t="s">
        <v>387</v>
      </c>
      <c r="B338" s="20" t="str">
        <f>+VLOOKUP(BD_Capas[[#This Row],[idcapa]],Capas[],2,0)</f>
        <v>alojamiento_choza_alpina</v>
      </c>
      <c r="C338" s="3">
        <v>18</v>
      </c>
      <c r="D338" s="20" t="s">
        <v>324</v>
      </c>
      <c r="E338" s="68">
        <v>1</v>
      </c>
      <c r="F338" s="69" t="s">
        <v>324</v>
      </c>
      <c r="G338" s="4">
        <v>1</v>
      </c>
      <c r="H338" s="20"/>
      <c r="I338" s="31"/>
      <c r="J338" s="72"/>
    </row>
    <row r="339" spans="1:10" x14ac:dyDescent="0.3">
      <c r="A339" s="6" t="s">
        <v>387</v>
      </c>
      <c r="B339" s="20" t="str">
        <f>+VLOOKUP(BD_Capas[[#This Row],[idcapa]],Capas[],2,0)</f>
        <v>alojamiento_choza_alpina</v>
      </c>
      <c r="C339" s="3">
        <v>19</v>
      </c>
      <c r="D339" s="20" t="s">
        <v>325</v>
      </c>
      <c r="E339" s="68"/>
      <c r="F339" s="69"/>
      <c r="G339" s="4"/>
      <c r="H339" s="20"/>
      <c r="I339" s="31"/>
      <c r="J339" s="72"/>
    </row>
    <row r="340" spans="1:10" x14ac:dyDescent="0.3">
      <c r="A340" s="6" t="s">
        <v>387</v>
      </c>
      <c r="B340" s="20" t="str">
        <f>+VLOOKUP(BD_Capas[[#This Row],[idcapa]],Capas[],2,0)</f>
        <v>alojamiento_choza_alpina</v>
      </c>
      <c r="C340" s="3">
        <v>20</v>
      </c>
      <c r="D340" s="20" t="s">
        <v>30</v>
      </c>
      <c r="E340" s="68"/>
      <c r="F340" s="69"/>
      <c r="G340" s="4"/>
      <c r="H340" s="20"/>
      <c r="I340" s="31"/>
      <c r="J340" s="72"/>
    </row>
    <row r="341" spans="1:10" x14ac:dyDescent="0.3">
      <c r="A341" s="6" t="s">
        <v>388</v>
      </c>
      <c r="B341" s="20" t="str">
        <f>+VLOOKUP(BD_Capas[[#This Row],[idcapa]],Capas[],2,0)</f>
        <v>alojamiento_albergue</v>
      </c>
      <c r="C341" s="17">
        <v>1</v>
      </c>
      <c r="D341" s="23" t="s">
        <v>309</v>
      </c>
      <c r="E341" s="68">
        <v>1</v>
      </c>
      <c r="F341" s="69" t="s">
        <v>400</v>
      </c>
      <c r="G341" s="14">
        <v>7</v>
      </c>
      <c r="H341" s="23" t="s">
        <v>400</v>
      </c>
      <c r="I341" s="31" t="str">
        <f>BD_Capas[[#This Row],[idcapa]]&amp;"-"&amp;BD_Capas[[#This Row],[posición_capa]]</f>
        <v>17-0</v>
      </c>
      <c r="J341" s="70">
        <v>0</v>
      </c>
    </row>
    <row r="342" spans="1:10" x14ac:dyDescent="0.3">
      <c r="A342" s="6" t="s">
        <v>388</v>
      </c>
      <c r="B342" s="20" t="str">
        <f>+VLOOKUP(BD_Capas[[#This Row],[idcapa]],Capas[],2,0)</f>
        <v>alojamiento_albergue</v>
      </c>
      <c r="C342" s="3">
        <v>2</v>
      </c>
      <c r="D342" s="20" t="s">
        <v>311</v>
      </c>
      <c r="E342" s="68"/>
      <c r="F342" s="69"/>
      <c r="G342" s="4"/>
      <c r="H342" s="20"/>
      <c r="I342" s="31"/>
      <c r="J342" s="71"/>
    </row>
    <row r="343" spans="1:10" x14ac:dyDescent="0.3">
      <c r="A343" s="6" t="s">
        <v>388</v>
      </c>
      <c r="B343" s="20" t="str">
        <f>+VLOOKUP(BD_Capas[[#This Row],[idcapa]],Capas[],2,0)</f>
        <v>alojamiento_albergue</v>
      </c>
      <c r="C343" s="3">
        <v>3</v>
      </c>
      <c r="D343" s="20" t="s">
        <v>312</v>
      </c>
      <c r="E343" s="68"/>
      <c r="F343" s="69"/>
      <c r="G343" s="4"/>
      <c r="H343" s="20"/>
      <c r="I343" s="31"/>
      <c r="J343" s="71"/>
    </row>
    <row r="344" spans="1:10" x14ac:dyDescent="0.3">
      <c r="A344" s="6" t="s">
        <v>388</v>
      </c>
      <c r="B344" s="20" t="str">
        <f>+VLOOKUP(BD_Capas[[#This Row],[idcapa]],Capas[],2,0)</f>
        <v>alojamiento_albergue</v>
      </c>
      <c r="C344" s="3">
        <v>4</v>
      </c>
      <c r="D344" s="20" t="s">
        <v>313</v>
      </c>
      <c r="E344" s="68"/>
      <c r="F344" s="69"/>
      <c r="G344" s="4"/>
      <c r="H344" s="20"/>
      <c r="I344" s="31"/>
      <c r="J344" s="71"/>
    </row>
    <row r="345" spans="1:10" x14ac:dyDescent="0.3">
      <c r="A345" s="6" t="s">
        <v>388</v>
      </c>
      <c r="B345" s="20" t="str">
        <f>+VLOOKUP(BD_Capas[[#This Row],[idcapa]],Capas[],2,0)</f>
        <v>alojamiento_albergue</v>
      </c>
      <c r="C345" s="3">
        <v>5</v>
      </c>
      <c r="D345" s="20" t="s">
        <v>314</v>
      </c>
      <c r="E345" s="68">
        <v>1</v>
      </c>
      <c r="F345" s="69" t="s">
        <v>315</v>
      </c>
      <c r="G345" s="4">
        <v>3</v>
      </c>
      <c r="H345" s="20" t="s">
        <v>401</v>
      </c>
      <c r="I345" s="31" t="str">
        <f>BD_Capas[[#This Row],[idcapa]]&amp;"-"&amp;BD_Capas[[#This Row],[posición_capa]]</f>
        <v>17-1</v>
      </c>
      <c r="J345" s="72">
        <v>1</v>
      </c>
    </row>
    <row r="346" spans="1:10" x14ac:dyDescent="0.3">
      <c r="A346" s="6" t="s">
        <v>388</v>
      </c>
      <c r="B346" s="20" t="str">
        <f>+VLOOKUP(BD_Capas[[#This Row],[idcapa]],Capas[],2,0)</f>
        <v>alojamiento_albergue</v>
      </c>
      <c r="C346" s="3">
        <v>6</v>
      </c>
      <c r="D346" s="20" t="s">
        <v>317</v>
      </c>
      <c r="E346" s="68"/>
      <c r="F346" s="69"/>
      <c r="G346" s="4"/>
      <c r="H346" s="20"/>
      <c r="I346" s="5"/>
      <c r="J346" s="71"/>
    </row>
    <row r="347" spans="1:10" x14ac:dyDescent="0.3">
      <c r="A347" s="6" t="s">
        <v>388</v>
      </c>
      <c r="B347" s="20" t="str">
        <f>+VLOOKUP(BD_Capas[[#This Row],[idcapa]],Capas[],2,0)</f>
        <v>alojamiento_albergue</v>
      </c>
      <c r="C347" s="3">
        <v>7</v>
      </c>
      <c r="D347" s="20" t="s">
        <v>318</v>
      </c>
      <c r="E347" s="68"/>
      <c r="F347" s="69"/>
      <c r="G347" s="4"/>
      <c r="H347" s="20"/>
      <c r="I347" s="5"/>
      <c r="J347" s="71"/>
    </row>
    <row r="348" spans="1:10" x14ac:dyDescent="0.3">
      <c r="A348" s="6" t="s">
        <v>388</v>
      </c>
      <c r="B348" s="20" t="str">
        <f>+VLOOKUP(BD_Capas[[#This Row],[idcapa]],Capas[],2,0)</f>
        <v>alojamiento_albergue</v>
      </c>
      <c r="C348" s="3">
        <v>8</v>
      </c>
      <c r="D348" s="20" t="s">
        <v>2</v>
      </c>
      <c r="E348" s="68"/>
      <c r="F348" s="69"/>
      <c r="G348" s="4"/>
      <c r="H348" s="20"/>
      <c r="I348" s="5"/>
      <c r="J348" s="71"/>
    </row>
    <row r="349" spans="1:10" x14ac:dyDescent="0.3">
      <c r="A349" s="6" t="s">
        <v>388</v>
      </c>
      <c r="B349" s="20" t="str">
        <f>+VLOOKUP(BD_Capas[[#This Row],[idcapa]],Capas[],2,0)</f>
        <v>alojamiento_albergue</v>
      </c>
      <c r="C349" s="3">
        <v>9</v>
      </c>
      <c r="D349" s="20" t="s">
        <v>319</v>
      </c>
      <c r="E349" s="68">
        <v>1</v>
      </c>
      <c r="F349" s="69" t="s">
        <v>10</v>
      </c>
      <c r="G349" s="4">
        <v>4</v>
      </c>
      <c r="H349" s="20"/>
      <c r="I349" s="5"/>
      <c r="J349" s="71"/>
    </row>
    <row r="350" spans="1:10" x14ac:dyDescent="0.3">
      <c r="A350" s="6" t="s">
        <v>388</v>
      </c>
      <c r="B350" s="20" t="str">
        <f>+VLOOKUP(BD_Capas[[#This Row],[idcapa]],Capas[],2,0)</f>
        <v>alojamiento_albergue</v>
      </c>
      <c r="C350" s="3">
        <v>10</v>
      </c>
      <c r="D350" s="20" t="s">
        <v>3</v>
      </c>
      <c r="E350" s="68"/>
      <c r="F350" s="69"/>
      <c r="G350" s="4"/>
      <c r="H350" s="20"/>
      <c r="I350" s="5"/>
      <c r="J350" s="71"/>
    </row>
    <row r="351" spans="1:10" x14ac:dyDescent="0.3">
      <c r="A351" s="6" t="s">
        <v>388</v>
      </c>
      <c r="B351" s="20" t="str">
        <f>+VLOOKUP(BD_Capas[[#This Row],[idcapa]],Capas[],2,0)</f>
        <v>alojamiento_albergue</v>
      </c>
      <c r="C351" s="3">
        <v>11</v>
      </c>
      <c r="D351" s="20" t="s">
        <v>320</v>
      </c>
      <c r="E351" s="68">
        <v>1</v>
      </c>
      <c r="F351" s="69" t="s">
        <v>128</v>
      </c>
      <c r="G351" s="4">
        <v>5</v>
      </c>
      <c r="H351" s="20"/>
      <c r="I351" s="5"/>
      <c r="J351" s="71"/>
    </row>
    <row r="352" spans="1:10" x14ac:dyDescent="0.3">
      <c r="A352" s="6" t="s">
        <v>388</v>
      </c>
      <c r="B352" s="20" t="str">
        <f>+VLOOKUP(BD_Capas[[#This Row],[idcapa]],Capas[],2,0)</f>
        <v>alojamiento_albergue</v>
      </c>
      <c r="C352" s="3">
        <v>12</v>
      </c>
      <c r="D352" s="20" t="s">
        <v>105</v>
      </c>
      <c r="E352" s="68"/>
      <c r="F352" s="69"/>
      <c r="G352" s="4"/>
      <c r="H352" s="20"/>
      <c r="I352" s="5"/>
      <c r="J352" s="71"/>
    </row>
    <row r="353" spans="1:10" x14ac:dyDescent="0.3">
      <c r="A353" s="6" t="s">
        <v>388</v>
      </c>
      <c r="B353" s="20" t="str">
        <f>+VLOOKUP(BD_Capas[[#This Row],[idcapa]],Capas[],2,0)</f>
        <v>alojamiento_albergue</v>
      </c>
      <c r="C353" s="3">
        <v>13</v>
      </c>
      <c r="D353" s="20" t="s">
        <v>321</v>
      </c>
      <c r="E353" s="68">
        <v>1</v>
      </c>
      <c r="F353" s="69" t="s">
        <v>11</v>
      </c>
      <c r="G353" s="4">
        <v>6</v>
      </c>
      <c r="H353" s="20"/>
      <c r="I353" s="5"/>
      <c r="J353" s="71"/>
    </row>
    <row r="354" spans="1:10" x14ac:dyDescent="0.3">
      <c r="A354" s="6" t="s">
        <v>388</v>
      </c>
      <c r="B354" s="20" t="str">
        <f>+VLOOKUP(BD_Capas[[#This Row],[idcapa]],Capas[],2,0)</f>
        <v>alojamiento_albergue</v>
      </c>
      <c r="C354" s="3">
        <v>14</v>
      </c>
      <c r="D354" s="20" t="s">
        <v>322</v>
      </c>
      <c r="E354" s="68"/>
      <c r="F354" s="69"/>
      <c r="G354" s="4"/>
      <c r="H354" s="20"/>
      <c r="I354" s="5"/>
      <c r="J354" s="71"/>
    </row>
    <row r="355" spans="1:10" x14ac:dyDescent="0.3">
      <c r="A355" s="6" t="s">
        <v>388</v>
      </c>
      <c r="B355" s="20" t="str">
        <f>+VLOOKUP(BD_Capas[[#This Row],[idcapa]],Capas[],2,0)</f>
        <v>alojamiento_albergue</v>
      </c>
      <c r="C355" s="3">
        <v>15</v>
      </c>
      <c r="D355" s="20" t="s">
        <v>1</v>
      </c>
      <c r="E355" s="68"/>
      <c r="F355" s="69"/>
      <c r="G355" s="4"/>
      <c r="H355" s="20"/>
      <c r="I355" s="31"/>
      <c r="J355" s="72"/>
    </row>
    <row r="356" spans="1:10" x14ac:dyDescent="0.3">
      <c r="A356" s="6" t="s">
        <v>388</v>
      </c>
      <c r="B356" s="20" t="str">
        <f>+VLOOKUP(BD_Capas[[#This Row],[idcapa]],Capas[],2,0)</f>
        <v>alojamiento_albergue</v>
      </c>
      <c r="C356" s="3">
        <v>16</v>
      </c>
      <c r="D356" s="20" t="s">
        <v>323</v>
      </c>
      <c r="E356" s="68"/>
      <c r="F356" s="69"/>
      <c r="G356" s="4"/>
      <c r="H356" s="20"/>
      <c r="I356" s="31"/>
      <c r="J356" s="72"/>
    </row>
    <row r="357" spans="1:10" x14ac:dyDescent="0.3">
      <c r="A357" s="6" t="s">
        <v>388</v>
      </c>
      <c r="B357" s="20" t="str">
        <f>+VLOOKUP(BD_Capas[[#This Row],[idcapa]],Capas[],2,0)</f>
        <v>alojamiento_albergue</v>
      </c>
      <c r="C357" s="3">
        <v>17</v>
      </c>
      <c r="D357" s="20" t="s">
        <v>16</v>
      </c>
      <c r="E357" s="68">
        <v>1</v>
      </c>
      <c r="F357" s="69" t="s">
        <v>16</v>
      </c>
      <c r="G357" s="4">
        <v>2</v>
      </c>
      <c r="H357" s="20"/>
      <c r="I357" s="31"/>
      <c r="J357" s="72"/>
    </row>
    <row r="358" spans="1:10" x14ac:dyDescent="0.3">
      <c r="A358" s="6" t="s">
        <v>388</v>
      </c>
      <c r="B358" s="20" t="str">
        <f>+VLOOKUP(BD_Capas[[#This Row],[idcapa]],Capas[],2,0)</f>
        <v>alojamiento_albergue</v>
      </c>
      <c r="C358" s="3">
        <v>18</v>
      </c>
      <c r="D358" s="20" t="s">
        <v>324</v>
      </c>
      <c r="E358" s="68">
        <v>1</v>
      </c>
      <c r="F358" s="69" t="s">
        <v>324</v>
      </c>
      <c r="G358" s="4">
        <v>1</v>
      </c>
      <c r="H358" s="20"/>
      <c r="I358" s="31"/>
      <c r="J358" s="72"/>
    </row>
    <row r="359" spans="1:10" x14ac:dyDescent="0.3">
      <c r="A359" s="6" t="s">
        <v>388</v>
      </c>
      <c r="B359" s="20" t="str">
        <f>+VLOOKUP(BD_Capas[[#This Row],[idcapa]],Capas[],2,0)</f>
        <v>alojamiento_albergue</v>
      </c>
      <c r="C359" s="3">
        <v>19</v>
      </c>
      <c r="D359" s="20" t="s">
        <v>325</v>
      </c>
      <c r="E359" s="68"/>
      <c r="F359" s="69"/>
      <c r="G359" s="4"/>
      <c r="H359" s="20"/>
      <c r="I359" s="31"/>
      <c r="J359" s="72"/>
    </row>
    <row r="360" spans="1:10" x14ac:dyDescent="0.3">
      <c r="A360" s="6" t="s">
        <v>388</v>
      </c>
      <c r="B360" s="20" t="str">
        <f>+VLOOKUP(BD_Capas[[#This Row],[idcapa]],Capas[],2,0)</f>
        <v>alojamiento_albergue</v>
      </c>
      <c r="C360" s="3">
        <v>20</v>
      </c>
      <c r="D360" s="20" t="s">
        <v>30</v>
      </c>
      <c r="E360" s="68"/>
      <c r="F360" s="69"/>
      <c r="G360" s="4"/>
      <c r="H360" s="20"/>
      <c r="I360" s="31"/>
      <c r="J360" s="72"/>
    </row>
    <row r="361" spans="1:10" x14ac:dyDescent="0.3">
      <c r="A361" s="6" t="s">
        <v>389</v>
      </c>
      <c r="B361" s="20" t="str">
        <f>+VLOOKUP(BD_Capas[[#This Row],[idcapa]],Capas[],2,0)</f>
        <v>alojamiento_casa_de_invitados</v>
      </c>
      <c r="C361" s="17">
        <v>1</v>
      </c>
      <c r="D361" s="23" t="s">
        <v>309</v>
      </c>
      <c r="E361" s="68">
        <v>1</v>
      </c>
      <c r="F361" s="69" t="s">
        <v>402</v>
      </c>
      <c r="G361" s="14">
        <v>7</v>
      </c>
      <c r="H361" s="23" t="s">
        <v>402</v>
      </c>
      <c r="I361" s="31" t="str">
        <f>BD_Capas[[#This Row],[idcapa]]&amp;"-"&amp;BD_Capas[[#This Row],[posición_capa]]</f>
        <v>18-0</v>
      </c>
      <c r="J361" s="70">
        <v>0</v>
      </c>
    </row>
    <row r="362" spans="1:10" x14ac:dyDescent="0.3">
      <c r="A362" s="6" t="s">
        <v>389</v>
      </c>
      <c r="B362" s="20" t="str">
        <f>+VLOOKUP(BD_Capas[[#This Row],[idcapa]],Capas[],2,0)</f>
        <v>alojamiento_casa_de_invitados</v>
      </c>
      <c r="C362" s="3">
        <v>2</v>
      </c>
      <c r="D362" s="20" t="s">
        <v>311</v>
      </c>
      <c r="E362" s="68"/>
      <c r="F362" s="69"/>
      <c r="G362" s="4"/>
      <c r="H362" s="20"/>
      <c r="I362" s="31"/>
      <c r="J362" s="71"/>
    </row>
    <row r="363" spans="1:10" x14ac:dyDescent="0.3">
      <c r="A363" s="6" t="s">
        <v>389</v>
      </c>
      <c r="B363" s="20" t="str">
        <f>+VLOOKUP(BD_Capas[[#This Row],[idcapa]],Capas[],2,0)</f>
        <v>alojamiento_casa_de_invitados</v>
      </c>
      <c r="C363" s="3">
        <v>3</v>
      </c>
      <c r="D363" s="20" t="s">
        <v>312</v>
      </c>
      <c r="E363" s="68"/>
      <c r="F363" s="69"/>
      <c r="G363" s="4"/>
      <c r="H363" s="20"/>
      <c r="I363" s="31"/>
      <c r="J363" s="71"/>
    </row>
    <row r="364" spans="1:10" x14ac:dyDescent="0.3">
      <c r="A364" s="6" t="s">
        <v>389</v>
      </c>
      <c r="B364" s="20" t="str">
        <f>+VLOOKUP(BD_Capas[[#This Row],[idcapa]],Capas[],2,0)</f>
        <v>alojamiento_casa_de_invitados</v>
      </c>
      <c r="C364" s="3">
        <v>4</v>
      </c>
      <c r="D364" s="20" t="s">
        <v>313</v>
      </c>
      <c r="E364" s="68"/>
      <c r="F364" s="69"/>
      <c r="G364" s="4"/>
      <c r="H364" s="20"/>
      <c r="I364" s="31"/>
      <c r="J364" s="71"/>
    </row>
    <row r="365" spans="1:10" x14ac:dyDescent="0.3">
      <c r="A365" s="6" t="s">
        <v>389</v>
      </c>
      <c r="B365" s="20" t="str">
        <f>+VLOOKUP(BD_Capas[[#This Row],[idcapa]],Capas[],2,0)</f>
        <v>alojamiento_casa_de_invitados</v>
      </c>
      <c r="C365" s="3">
        <v>5</v>
      </c>
      <c r="D365" s="20" t="s">
        <v>314</v>
      </c>
      <c r="E365" s="68">
        <v>1</v>
      </c>
      <c r="F365" s="69" t="s">
        <v>315</v>
      </c>
      <c r="G365" s="4">
        <v>3</v>
      </c>
      <c r="H365" s="20" t="s">
        <v>403</v>
      </c>
      <c r="I365" s="31" t="str">
        <f>BD_Capas[[#This Row],[idcapa]]&amp;"-"&amp;BD_Capas[[#This Row],[posición_capa]]</f>
        <v>18-1</v>
      </c>
      <c r="J365" s="72">
        <v>1</v>
      </c>
    </row>
    <row r="366" spans="1:10" x14ac:dyDescent="0.3">
      <c r="A366" s="6" t="s">
        <v>389</v>
      </c>
      <c r="B366" s="20" t="str">
        <f>+VLOOKUP(BD_Capas[[#This Row],[idcapa]],Capas[],2,0)</f>
        <v>alojamiento_casa_de_invitados</v>
      </c>
      <c r="C366" s="3">
        <v>6</v>
      </c>
      <c r="D366" s="20" t="s">
        <v>317</v>
      </c>
      <c r="E366" s="68"/>
      <c r="F366" s="69"/>
      <c r="G366" s="4"/>
      <c r="H366" s="20"/>
      <c r="I366" s="5"/>
      <c r="J366" s="71"/>
    </row>
    <row r="367" spans="1:10" x14ac:dyDescent="0.3">
      <c r="A367" s="6" t="s">
        <v>389</v>
      </c>
      <c r="B367" s="20" t="str">
        <f>+VLOOKUP(BD_Capas[[#This Row],[idcapa]],Capas[],2,0)</f>
        <v>alojamiento_casa_de_invitados</v>
      </c>
      <c r="C367" s="3">
        <v>7</v>
      </c>
      <c r="D367" s="20" t="s">
        <v>318</v>
      </c>
      <c r="E367" s="68"/>
      <c r="F367" s="69"/>
      <c r="G367" s="4"/>
      <c r="H367" s="20"/>
      <c r="I367" s="5"/>
      <c r="J367" s="71"/>
    </row>
    <row r="368" spans="1:10" x14ac:dyDescent="0.3">
      <c r="A368" s="6" t="s">
        <v>389</v>
      </c>
      <c r="B368" s="20" t="str">
        <f>+VLOOKUP(BD_Capas[[#This Row],[idcapa]],Capas[],2,0)</f>
        <v>alojamiento_casa_de_invitados</v>
      </c>
      <c r="C368" s="3">
        <v>8</v>
      </c>
      <c r="D368" s="20" t="s">
        <v>2</v>
      </c>
      <c r="E368" s="68"/>
      <c r="F368" s="69"/>
      <c r="G368" s="4"/>
      <c r="H368" s="20"/>
      <c r="I368" s="5"/>
      <c r="J368" s="71"/>
    </row>
    <row r="369" spans="1:10" x14ac:dyDescent="0.3">
      <c r="A369" s="6" t="s">
        <v>389</v>
      </c>
      <c r="B369" s="20" t="str">
        <f>+VLOOKUP(BD_Capas[[#This Row],[idcapa]],Capas[],2,0)</f>
        <v>alojamiento_casa_de_invitados</v>
      </c>
      <c r="C369" s="3">
        <v>9</v>
      </c>
      <c r="D369" s="20" t="s">
        <v>319</v>
      </c>
      <c r="E369" s="68">
        <v>1</v>
      </c>
      <c r="F369" s="69" t="s">
        <v>10</v>
      </c>
      <c r="G369" s="4">
        <v>4</v>
      </c>
      <c r="H369" s="20"/>
      <c r="I369" s="5"/>
      <c r="J369" s="71"/>
    </row>
    <row r="370" spans="1:10" x14ac:dyDescent="0.3">
      <c r="A370" s="6" t="s">
        <v>389</v>
      </c>
      <c r="B370" s="20" t="str">
        <f>+VLOOKUP(BD_Capas[[#This Row],[idcapa]],Capas[],2,0)</f>
        <v>alojamiento_casa_de_invitados</v>
      </c>
      <c r="C370" s="3">
        <v>10</v>
      </c>
      <c r="D370" s="20" t="s">
        <v>3</v>
      </c>
      <c r="E370" s="68"/>
      <c r="F370" s="69"/>
      <c r="G370" s="4"/>
      <c r="H370" s="20"/>
      <c r="I370" s="5"/>
      <c r="J370" s="71"/>
    </row>
    <row r="371" spans="1:10" x14ac:dyDescent="0.3">
      <c r="A371" s="6" t="s">
        <v>389</v>
      </c>
      <c r="B371" s="20" t="str">
        <f>+VLOOKUP(BD_Capas[[#This Row],[idcapa]],Capas[],2,0)</f>
        <v>alojamiento_casa_de_invitados</v>
      </c>
      <c r="C371" s="3">
        <v>11</v>
      </c>
      <c r="D371" s="20" t="s">
        <v>320</v>
      </c>
      <c r="E371" s="68">
        <v>1</v>
      </c>
      <c r="F371" s="69" t="s">
        <v>128</v>
      </c>
      <c r="G371" s="4">
        <v>5</v>
      </c>
      <c r="H371" s="20"/>
      <c r="I371" s="5"/>
      <c r="J371" s="71"/>
    </row>
    <row r="372" spans="1:10" x14ac:dyDescent="0.3">
      <c r="A372" s="6" t="s">
        <v>389</v>
      </c>
      <c r="B372" s="20" t="str">
        <f>+VLOOKUP(BD_Capas[[#This Row],[idcapa]],Capas[],2,0)</f>
        <v>alojamiento_casa_de_invitados</v>
      </c>
      <c r="C372" s="3">
        <v>12</v>
      </c>
      <c r="D372" s="20" t="s">
        <v>105</v>
      </c>
      <c r="E372" s="68"/>
      <c r="F372" s="69"/>
      <c r="G372" s="4"/>
      <c r="H372" s="20"/>
      <c r="I372" s="5"/>
      <c r="J372" s="71"/>
    </row>
    <row r="373" spans="1:10" x14ac:dyDescent="0.3">
      <c r="A373" s="6" t="s">
        <v>389</v>
      </c>
      <c r="B373" s="20" t="str">
        <f>+VLOOKUP(BD_Capas[[#This Row],[idcapa]],Capas[],2,0)</f>
        <v>alojamiento_casa_de_invitados</v>
      </c>
      <c r="C373" s="3">
        <v>13</v>
      </c>
      <c r="D373" s="20" t="s">
        <v>321</v>
      </c>
      <c r="E373" s="68">
        <v>1</v>
      </c>
      <c r="F373" s="69" t="s">
        <v>11</v>
      </c>
      <c r="G373" s="4">
        <v>6</v>
      </c>
      <c r="H373" s="20"/>
      <c r="I373" s="5"/>
      <c r="J373" s="71"/>
    </row>
    <row r="374" spans="1:10" x14ac:dyDescent="0.3">
      <c r="A374" s="6" t="s">
        <v>389</v>
      </c>
      <c r="B374" s="20" t="str">
        <f>+VLOOKUP(BD_Capas[[#This Row],[idcapa]],Capas[],2,0)</f>
        <v>alojamiento_casa_de_invitados</v>
      </c>
      <c r="C374" s="3">
        <v>14</v>
      </c>
      <c r="D374" s="20" t="s">
        <v>322</v>
      </c>
      <c r="E374" s="68"/>
      <c r="F374" s="69"/>
      <c r="G374" s="4"/>
      <c r="H374" s="20"/>
      <c r="I374" s="5"/>
      <c r="J374" s="71"/>
    </row>
    <row r="375" spans="1:10" x14ac:dyDescent="0.3">
      <c r="A375" s="6" t="s">
        <v>389</v>
      </c>
      <c r="B375" s="20" t="str">
        <f>+VLOOKUP(BD_Capas[[#This Row],[idcapa]],Capas[],2,0)</f>
        <v>alojamiento_casa_de_invitados</v>
      </c>
      <c r="C375" s="3">
        <v>15</v>
      </c>
      <c r="D375" s="20" t="s">
        <v>1</v>
      </c>
      <c r="E375" s="68"/>
      <c r="F375" s="69"/>
      <c r="G375" s="4"/>
      <c r="H375" s="20"/>
      <c r="I375" s="31"/>
      <c r="J375" s="72"/>
    </row>
    <row r="376" spans="1:10" x14ac:dyDescent="0.3">
      <c r="A376" s="6" t="s">
        <v>389</v>
      </c>
      <c r="B376" s="20" t="str">
        <f>+VLOOKUP(BD_Capas[[#This Row],[idcapa]],Capas[],2,0)</f>
        <v>alojamiento_casa_de_invitados</v>
      </c>
      <c r="C376" s="3">
        <v>16</v>
      </c>
      <c r="D376" s="20" t="s">
        <v>323</v>
      </c>
      <c r="E376" s="68"/>
      <c r="F376" s="69"/>
      <c r="G376" s="4"/>
      <c r="H376" s="20"/>
      <c r="I376" s="31"/>
      <c r="J376" s="72"/>
    </row>
    <row r="377" spans="1:10" x14ac:dyDescent="0.3">
      <c r="A377" s="6" t="s">
        <v>389</v>
      </c>
      <c r="B377" s="20" t="str">
        <f>+VLOOKUP(BD_Capas[[#This Row],[idcapa]],Capas[],2,0)</f>
        <v>alojamiento_casa_de_invitados</v>
      </c>
      <c r="C377" s="3">
        <v>17</v>
      </c>
      <c r="D377" s="20" t="s">
        <v>16</v>
      </c>
      <c r="E377" s="68">
        <v>1</v>
      </c>
      <c r="F377" s="69" t="s">
        <v>16</v>
      </c>
      <c r="G377" s="4">
        <v>2</v>
      </c>
      <c r="H377" s="20"/>
      <c r="I377" s="31"/>
      <c r="J377" s="72"/>
    </row>
    <row r="378" spans="1:10" x14ac:dyDescent="0.3">
      <c r="A378" s="6" t="s">
        <v>389</v>
      </c>
      <c r="B378" s="20" t="str">
        <f>+VLOOKUP(BD_Capas[[#This Row],[idcapa]],Capas[],2,0)</f>
        <v>alojamiento_casa_de_invitados</v>
      </c>
      <c r="C378" s="3">
        <v>18</v>
      </c>
      <c r="D378" s="20" t="s">
        <v>324</v>
      </c>
      <c r="E378" s="68">
        <v>1</v>
      </c>
      <c r="F378" s="69" t="s">
        <v>324</v>
      </c>
      <c r="G378" s="4">
        <v>1</v>
      </c>
      <c r="H378" s="20"/>
      <c r="I378" s="31"/>
      <c r="J378" s="72"/>
    </row>
    <row r="379" spans="1:10" x14ac:dyDescent="0.3">
      <c r="A379" s="6" t="s">
        <v>389</v>
      </c>
      <c r="B379" s="20" t="str">
        <f>+VLOOKUP(BD_Capas[[#This Row],[idcapa]],Capas[],2,0)</f>
        <v>alojamiento_casa_de_invitados</v>
      </c>
      <c r="C379" s="3">
        <v>19</v>
      </c>
      <c r="D379" s="20" t="s">
        <v>325</v>
      </c>
      <c r="E379" s="68"/>
      <c r="F379" s="69"/>
      <c r="G379" s="4"/>
      <c r="H379" s="20"/>
      <c r="I379" s="31"/>
      <c r="J379" s="72"/>
    </row>
    <row r="380" spans="1:10" x14ac:dyDescent="0.3">
      <c r="A380" s="6" t="s">
        <v>389</v>
      </c>
      <c r="B380" s="20" t="str">
        <f>+VLOOKUP(BD_Capas[[#This Row],[idcapa]],Capas[],2,0)</f>
        <v>alojamiento_casa_de_invitados</v>
      </c>
      <c r="C380" s="3">
        <v>20</v>
      </c>
      <c r="D380" s="20" t="s">
        <v>30</v>
      </c>
      <c r="E380" s="68"/>
      <c r="F380" s="69"/>
      <c r="G380" s="4"/>
      <c r="H380" s="20"/>
      <c r="I380" s="31"/>
      <c r="J380" s="72"/>
    </row>
    <row r="381" spans="1:10" x14ac:dyDescent="0.3">
      <c r="A381" s="6" t="s">
        <v>390</v>
      </c>
      <c r="B381" s="20" t="str">
        <f>+VLOOKUP(BD_Capas[[#This Row],[idcapa]],Capas[],2,0)</f>
        <v>alojamiento_hotel</v>
      </c>
      <c r="C381" s="17">
        <v>1</v>
      </c>
      <c r="D381" s="23" t="s">
        <v>309</v>
      </c>
      <c r="E381" s="68">
        <v>1</v>
      </c>
      <c r="F381" s="69" t="s">
        <v>404</v>
      </c>
      <c r="G381" s="14">
        <v>7</v>
      </c>
      <c r="H381" s="23" t="s">
        <v>404</v>
      </c>
      <c r="I381" s="31" t="str">
        <f>BD_Capas[[#This Row],[idcapa]]&amp;"-"&amp;BD_Capas[[#This Row],[posición_capa]]</f>
        <v>19-0</v>
      </c>
      <c r="J381" s="70">
        <v>0</v>
      </c>
    </row>
    <row r="382" spans="1:10" x14ac:dyDescent="0.3">
      <c r="A382" s="6" t="s">
        <v>390</v>
      </c>
      <c r="B382" s="20" t="str">
        <f>+VLOOKUP(BD_Capas[[#This Row],[idcapa]],Capas[],2,0)</f>
        <v>alojamiento_hotel</v>
      </c>
      <c r="C382" s="3">
        <v>2</v>
      </c>
      <c r="D382" s="20" t="s">
        <v>311</v>
      </c>
      <c r="E382" s="68"/>
      <c r="F382" s="69"/>
      <c r="G382" s="4"/>
      <c r="H382" s="20"/>
      <c r="I382" s="31"/>
      <c r="J382" s="71"/>
    </row>
    <row r="383" spans="1:10" x14ac:dyDescent="0.3">
      <c r="A383" s="6" t="s">
        <v>390</v>
      </c>
      <c r="B383" s="20" t="str">
        <f>+VLOOKUP(BD_Capas[[#This Row],[idcapa]],Capas[],2,0)</f>
        <v>alojamiento_hotel</v>
      </c>
      <c r="C383" s="3">
        <v>3</v>
      </c>
      <c r="D383" s="20" t="s">
        <v>312</v>
      </c>
      <c r="E383" s="68"/>
      <c r="F383" s="69"/>
      <c r="G383" s="4"/>
      <c r="H383" s="20"/>
      <c r="I383" s="31"/>
      <c r="J383" s="71"/>
    </row>
    <row r="384" spans="1:10" x14ac:dyDescent="0.3">
      <c r="A384" s="6" t="s">
        <v>390</v>
      </c>
      <c r="B384" s="20" t="str">
        <f>+VLOOKUP(BD_Capas[[#This Row],[idcapa]],Capas[],2,0)</f>
        <v>alojamiento_hotel</v>
      </c>
      <c r="C384" s="3">
        <v>4</v>
      </c>
      <c r="D384" s="20" t="s">
        <v>313</v>
      </c>
      <c r="E384" s="68"/>
      <c r="F384" s="69"/>
      <c r="G384" s="4"/>
      <c r="H384" s="20"/>
      <c r="I384" s="31"/>
      <c r="J384" s="71"/>
    </row>
    <row r="385" spans="1:10" x14ac:dyDescent="0.3">
      <c r="A385" s="6" t="s">
        <v>390</v>
      </c>
      <c r="B385" s="20" t="str">
        <f>+VLOOKUP(BD_Capas[[#This Row],[idcapa]],Capas[],2,0)</f>
        <v>alojamiento_hotel</v>
      </c>
      <c r="C385" s="3">
        <v>5</v>
      </c>
      <c r="D385" s="20" t="s">
        <v>314</v>
      </c>
      <c r="E385" s="68">
        <v>1</v>
      </c>
      <c r="F385" s="69" t="s">
        <v>315</v>
      </c>
      <c r="G385" s="4">
        <v>3</v>
      </c>
      <c r="H385" s="20" t="s">
        <v>405</v>
      </c>
      <c r="I385" s="31" t="str">
        <f>BD_Capas[[#This Row],[idcapa]]&amp;"-"&amp;BD_Capas[[#This Row],[posición_capa]]</f>
        <v>19-1</v>
      </c>
      <c r="J385" s="72">
        <v>1</v>
      </c>
    </row>
    <row r="386" spans="1:10" x14ac:dyDescent="0.3">
      <c r="A386" s="6" t="s">
        <v>390</v>
      </c>
      <c r="B386" s="20" t="str">
        <f>+VLOOKUP(BD_Capas[[#This Row],[idcapa]],Capas[],2,0)</f>
        <v>alojamiento_hotel</v>
      </c>
      <c r="C386" s="3">
        <v>6</v>
      </c>
      <c r="D386" s="20" t="s">
        <v>317</v>
      </c>
      <c r="E386" s="68"/>
      <c r="F386" s="69"/>
      <c r="G386" s="4"/>
      <c r="H386" s="20"/>
      <c r="I386" s="5"/>
      <c r="J386" s="71"/>
    </row>
    <row r="387" spans="1:10" x14ac:dyDescent="0.3">
      <c r="A387" s="6" t="s">
        <v>390</v>
      </c>
      <c r="B387" s="20" t="str">
        <f>+VLOOKUP(BD_Capas[[#This Row],[idcapa]],Capas[],2,0)</f>
        <v>alojamiento_hotel</v>
      </c>
      <c r="C387" s="3">
        <v>7</v>
      </c>
      <c r="D387" s="20" t="s">
        <v>318</v>
      </c>
      <c r="E387" s="68"/>
      <c r="F387" s="69"/>
      <c r="G387" s="4"/>
      <c r="H387" s="20"/>
      <c r="I387" s="5"/>
      <c r="J387" s="71"/>
    </row>
    <row r="388" spans="1:10" x14ac:dyDescent="0.3">
      <c r="A388" s="6" t="s">
        <v>390</v>
      </c>
      <c r="B388" s="20" t="str">
        <f>+VLOOKUP(BD_Capas[[#This Row],[idcapa]],Capas[],2,0)</f>
        <v>alojamiento_hotel</v>
      </c>
      <c r="C388" s="3">
        <v>8</v>
      </c>
      <c r="D388" s="20" t="s">
        <v>2</v>
      </c>
      <c r="E388" s="68"/>
      <c r="F388" s="69"/>
      <c r="G388" s="4"/>
      <c r="H388" s="20"/>
      <c r="I388" s="5"/>
      <c r="J388" s="71"/>
    </row>
    <row r="389" spans="1:10" x14ac:dyDescent="0.3">
      <c r="A389" s="6" t="s">
        <v>390</v>
      </c>
      <c r="B389" s="20" t="str">
        <f>+VLOOKUP(BD_Capas[[#This Row],[idcapa]],Capas[],2,0)</f>
        <v>alojamiento_hotel</v>
      </c>
      <c r="C389" s="3">
        <v>9</v>
      </c>
      <c r="D389" s="20" t="s">
        <v>319</v>
      </c>
      <c r="E389" s="68">
        <v>1</v>
      </c>
      <c r="F389" s="69" t="s">
        <v>10</v>
      </c>
      <c r="G389" s="4">
        <v>4</v>
      </c>
      <c r="H389" s="20"/>
      <c r="I389" s="5"/>
      <c r="J389" s="71"/>
    </row>
    <row r="390" spans="1:10" x14ac:dyDescent="0.3">
      <c r="A390" s="6" t="s">
        <v>390</v>
      </c>
      <c r="B390" s="20" t="str">
        <f>+VLOOKUP(BD_Capas[[#This Row],[idcapa]],Capas[],2,0)</f>
        <v>alojamiento_hotel</v>
      </c>
      <c r="C390" s="3">
        <v>10</v>
      </c>
      <c r="D390" s="20" t="s">
        <v>3</v>
      </c>
      <c r="E390" s="68"/>
      <c r="F390" s="69"/>
      <c r="G390" s="4"/>
      <c r="H390" s="20"/>
      <c r="I390" s="5"/>
      <c r="J390" s="71"/>
    </row>
    <row r="391" spans="1:10" x14ac:dyDescent="0.3">
      <c r="A391" s="6" t="s">
        <v>390</v>
      </c>
      <c r="B391" s="20" t="str">
        <f>+VLOOKUP(BD_Capas[[#This Row],[idcapa]],Capas[],2,0)</f>
        <v>alojamiento_hotel</v>
      </c>
      <c r="C391" s="3">
        <v>11</v>
      </c>
      <c r="D391" s="20" t="s">
        <v>320</v>
      </c>
      <c r="E391" s="68">
        <v>1</v>
      </c>
      <c r="F391" s="69" t="s">
        <v>128</v>
      </c>
      <c r="G391" s="4">
        <v>5</v>
      </c>
      <c r="H391" s="20"/>
      <c r="I391" s="5"/>
      <c r="J391" s="71"/>
    </row>
    <row r="392" spans="1:10" x14ac:dyDescent="0.3">
      <c r="A392" s="6" t="s">
        <v>390</v>
      </c>
      <c r="B392" s="20" t="str">
        <f>+VLOOKUP(BD_Capas[[#This Row],[idcapa]],Capas[],2,0)</f>
        <v>alojamiento_hotel</v>
      </c>
      <c r="C392" s="3">
        <v>12</v>
      </c>
      <c r="D392" s="20" t="s">
        <v>105</v>
      </c>
      <c r="E392" s="68"/>
      <c r="F392" s="69"/>
      <c r="G392" s="4"/>
      <c r="H392" s="20"/>
      <c r="I392" s="5"/>
      <c r="J392" s="71"/>
    </row>
    <row r="393" spans="1:10" x14ac:dyDescent="0.3">
      <c r="A393" s="6" t="s">
        <v>390</v>
      </c>
      <c r="B393" s="20" t="str">
        <f>+VLOOKUP(BD_Capas[[#This Row],[idcapa]],Capas[],2,0)</f>
        <v>alojamiento_hotel</v>
      </c>
      <c r="C393" s="3">
        <v>13</v>
      </c>
      <c r="D393" s="20" t="s">
        <v>321</v>
      </c>
      <c r="E393" s="68">
        <v>1</v>
      </c>
      <c r="F393" s="69" t="s">
        <v>11</v>
      </c>
      <c r="G393" s="4">
        <v>6</v>
      </c>
      <c r="H393" s="20"/>
      <c r="I393" s="5"/>
      <c r="J393" s="71"/>
    </row>
    <row r="394" spans="1:10" x14ac:dyDescent="0.3">
      <c r="A394" s="6" t="s">
        <v>390</v>
      </c>
      <c r="B394" s="20" t="str">
        <f>+VLOOKUP(BD_Capas[[#This Row],[idcapa]],Capas[],2,0)</f>
        <v>alojamiento_hotel</v>
      </c>
      <c r="C394" s="3">
        <v>14</v>
      </c>
      <c r="D394" s="20" t="s">
        <v>322</v>
      </c>
      <c r="E394" s="68"/>
      <c r="F394" s="69"/>
      <c r="G394" s="4"/>
      <c r="H394" s="20"/>
      <c r="I394" s="5"/>
      <c r="J394" s="71"/>
    </row>
    <row r="395" spans="1:10" x14ac:dyDescent="0.3">
      <c r="A395" s="6" t="s">
        <v>390</v>
      </c>
      <c r="B395" s="20" t="str">
        <f>+VLOOKUP(BD_Capas[[#This Row],[idcapa]],Capas[],2,0)</f>
        <v>alojamiento_hotel</v>
      </c>
      <c r="C395" s="3">
        <v>15</v>
      </c>
      <c r="D395" s="20" t="s">
        <v>1</v>
      </c>
      <c r="E395" s="68"/>
      <c r="F395" s="69"/>
      <c r="G395" s="4"/>
      <c r="H395" s="20"/>
      <c r="I395" s="31"/>
      <c r="J395" s="72"/>
    </row>
    <row r="396" spans="1:10" x14ac:dyDescent="0.3">
      <c r="A396" s="6" t="s">
        <v>390</v>
      </c>
      <c r="B396" s="20" t="str">
        <f>+VLOOKUP(BD_Capas[[#This Row],[idcapa]],Capas[],2,0)</f>
        <v>alojamiento_hotel</v>
      </c>
      <c r="C396" s="3">
        <v>16</v>
      </c>
      <c r="D396" s="20" t="s">
        <v>323</v>
      </c>
      <c r="E396" s="68"/>
      <c r="F396" s="69"/>
      <c r="G396" s="4"/>
      <c r="H396" s="20"/>
      <c r="I396" s="31"/>
      <c r="J396" s="72"/>
    </row>
    <row r="397" spans="1:10" x14ac:dyDescent="0.3">
      <c r="A397" s="6" t="s">
        <v>390</v>
      </c>
      <c r="B397" s="20" t="str">
        <f>+VLOOKUP(BD_Capas[[#This Row],[idcapa]],Capas[],2,0)</f>
        <v>alojamiento_hotel</v>
      </c>
      <c r="C397" s="3">
        <v>17</v>
      </c>
      <c r="D397" s="20" t="s">
        <v>16</v>
      </c>
      <c r="E397" s="68">
        <v>1</v>
      </c>
      <c r="F397" s="69" t="s">
        <v>16</v>
      </c>
      <c r="G397" s="4">
        <v>2</v>
      </c>
      <c r="H397" s="20"/>
      <c r="I397" s="31"/>
      <c r="J397" s="72"/>
    </row>
    <row r="398" spans="1:10" x14ac:dyDescent="0.3">
      <c r="A398" s="6" t="s">
        <v>390</v>
      </c>
      <c r="B398" s="20" t="str">
        <f>+VLOOKUP(BD_Capas[[#This Row],[idcapa]],Capas[],2,0)</f>
        <v>alojamiento_hotel</v>
      </c>
      <c r="C398" s="3">
        <v>18</v>
      </c>
      <c r="D398" s="20" t="s">
        <v>324</v>
      </c>
      <c r="E398" s="68">
        <v>1</v>
      </c>
      <c r="F398" s="69" t="s">
        <v>324</v>
      </c>
      <c r="G398" s="4">
        <v>1</v>
      </c>
      <c r="H398" s="20"/>
      <c r="I398" s="31"/>
      <c r="J398" s="72"/>
    </row>
    <row r="399" spans="1:10" x14ac:dyDescent="0.3">
      <c r="A399" s="6" t="s">
        <v>390</v>
      </c>
      <c r="B399" s="20" t="str">
        <f>+VLOOKUP(BD_Capas[[#This Row],[idcapa]],Capas[],2,0)</f>
        <v>alojamiento_hotel</v>
      </c>
      <c r="C399" s="3">
        <v>19</v>
      </c>
      <c r="D399" s="20" t="s">
        <v>325</v>
      </c>
      <c r="E399" s="68"/>
      <c r="F399" s="69"/>
      <c r="G399" s="4"/>
      <c r="H399" s="20"/>
      <c r="I399" s="31"/>
      <c r="J399" s="72"/>
    </row>
    <row r="400" spans="1:10" x14ac:dyDescent="0.3">
      <c r="A400" s="6" t="s">
        <v>390</v>
      </c>
      <c r="B400" s="20" t="str">
        <f>+VLOOKUP(BD_Capas[[#This Row],[idcapa]],Capas[],2,0)</f>
        <v>alojamiento_hotel</v>
      </c>
      <c r="C400" s="3">
        <v>20</v>
      </c>
      <c r="D400" s="20" t="s">
        <v>30</v>
      </c>
      <c r="E400" s="68"/>
      <c r="F400" s="69"/>
      <c r="G400" s="4"/>
      <c r="H400" s="20"/>
      <c r="I400" s="31"/>
      <c r="J400" s="72"/>
    </row>
    <row r="401" spans="1:10" x14ac:dyDescent="0.3">
      <c r="A401" s="6" t="s">
        <v>391</v>
      </c>
      <c r="B401" s="20" t="str">
        <f>+VLOOKUP(BD_Capas[[#This Row],[idcapa]],Capas[],2,0)</f>
        <v>alojamiento_motel</v>
      </c>
      <c r="C401" s="73">
        <v>1</v>
      </c>
      <c r="D401" s="75" t="s">
        <v>309</v>
      </c>
      <c r="E401" s="68">
        <v>1</v>
      </c>
      <c r="F401" s="69" t="s">
        <v>406</v>
      </c>
      <c r="G401" s="74">
        <v>7</v>
      </c>
      <c r="H401" s="75" t="s">
        <v>406</v>
      </c>
      <c r="I401" s="31" t="str">
        <f>BD_Capas[[#This Row],[idcapa]]&amp;"-"&amp;BD_Capas[[#This Row],[posición_capa]]</f>
        <v>20-0</v>
      </c>
      <c r="J401" s="76">
        <v>0</v>
      </c>
    </row>
    <row r="402" spans="1:10" x14ac:dyDescent="0.3">
      <c r="A402" s="6" t="s">
        <v>391</v>
      </c>
      <c r="B402" s="20" t="str">
        <f>+VLOOKUP(BD_Capas[[#This Row],[idcapa]],Capas[],2,0)</f>
        <v>alojamiento_motel</v>
      </c>
      <c r="C402" s="3">
        <v>2</v>
      </c>
      <c r="D402" s="20" t="s">
        <v>311</v>
      </c>
      <c r="E402" s="68"/>
      <c r="F402" s="69"/>
      <c r="G402" s="4"/>
      <c r="H402" s="20"/>
      <c r="I402" s="31"/>
      <c r="J402" s="71"/>
    </row>
    <row r="403" spans="1:10" x14ac:dyDescent="0.3">
      <c r="A403" s="6" t="s">
        <v>391</v>
      </c>
      <c r="B403" s="20" t="str">
        <f>+VLOOKUP(BD_Capas[[#This Row],[idcapa]],Capas[],2,0)</f>
        <v>alojamiento_motel</v>
      </c>
      <c r="C403" s="3">
        <v>3</v>
      </c>
      <c r="D403" s="20" t="s">
        <v>312</v>
      </c>
      <c r="E403" s="68"/>
      <c r="F403" s="69"/>
      <c r="G403" s="4"/>
      <c r="H403" s="20"/>
      <c r="I403" s="31"/>
      <c r="J403" s="71"/>
    </row>
    <row r="404" spans="1:10" x14ac:dyDescent="0.3">
      <c r="A404" s="6" t="s">
        <v>391</v>
      </c>
      <c r="B404" s="20" t="str">
        <f>+VLOOKUP(BD_Capas[[#This Row],[idcapa]],Capas[],2,0)</f>
        <v>alojamiento_motel</v>
      </c>
      <c r="C404" s="3">
        <v>4</v>
      </c>
      <c r="D404" s="20" t="s">
        <v>313</v>
      </c>
      <c r="E404" s="68"/>
      <c r="F404" s="69"/>
      <c r="G404" s="4"/>
      <c r="H404" s="20"/>
      <c r="I404" s="31"/>
      <c r="J404" s="71"/>
    </row>
    <row r="405" spans="1:10" x14ac:dyDescent="0.3">
      <c r="A405" s="6" t="s">
        <v>391</v>
      </c>
      <c r="B405" s="20" t="str">
        <f>+VLOOKUP(BD_Capas[[#This Row],[idcapa]],Capas[],2,0)</f>
        <v>alojamiento_motel</v>
      </c>
      <c r="C405" s="3">
        <v>5</v>
      </c>
      <c r="D405" s="20" t="s">
        <v>314</v>
      </c>
      <c r="E405" s="68">
        <v>1</v>
      </c>
      <c r="F405" s="69" t="s">
        <v>315</v>
      </c>
      <c r="G405" s="4">
        <v>3</v>
      </c>
      <c r="H405" s="20" t="s">
        <v>407</v>
      </c>
      <c r="I405" s="31" t="str">
        <f>BD_Capas[[#This Row],[idcapa]]&amp;"-"&amp;BD_Capas[[#This Row],[posición_capa]]</f>
        <v>20-1</v>
      </c>
      <c r="J405" s="72">
        <v>1</v>
      </c>
    </row>
    <row r="406" spans="1:10" x14ac:dyDescent="0.3">
      <c r="A406" s="6" t="s">
        <v>391</v>
      </c>
      <c r="B406" s="20" t="str">
        <f>+VLOOKUP(BD_Capas[[#This Row],[idcapa]],Capas[],2,0)</f>
        <v>alojamiento_motel</v>
      </c>
      <c r="C406" s="3">
        <v>6</v>
      </c>
      <c r="D406" s="20" t="s">
        <v>317</v>
      </c>
      <c r="E406" s="68"/>
      <c r="F406" s="69"/>
      <c r="G406" s="4"/>
      <c r="H406" s="20"/>
      <c r="I406" s="5"/>
      <c r="J406" s="71"/>
    </row>
    <row r="407" spans="1:10" x14ac:dyDescent="0.3">
      <c r="A407" s="6" t="s">
        <v>391</v>
      </c>
      <c r="B407" s="20" t="str">
        <f>+VLOOKUP(BD_Capas[[#This Row],[idcapa]],Capas[],2,0)</f>
        <v>alojamiento_motel</v>
      </c>
      <c r="C407" s="3">
        <v>7</v>
      </c>
      <c r="D407" s="20" t="s">
        <v>318</v>
      </c>
      <c r="E407" s="68"/>
      <c r="F407" s="69"/>
      <c r="G407" s="4"/>
      <c r="H407" s="20"/>
      <c r="I407" s="5"/>
      <c r="J407" s="71"/>
    </row>
    <row r="408" spans="1:10" x14ac:dyDescent="0.3">
      <c r="A408" s="6" t="s">
        <v>391</v>
      </c>
      <c r="B408" s="20" t="str">
        <f>+VLOOKUP(BD_Capas[[#This Row],[idcapa]],Capas[],2,0)</f>
        <v>alojamiento_motel</v>
      </c>
      <c r="C408" s="3">
        <v>8</v>
      </c>
      <c r="D408" s="20" t="s">
        <v>2</v>
      </c>
      <c r="E408" s="68"/>
      <c r="F408" s="69"/>
      <c r="G408" s="4"/>
      <c r="H408" s="20"/>
      <c r="I408" s="5"/>
      <c r="J408" s="71"/>
    </row>
    <row r="409" spans="1:10" x14ac:dyDescent="0.3">
      <c r="A409" s="6" t="s">
        <v>391</v>
      </c>
      <c r="B409" s="20" t="str">
        <f>+VLOOKUP(BD_Capas[[#This Row],[idcapa]],Capas[],2,0)</f>
        <v>alojamiento_motel</v>
      </c>
      <c r="C409" s="3">
        <v>9</v>
      </c>
      <c r="D409" s="20" t="s">
        <v>319</v>
      </c>
      <c r="E409" s="68">
        <v>1</v>
      </c>
      <c r="F409" s="69" t="s">
        <v>10</v>
      </c>
      <c r="G409" s="4">
        <v>4</v>
      </c>
      <c r="H409" s="20"/>
      <c r="I409" s="5"/>
      <c r="J409" s="71"/>
    </row>
    <row r="410" spans="1:10" x14ac:dyDescent="0.3">
      <c r="A410" s="6" t="s">
        <v>391</v>
      </c>
      <c r="B410" s="20" t="str">
        <f>+VLOOKUP(BD_Capas[[#This Row],[idcapa]],Capas[],2,0)</f>
        <v>alojamiento_motel</v>
      </c>
      <c r="C410" s="3">
        <v>10</v>
      </c>
      <c r="D410" s="20" t="s">
        <v>3</v>
      </c>
      <c r="E410" s="68"/>
      <c r="F410" s="69"/>
      <c r="G410" s="4"/>
      <c r="H410" s="20"/>
      <c r="I410" s="5"/>
      <c r="J410" s="71"/>
    </row>
    <row r="411" spans="1:10" x14ac:dyDescent="0.3">
      <c r="A411" s="6" t="s">
        <v>391</v>
      </c>
      <c r="B411" s="20" t="str">
        <f>+VLOOKUP(BD_Capas[[#This Row],[idcapa]],Capas[],2,0)</f>
        <v>alojamiento_motel</v>
      </c>
      <c r="C411" s="3">
        <v>11</v>
      </c>
      <c r="D411" s="20" t="s">
        <v>320</v>
      </c>
      <c r="E411" s="68">
        <v>1</v>
      </c>
      <c r="F411" s="69" t="s">
        <v>128</v>
      </c>
      <c r="G411" s="4">
        <v>5</v>
      </c>
      <c r="H411" s="20"/>
      <c r="I411" s="5"/>
      <c r="J411" s="71"/>
    </row>
    <row r="412" spans="1:10" x14ac:dyDescent="0.3">
      <c r="A412" s="6" t="s">
        <v>391</v>
      </c>
      <c r="B412" s="20" t="str">
        <f>+VLOOKUP(BD_Capas[[#This Row],[idcapa]],Capas[],2,0)</f>
        <v>alojamiento_motel</v>
      </c>
      <c r="C412" s="3">
        <v>12</v>
      </c>
      <c r="D412" s="20" t="s">
        <v>105</v>
      </c>
      <c r="E412" s="68"/>
      <c r="F412" s="69"/>
      <c r="G412" s="4"/>
      <c r="H412" s="20"/>
      <c r="I412" s="5"/>
      <c r="J412" s="71"/>
    </row>
    <row r="413" spans="1:10" x14ac:dyDescent="0.3">
      <c r="A413" s="6" t="s">
        <v>391</v>
      </c>
      <c r="B413" s="20" t="str">
        <f>+VLOOKUP(BD_Capas[[#This Row],[idcapa]],Capas[],2,0)</f>
        <v>alojamiento_motel</v>
      </c>
      <c r="C413" s="3">
        <v>13</v>
      </c>
      <c r="D413" s="20" t="s">
        <v>321</v>
      </c>
      <c r="E413" s="68">
        <v>1</v>
      </c>
      <c r="F413" s="69" t="s">
        <v>11</v>
      </c>
      <c r="G413" s="4">
        <v>6</v>
      </c>
      <c r="H413" s="20"/>
      <c r="I413" s="5"/>
      <c r="J413" s="71"/>
    </row>
    <row r="414" spans="1:10" x14ac:dyDescent="0.3">
      <c r="A414" s="6" t="s">
        <v>391</v>
      </c>
      <c r="B414" s="20" t="str">
        <f>+VLOOKUP(BD_Capas[[#This Row],[idcapa]],Capas[],2,0)</f>
        <v>alojamiento_motel</v>
      </c>
      <c r="C414" s="3">
        <v>14</v>
      </c>
      <c r="D414" s="20" t="s">
        <v>322</v>
      </c>
      <c r="E414" s="68"/>
      <c r="F414" s="69"/>
      <c r="G414" s="4"/>
      <c r="H414" s="20"/>
      <c r="I414" s="5"/>
      <c r="J414" s="71"/>
    </row>
    <row r="415" spans="1:10" x14ac:dyDescent="0.3">
      <c r="A415" s="6" t="s">
        <v>391</v>
      </c>
      <c r="B415" s="20" t="str">
        <f>+VLOOKUP(BD_Capas[[#This Row],[idcapa]],Capas[],2,0)</f>
        <v>alojamiento_motel</v>
      </c>
      <c r="C415" s="3">
        <v>15</v>
      </c>
      <c r="D415" s="20" t="s">
        <v>1</v>
      </c>
      <c r="E415" s="68"/>
      <c r="F415" s="69"/>
      <c r="G415" s="4"/>
      <c r="H415" s="20"/>
      <c r="I415" s="31"/>
      <c r="J415" s="72"/>
    </row>
    <row r="416" spans="1:10" x14ac:dyDescent="0.3">
      <c r="A416" s="6" t="s">
        <v>391</v>
      </c>
      <c r="B416" s="20" t="str">
        <f>+VLOOKUP(BD_Capas[[#This Row],[idcapa]],Capas[],2,0)</f>
        <v>alojamiento_motel</v>
      </c>
      <c r="C416" s="3">
        <v>16</v>
      </c>
      <c r="D416" s="20" t="s">
        <v>323</v>
      </c>
      <c r="E416" s="68"/>
      <c r="F416" s="69"/>
      <c r="G416" s="4"/>
      <c r="H416" s="20"/>
      <c r="I416" s="31"/>
      <c r="J416" s="72"/>
    </row>
    <row r="417" spans="1:10" x14ac:dyDescent="0.3">
      <c r="A417" s="6" t="s">
        <v>391</v>
      </c>
      <c r="B417" s="20" t="str">
        <f>+VLOOKUP(BD_Capas[[#This Row],[idcapa]],Capas[],2,0)</f>
        <v>alojamiento_motel</v>
      </c>
      <c r="C417" s="3">
        <v>17</v>
      </c>
      <c r="D417" s="20" t="s">
        <v>16</v>
      </c>
      <c r="E417" s="68">
        <v>1</v>
      </c>
      <c r="F417" s="69" t="s">
        <v>16</v>
      </c>
      <c r="G417" s="4">
        <v>2</v>
      </c>
      <c r="H417" s="20"/>
      <c r="I417" s="31"/>
      <c r="J417" s="72"/>
    </row>
    <row r="418" spans="1:10" x14ac:dyDescent="0.3">
      <c r="A418" s="6" t="s">
        <v>391</v>
      </c>
      <c r="B418" s="20" t="str">
        <f>+VLOOKUP(BD_Capas[[#This Row],[idcapa]],Capas[],2,0)</f>
        <v>alojamiento_motel</v>
      </c>
      <c r="C418" s="3">
        <v>18</v>
      </c>
      <c r="D418" s="20" t="s">
        <v>324</v>
      </c>
      <c r="E418" s="68">
        <v>1</v>
      </c>
      <c r="F418" s="69" t="s">
        <v>324</v>
      </c>
      <c r="G418" s="4">
        <v>1</v>
      </c>
      <c r="H418" s="20"/>
      <c r="I418" s="31"/>
      <c r="J418" s="72"/>
    </row>
    <row r="419" spans="1:10" x14ac:dyDescent="0.3">
      <c r="A419" s="6" t="s">
        <v>391</v>
      </c>
      <c r="B419" s="20" t="str">
        <f>+VLOOKUP(BD_Capas[[#This Row],[idcapa]],Capas[],2,0)</f>
        <v>alojamiento_motel</v>
      </c>
      <c r="C419" s="3">
        <v>19</v>
      </c>
      <c r="D419" s="20" t="s">
        <v>325</v>
      </c>
      <c r="E419" s="68"/>
      <c r="F419" s="69"/>
      <c r="G419" s="4"/>
      <c r="H419" s="20"/>
      <c r="I419" s="31"/>
      <c r="J419" s="72"/>
    </row>
    <row r="420" spans="1:10" x14ac:dyDescent="0.3">
      <c r="A420" s="6" t="s">
        <v>391</v>
      </c>
      <c r="B420" s="20" t="str">
        <f>+VLOOKUP(BD_Capas[[#This Row],[idcapa]],Capas[],2,0)</f>
        <v>alojamiento_motel</v>
      </c>
      <c r="C420" s="3">
        <v>20</v>
      </c>
      <c r="D420" s="20" t="s">
        <v>30</v>
      </c>
      <c r="E420" s="68"/>
      <c r="F420" s="69"/>
      <c r="G420" s="4"/>
      <c r="H420" s="20"/>
      <c r="I420" s="31"/>
      <c r="J420" s="72"/>
    </row>
    <row r="421" spans="1:10" x14ac:dyDescent="0.3">
      <c r="A421" s="6" t="s">
        <v>392</v>
      </c>
      <c r="B421" s="20" t="str">
        <f>+VLOOKUP(BD_Capas[[#This Row],[idcapa]],Capas[],2,0)</f>
        <v>alojamiento_sitio_de_caravanas</v>
      </c>
      <c r="C421" s="73">
        <v>1</v>
      </c>
      <c r="D421" s="75" t="s">
        <v>309</v>
      </c>
      <c r="E421" s="68">
        <v>1</v>
      </c>
      <c r="F421" s="69" t="s">
        <v>408</v>
      </c>
      <c r="G421" s="74">
        <v>7</v>
      </c>
      <c r="H421" s="75" t="s">
        <v>408</v>
      </c>
      <c r="I421" s="31" t="str">
        <f>BD_Capas[[#This Row],[idcapa]]&amp;"-"&amp;BD_Capas[[#This Row],[posición_capa]]</f>
        <v>21-0</v>
      </c>
      <c r="J421" s="76">
        <v>0</v>
      </c>
    </row>
    <row r="422" spans="1:10" x14ac:dyDescent="0.3">
      <c r="A422" s="6" t="s">
        <v>392</v>
      </c>
      <c r="B422" s="20" t="str">
        <f>+VLOOKUP(BD_Capas[[#This Row],[idcapa]],Capas[],2,0)</f>
        <v>alojamiento_sitio_de_caravanas</v>
      </c>
      <c r="C422" s="3">
        <v>2</v>
      </c>
      <c r="D422" s="20" t="s">
        <v>311</v>
      </c>
      <c r="E422" s="68"/>
      <c r="F422" s="69"/>
      <c r="G422" s="4"/>
      <c r="H422" s="20"/>
      <c r="I422" s="31"/>
      <c r="J422" s="71"/>
    </row>
    <row r="423" spans="1:10" x14ac:dyDescent="0.3">
      <c r="A423" s="6" t="s">
        <v>392</v>
      </c>
      <c r="B423" s="20" t="str">
        <f>+VLOOKUP(BD_Capas[[#This Row],[idcapa]],Capas[],2,0)</f>
        <v>alojamiento_sitio_de_caravanas</v>
      </c>
      <c r="C423" s="3">
        <v>3</v>
      </c>
      <c r="D423" s="20" t="s">
        <v>312</v>
      </c>
      <c r="E423" s="68"/>
      <c r="F423" s="69"/>
      <c r="G423" s="4"/>
      <c r="H423" s="20"/>
      <c r="I423" s="31"/>
      <c r="J423" s="71"/>
    </row>
    <row r="424" spans="1:10" x14ac:dyDescent="0.3">
      <c r="A424" s="6" t="s">
        <v>392</v>
      </c>
      <c r="B424" s="20" t="str">
        <f>+VLOOKUP(BD_Capas[[#This Row],[idcapa]],Capas[],2,0)</f>
        <v>alojamiento_sitio_de_caravanas</v>
      </c>
      <c r="C424" s="3">
        <v>4</v>
      </c>
      <c r="D424" s="20" t="s">
        <v>313</v>
      </c>
      <c r="E424" s="68"/>
      <c r="F424" s="69"/>
      <c r="G424" s="4"/>
      <c r="H424" s="20"/>
      <c r="I424" s="31"/>
      <c r="J424" s="71"/>
    </row>
    <row r="425" spans="1:10" x14ac:dyDescent="0.3">
      <c r="A425" s="6" t="s">
        <v>392</v>
      </c>
      <c r="B425" s="20" t="str">
        <f>+VLOOKUP(BD_Capas[[#This Row],[idcapa]],Capas[],2,0)</f>
        <v>alojamiento_sitio_de_caravanas</v>
      </c>
      <c r="C425" s="3">
        <v>5</v>
      </c>
      <c r="D425" s="20" t="s">
        <v>314</v>
      </c>
      <c r="E425" s="68">
        <v>1</v>
      </c>
      <c r="F425" s="69" t="s">
        <v>315</v>
      </c>
      <c r="G425" s="4">
        <v>3</v>
      </c>
      <c r="H425" s="20" t="s">
        <v>409</v>
      </c>
      <c r="I425" s="31" t="str">
        <f>BD_Capas[[#This Row],[idcapa]]&amp;"-"&amp;BD_Capas[[#This Row],[posición_capa]]</f>
        <v>21-1</v>
      </c>
      <c r="J425" s="72">
        <v>1</v>
      </c>
    </row>
    <row r="426" spans="1:10" x14ac:dyDescent="0.3">
      <c r="A426" s="6" t="s">
        <v>392</v>
      </c>
      <c r="B426" s="20" t="str">
        <f>+VLOOKUP(BD_Capas[[#This Row],[idcapa]],Capas[],2,0)</f>
        <v>alojamiento_sitio_de_caravanas</v>
      </c>
      <c r="C426" s="3">
        <v>6</v>
      </c>
      <c r="D426" s="20" t="s">
        <v>317</v>
      </c>
      <c r="E426" s="68"/>
      <c r="F426" s="69"/>
      <c r="G426" s="4"/>
      <c r="H426" s="20"/>
      <c r="I426" s="5"/>
      <c r="J426" s="71"/>
    </row>
    <row r="427" spans="1:10" x14ac:dyDescent="0.3">
      <c r="A427" s="6" t="s">
        <v>392</v>
      </c>
      <c r="B427" s="20" t="str">
        <f>+VLOOKUP(BD_Capas[[#This Row],[idcapa]],Capas[],2,0)</f>
        <v>alojamiento_sitio_de_caravanas</v>
      </c>
      <c r="C427" s="3">
        <v>7</v>
      </c>
      <c r="D427" s="20" t="s">
        <v>318</v>
      </c>
      <c r="E427" s="68"/>
      <c r="F427" s="69"/>
      <c r="G427" s="4"/>
      <c r="H427" s="20"/>
      <c r="I427" s="5"/>
      <c r="J427" s="71"/>
    </row>
    <row r="428" spans="1:10" x14ac:dyDescent="0.3">
      <c r="A428" s="6" t="s">
        <v>392</v>
      </c>
      <c r="B428" s="20" t="str">
        <f>+VLOOKUP(BD_Capas[[#This Row],[idcapa]],Capas[],2,0)</f>
        <v>alojamiento_sitio_de_caravanas</v>
      </c>
      <c r="C428" s="3">
        <v>8</v>
      </c>
      <c r="D428" s="20" t="s">
        <v>2</v>
      </c>
      <c r="E428" s="68"/>
      <c r="F428" s="69"/>
      <c r="G428" s="4"/>
      <c r="H428" s="20"/>
      <c r="I428" s="5"/>
      <c r="J428" s="71"/>
    </row>
    <row r="429" spans="1:10" x14ac:dyDescent="0.3">
      <c r="A429" s="6" t="s">
        <v>392</v>
      </c>
      <c r="B429" s="20" t="str">
        <f>+VLOOKUP(BD_Capas[[#This Row],[idcapa]],Capas[],2,0)</f>
        <v>alojamiento_sitio_de_caravanas</v>
      </c>
      <c r="C429" s="3">
        <v>9</v>
      </c>
      <c r="D429" s="20" t="s">
        <v>319</v>
      </c>
      <c r="E429" s="68">
        <v>1</v>
      </c>
      <c r="F429" s="69" t="s">
        <v>10</v>
      </c>
      <c r="G429" s="4">
        <v>4</v>
      </c>
      <c r="H429" s="20"/>
      <c r="I429" s="5"/>
      <c r="J429" s="71"/>
    </row>
    <row r="430" spans="1:10" x14ac:dyDescent="0.3">
      <c r="A430" s="6" t="s">
        <v>392</v>
      </c>
      <c r="B430" s="20" t="str">
        <f>+VLOOKUP(BD_Capas[[#This Row],[idcapa]],Capas[],2,0)</f>
        <v>alojamiento_sitio_de_caravanas</v>
      </c>
      <c r="C430" s="3">
        <v>10</v>
      </c>
      <c r="D430" s="20" t="s">
        <v>3</v>
      </c>
      <c r="E430" s="68"/>
      <c r="F430" s="69"/>
      <c r="G430" s="4"/>
      <c r="H430" s="20"/>
      <c r="I430" s="5"/>
      <c r="J430" s="71"/>
    </row>
    <row r="431" spans="1:10" x14ac:dyDescent="0.3">
      <c r="A431" s="6" t="s">
        <v>392</v>
      </c>
      <c r="B431" s="20" t="str">
        <f>+VLOOKUP(BD_Capas[[#This Row],[idcapa]],Capas[],2,0)</f>
        <v>alojamiento_sitio_de_caravanas</v>
      </c>
      <c r="C431" s="3">
        <v>11</v>
      </c>
      <c r="D431" s="20" t="s">
        <v>320</v>
      </c>
      <c r="E431" s="68">
        <v>1</v>
      </c>
      <c r="F431" s="69" t="s">
        <v>128</v>
      </c>
      <c r="G431" s="4">
        <v>5</v>
      </c>
      <c r="H431" s="20"/>
      <c r="I431" s="5"/>
      <c r="J431" s="71"/>
    </row>
    <row r="432" spans="1:10" x14ac:dyDescent="0.3">
      <c r="A432" s="6" t="s">
        <v>392</v>
      </c>
      <c r="B432" s="20" t="str">
        <f>+VLOOKUP(BD_Capas[[#This Row],[idcapa]],Capas[],2,0)</f>
        <v>alojamiento_sitio_de_caravanas</v>
      </c>
      <c r="C432" s="3">
        <v>12</v>
      </c>
      <c r="D432" s="20" t="s">
        <v>105</v>
      </c>
      <c r="E432" s="68"/>
      <c r="F432" s="69"/>
      <c r="G432" s="4"/>
      <c r="H432" s="20"/>
      <c r="I432" s="5"/>
      <c r="J432" s="71"/>
    </row>
    <row r="433" spans="1:10" x14ac:dyDescent="0.3">
      <c r="A433" s="6" t="s">
        <v>392</v>
      </c>
      <c r="B433" s="20" t="str">
        <f>+VLOOKUP(BD_Capas[[#This Row],[idcapa]],Capas[],2,0)</f>
        <v>alojamiento_sitio_de_caravanas</v>
      </c>
      <c r="C433" s="3">
        <v>13</v>
      </c>
      <c r="D433" s="20" t="s">
        <v>321</v>
      </c>
      <c r="E433" s="68">
        <v>1</v>
      </c>
      <c r="F433" s="69" t="s">
        <v>11</v>
      </c>
      <c r="G433" s="4">
        <v>6</v>
      </c>
      <c r="H433" s="20"/>
      <c r="I433" s="5"/>
      <c r="J433" s="71"/>
    </row>
    <row r="434" spans="1:10" x14ac:dyDescent="0.3">
      <c r="A434" s="6" t="s">
        <v>392</v>
      </c>
      <c r="B434" s="20" t="str">
        <f>+VLOOKUP(BD_Capas[[#This Row],[idcapa]],Capas[],2,0)</f>
        <v>alojamiento_sitio_de_caravanas</v>
      </c>
      <c r="C434" s="3">
        <v>14</v>
      </c>
      <c r="D434" s="20" t="s">
        <v>322</v>
      </c>
      <c r="E434" s="68"/>
      <c r="F434" s="69"/>
      <c r="G434" s="4"/>
      <c r="H434" s="20"/>
      <c r="I434" s="5"/>
      <c r="J434" s="71"/>
    </row>
    <row r="435" spans="1:10" x14ac:dyDescent="0.3">
      <c r="A435" s="6" t="s">
        <v>392</v>
      </c>
      <c r="B435" s="20" t="str">
        <f>+VLOOKUP(BD_Capas[[#This Row],[idcapa]],Capas[],2,0)</f>
        <v>alojamiento_sitio_de_caravanas</v>
      </c>
      <c r="C435" s="3">
        <v>15</v>
      </c>
      <c r="D435" s="20" t="s">
        <v>1</v>
      </c>
      <c r="E435" s="68"/>
      <c r="F435" s="69"/>
      <c r="G435" s="4"/>
      <c r="H435" s="20"/>
      <c r="I435" s="31"/>
      <c r="J435" s="72"/>
    </row>
    <row r="436" spans="1:10" x14ac:dyDescent="0.3">
      <c r="A436" s="6" t="s">
        <v>392</v>
      </c>
      <c r="B436" s="20" t="str">
        <f>+VLOOKUP(BD_Capas[[#This Row],[idcapa]],Capas[],2,0)</f>
        <v>alojamiento_sitio_de_caravanas</v>
      </c>
      <c r="C436" s="3">
        <v>16</v>
      </c>
      <c r="D436" s="20" t="s">
        <v>323</v>
      </c>
      <c r="E436" s="68"/>
      <c r="F436" s="69"/>
      <c r="G436" s="4"/>
      <c r="H436" s="20"/>
      <c r="I436" s="31"/>
      <c r="J436" s="72"/>
    </row>
    <row r="437" spans="1:10" x14ac:dyDescent="0.3">
      <c r="A437" s="6" t="s">
        <v>392</v>
      </c>
      <c r="B437" s="20" t="str">
        <f>+VLOOKUP(BD_Capas[[#This Row],[idcapa]],Capas[],2,0)</f>
        <v>alojamiento_sitio_de_caravanas</v>
      </c>
      <c r="C437" s="3">
        <v>17</v>
      </c>
      <c r="D437" s="20" t="s">
        <v>16</v>
      </c>
      <c r="E437" s="68">
        <v>1</v>
      </c>
      <c r="F437" s="69" t="s">
        <v>16</v>
      </c>
      <c r="G437" s="4">
        <v>2</v>
      </c>
      <c r="H437" s="20"/>
      <c r="I437" s="31"/>
      <c r="J437" s="72"/>
    </row>
    <row r="438" spans="1:10" x14ac:dyDescent="0.3">
      <c r="A438" s="6" t="s">
        <v>392</v>
      </c>
      <c r="B438" s="20" t="str">
        <f>+VLOOKUP(BD_Capas[[#This Row],[idcapa]],Capas[],2,0)</f>
        <v>alojamiento_sitio_de_caravanas</v>
      </c>
      <c r="C438" s="3">
        <v>18</v>
      </c>
      <c r="D438" s="20" t="s">
        <v>324</v>
      </c>
      <c r="E438" s="68">
        <v>1</v>
      </c>
      <c r="F438" s="69" t="s">
        <v>324</v>
      </c>
      <c r="G438" s="4">
        <v>1</v>
      </c>
      <c r="H438" s="20"/>
      <c r="I438" s="31"/>
      <c r="J438" s="72"/>
    </row>
    <row r="439" spans="1:10" x14ac:dyDescent="0.3">
      <c r="A439" s="6" t="s">
        <v>392</v>
      </c>
      <c r="B439" s="20" t="str">
        <f>+VLOOKUP(BD_Capas[[#This Row],[idcapa]],Capas[],2,0)</f>
        <v>alojamiento_sitio_de_caravanas</v>
      </c>
      <c r="C439" s="3">
        <v>19</v>
      </c>
      <c r="D439" s="20" t="s">
        <v>325</v>
      </c>
      <c r="E439" s="68"/>
      <c r="F439" s="69"/>
      <c r="G439" s="4"/>
      <c r="H439" s="20"/>
      <c r="I439" s="31"/>
      <c r="J439" s="72"/>
    </row>
    <row r="440" spans="1:10" x14ac:dyDescent="0.3">
      <c r="A440" s="6" t="s">
        <v>392</v>
      </c>
      <c r="B440" s="20" t="str">
        <f>+VLOOKUP(BD_Capas[[#This Row],[idcapa]],Capas[],2,0)</f>
        <v>alojamiento_sitio_de_caravanas</v>
      </c>
      <c r="C440" s="3">
        <v>20</v>
      </c>
      <c r="D440" s="20" t="s">
        <v>30</v>
      </c>
      <c r="E440" s="68"/>
      <c r="F440" s="69"/>
      <c r="G440" s="4"/>
      <c r="H440" s="20"/>
      <c r="I440" s="31"/>
      <c r="J440" s="72"/>
    </row>
    <row r="441" spans="1:10" x14ac:dyDescent="0.3">
      <c r="A441" s="6" t="s">
        <v>393</v>
      </c>
      <c r="B441" s="20" t="str">
        <f>+VLOOKUP(BD_Capas[[#This Row],[idcapa]],Capas[],2,0)</f>
        <v>alojamiento_chalet</v>
      </c>
      <c r="C441" s="73">
        <v>1</v>
      </c>
      <c r="D441" s="75" t="s">
        <v>309</v>
      </c>
      <c r="E441" s="68">
        <v>1</v>
      </c>
      <c r="F441" s="69" t="s">
        <v>410</v>
      </c>
      <c r="G441" s="74">
        <v>7</v>
      </c>
      <c r="H441" s="75" t="s">
        <v>410</v>
      </c>
      <c r="I441" s="31" t="str">
        <f>BD_Capas[[#This Row],[idcapa]]&amp;"-"&amp;BD_Capas[[#This Row],[posición_capa]]</f>
        <v>22-0</v>
      </c>
      <c r="J441" s="76">
        <v>0</v>
      </c>
    </row>
    <row r="442" spans="1:10" x14ac:dyDescent="0.3">
      <c r="A442" s="6" t="s">
        <v>393</v>
      </c>
      <c r="B442" s="20" t="str">
        <f>+VLOOKUP(BD_Capas[[#This Row],[idcapa]],Capas[],2,0)</f>
        <v>alojamiento_chalet</v>
      </c>
      <c r="C442" s="3">
        <v>2</v>
      </c>
      <c r="D442" s="20" t="s">
        <v>311</v>
      </c>
      <c r="E442" s="68"/>
      <c r="F442" s="69"/>
      <c r="G442" s="4"/>
      <c r="H442" s="20"/>
      <c r="I442" s="31"/>
      <c r="J442" s="71"/>
    </row>
    <row r="443" spans="1:10" x14ac:dyDescent="0.3">
      <c r="A443" s="6" t="s">
        <v>393</v>
      </c>
      <c r="B443" s="20" t="str">
        <f>+VLOOKUP(BD_Capas[[#This Row],[idcapa]],Capas[],2,0)</f>
        <v>alojamiento_chalet</v>
      </c>
      <c r="C443" s="3">
        <v>3</v>
      </c>
      <c r="D443" s="20" t="s">
        <v>312</v>
      </c>
      <c r="E443" s="68"/>
      <c r="F443" s="69"/>
      <c r="G443" s="4"/>
      <c r="H443" s="20"/>
      <c r="I443" s="31"/>
      <c r="J443" s="71"/>
    </row>
    <row r="444" spans="1:10" x14ac:dyDescent="0.3">
      <c r="A444" s="6" t="s">
        <v>393</v>
      </c>
      <c r="B444" s="20" t="str">
        <f>+VLOOKUP(BD_Capas[[#This Row],[idcapa]],Capas[],2,0)</f>
        <v>alojamiento_chalet</v>
      </c>
      <c r="C444" s="3">
        <v>4</v>
      </c>
      <c r="D444" s="20" t="s">
        <v>313</v>
      </c>
      <c r="E444" s="68"/>
      <c r="F444" s="69"/>
      <c r="G444" s="4"/>
      <c r="H444" s="20"/>
      <c r="I444" s="31"/>
      <c r="J444" s="71"/>
    </row>
    <row r="445" spans="1:10" x14ac:dyDescent="0.3">
      <c r="A445" s="6" t="s">
        <v>393</v>
      </c>
      <c r="B445" s="20" t="str">
        <f>+VLOOKUP(BD_Capas[[#This Row],[idcapa]],Capas[],2,0)</f>
        <v>alojamiento_chalet</v>
      </c>
      <c r="C445" s="3">
        <v>5</v>
      </c>
      <c r="D445" s="20" t="s">
        <v>314</v>
      </c>
      <c r="E445" s="68">
        <v>1</v>
      </c>
      <c r="F445" s="69" t="s">
        <v>315</v>
      </c>
      <c r="G445" s="4">
        <v>3</v>
      </c>
      <c r="H445" s="20" t="s">
        <v>411</v>
      </c>
      <c r="I445" s="31" t="str">
        <f>BD_Capas[[#This Row],[idcapa]]&amp;"-"&amp;BD_Capas[[#This Row],[posición_capa]]</f>
        <v>22-1</v>
      </c>
      <c r="J445" s="72">
        <v>1</v>
      </c>
    </row>
    <row r="446" spans="1:10" x14ac:dyDescent="0.3">
      <c r="A446" s="6" t="s">
        <v>393</v>
      </c>
      <c r="B446" s="20" t="str">
        <f>+VLOOKUP(BD_Capas[[#This Row],[idcapa]],Capas[],2,0)</f>
        <v>alojamiento_chalet</v>
      </c>
      <c r="C446" s="3">
        <v>6</v>
      </c>
      <c r="D446" s="20" t="s">
        <v>317</v>
      </c>
      <c r="E446" s="68"/>
      <c r="F446" s="69"/>
      <c r="G446" s="4"/>
      <c r="H446" s="20"/>
      <c r="I446" s="5"/>
      <c r="J446" s="71"/>
    </row>
    <row r="447" spans="1:10" x14ac:dyDescent="0.3">
      <c r="A447" s="6" t="s">
        <v>393</v>
      </c>
      <c r="B447" s="20" t="str">
        <f>+VLOOKUP(BD_Capas[[#This Row],[idcapa]],Capas[],2,0)</f>
        <v>alojamiento_chalet</v>
      </c>
      <c r="C447" s="3">
        <v>7</v>
      </c>
      <c r="D447" s="20" t="s">
        <v>318</v>
      </c>
      <c r="E447" s="68"/>
      <c r="F447" s="69"/>
      <c r="G447" s="4"/>
      <c r="H447" s="20"/>
      <c r="I447" s="5"/>
      <c r="J447" s="71"/>
    </row>
    <row r="448" spans="1:10" x14ac:dyDescent="0.3">
      <c r="A448" s="6" t="s">
        <v>393</v>
      </c>
      <c r="B448" s="20" t="str">
        <f>+VLOOKUP(BD_Capas[[#This Row],[idcapa]],Capas[],2,0)</f>
        <v>alojamiento_chalet</v>
      </c>
      <c r="C448" s="3">
        <v>8</v>
      </c>
      <c r="D448" s="20" t="s">
        <v>2</v>
      </c>
      <c r="E448" s="68"/>
      <c r="F448" s="69"/>
      <c r="G448" s="4"/>
      <c r="H448" s="20"/>
      <c r="I448" s="5"/>
      <c r="J448" s="71"/>
    </row>
    <row r="449" spans="1:10" x14ac:dyDescent="0.3">
      <c r="A449" s="6" t="s">
        <v>393</v>
      </c>
      <c r="B449" s="20" t="str">
        <f>+VLOOKUP(BD_Capas[[#This Row],[idcapa]],Capas[],2,0)</f>
        <v>alojamiento_chalet</v>
      </c>
      <c r="C449" s="3">
        <v>9</v>
      </c>
      <c r="D449" s="20" t="s">
        <v>319</v>
      </c>
      <c r="E449" s="68">
        <v>1</v>
      </c>
      <c r="F449" s="69" t="s">
        <v>10</v>
      </c>
      <c r="G449" s="4">
        <v>4</v>
      </c>
      <c r="H449" s="20"/>
      <c r="I449" s="5"/>
      <c r="J449" s="71"/>
    </row>
    <row r="450" spans="1:10" x14ac:dyDescent="0.3">
      <c r="A450" s="6" t="s">
        <v>393</v>
      </c>
      <c r="B450" s="20" t="str">
        <f>+VLOOKUP(BD_Capas[[#This Row],[idcapa]],Capas[],2,0)</f>
        <v>alojamiento_chalet</v>
      </c>
      <c r="C450" s="3">
        <v>10</v>
      </c>
      <c r="D450" s="20" t="s">
        <v>3</v>
      </c>
      <c r="E450" s="68"/>
      <c r="F450" s="69"/>
      <c r="G450" s="4"/>
      <c r="H450" s="20"/>
      <c r="I450" s="5"/>
      <c r="J450" s="71"/>
    </row>
    <row r="451" spans="1:10" x14ac:dyDescent="0.3">
      <c r="A451" s="6" t="s">
        <v>393</v>
      </c>
      <c r="B451" s="20" t="str">
        <f>+VLOOKUP(BD_Capas[[#This Row],[idcapa]],Capas[],2,0)</f>
        <v>alojamiento_chalet</v>
      </c>
      <c r="C451" s="3">
        <v>11</v>
      </c>
      <c r="D451" s="20" t="s">
        <v>320</v>
      </c>
      <c r="E451" s="68">
        <v>1</v>
      </c>
      <c r="F451" s="69" t="s">
        <v>128</v>
      </c>
      <c r="G451" s="4">
        <v>5</v>
      </c>
      <c r="H451" s="20"/>
      <c r="I451" s="5"/>
      <c r="J451" s="71"/>
    </row>
    <row r="452" spans="1:10" x14ac:dyDescent="0.3">
      <c r="A452" s="6" t="s">
        <v>393</v>
      </c>
      <c r="B452" s="20" t="str">
        <f>+VLOOKUP(BD_Capas[[#This Row],[idcapa]],Capas[],2,0)</f>
        <v>alojamiento_chalet</v>
      </c>
      <c r="C452" s="3">
        <v>12</v>
      </c>
      <c r="D452" s="20" t="s">
        <v>105</v>
      </c>
      <c r="E452" s="68"/>
      <c r="F452" s="69"/>
      <c r="G452" s="4"/>
      <c r="H452" s="20"/>
      <c r="I452" s="5"/>
      <c r="J452" s="71"/>
    </row>
    <row r="453" spans="1:10" x14ac:dyDescent="0.3">
      <c r="A453" s="6" t="s">
        <v>393</v>
      </c>
      <c r="B453" s="20" t="str">
        <f>+VLOOKUP(BD_Capas[[#This Row],[idcapa]],Capas[],2,0)</f>
        <v>alojamiento_chalet</v>
      </c>
      <c r="C453" s="3">
        <v>13</v>
      </c>
      <c r="D453" s="20" t="s">
        <v>321</v>
      </c>
      <c r="E453" s="68">
        <v>1</v>
      </c>
      <c r="F453" s="69" t="s">
        <v>11</v>
      </c>
      <c r="G453" s="4">
        <v>6</v>
      </c>
      <c r="H453" s="20"/>
      <c r="I453" s="5"/>
      <c r="J453" s="71"/>
    </row>
    <row r="454" spans="1:10" x14ac:dyDescent="0.3">
      <c r="A454" s="6" t="s">
        <v>393</v>
      </c>
      <c r="B454" s="20" t="str">
        <f>+VLOOKUP(BD_Capas[[#This Row],[idcapa]],Capas[],2,0)</f>
        <v>alojamiento_chalet</v>
      </c>
      <c r="C454" s="3">
        <v>14</v>
      </c>
      <c r="D454" s="20" t="s">
        <v>322</v>
      </c>
      <c r="E454" s="68"/>
      <c r="F454" s="69"/>
      <c r="G454" s="4"/>
      <c r="H454" s="20"/>
      <c r="I454" s="5"/>
      <c r="J454" s="71"/>
    </row>
    <row r="455" spans="1:10" x14ac:dyDescent="0.3">
      <c r="A455" s="6" t="s">
        <v>393</v>
      </c>
      <c r="B455" s="20" t="str">
        <f>+VLOOKUP(BD_Capas[[#This Row],[idcapa]],Capas[],2,0)</f>
        <v>alojamiento_chalet</v>
      </c>
      <c r="C455" s="3">
        <v>15</v>
      </c>
      <c r="D455" s="20" t="s">
        <v>1</v>
      </c>
      <c r="E455" s="68"/>
      <c r="F455" s="69"/>
      <c r="G455" s="4"/>
      <c r="H455" s="20"/>
      <c r="I455" s="31"/>
      <c r="J455" s="72"/>
    </row>
    <row r="456" spans="1:10" x14ac:dyDescent="0.3">
      <c r="A456" s="6" t="s">
        <v>393</v>
      </c>
      <c r="B456" s="20" t="str">
        <f>+VLOOKUP(BD_Capas[[#This Row],[idcapa]],Capas[],2,0)</f>
        <v>alojamiento_chalet</v>
      </c>
      <c r="C456" s="3">
        <v>16</v>
      </c>
      <c r="D456" s="20" t="s">
        <v>323</v>
      </c>
      <c r="E456" s="68"/>
      <c r="F456" s="69"/>
      <c r="G456" s="4"/>
      <c r="H456" s="20"/>
      <c r="I456" s="31"/>
      <c r="J456" s="72"/>
    </row>
    <row r="457" spans="1:10" x14ac:dyDescent="0.3">
      <c r="A457" s="6" t="s">
        <v>393</v>
      </c>
      <c r="B457" s="20" t="str">
        <f>+VLOOKUP(BD_Capas[[#This Row],[idcapa]],Capas[],2,0)</f>
        <v>alojamiento_chalet</v>
      </c>
      <c r="C457" s="3">
        <v>17</v>
      </c>
      <c r="D457" s="20" t="s">
        <v>16</v>
      </c>
      <c r="E457" s="68">
        <v>1</v>
      </c>
      <c r="F457" s="69" t="s">
        <v>16</v>
      </c>
      <c r="G457" s="4">
        <v>2</v>
      </c>
      <c r="H457" s="20"/>
      <c r="I457" s="31"/>
      <c r="J457" s="72"/>
    </row>
    <row r="458" spans="1:10" x14ac:dyDescent="0.3">
      <c r="A458" s="6" t="s">
        <v>393</v>
      </c>
      <c r="B458" s="20" t="str">
        <f>+VLOOKUP(BD_Capas[[#This Row],[idcapa]],Capas[],2,0)</f>
        <v>alojamiento_chalet</v>
      </c>
      <c r="C458" s="3">
        <v>18</v>
      </c>
      <c r="D458" s="20" t="s">
        <v>324</v>
      </c>
      <c r="E458" s="68">
        <v>1</v>
      </c>
      <c r="F458" s="69" t="s">
        <v>324</v>
      </c>
      <c r="G458" s="4">
        <v>1</v>
      </c>
      <c r="H458" s="20"/>
      <c r="I458" s="31"/>
      <c r="J458" s="72"/>
    </row>
    <row r="459" spans="1:10" x14ac:dyDescent="0.3">
      <c r="A459" s="6" t="s">
        <v>393</v>
      </c>
      <c r="B459" s="20" t="str">
        <f>+VLOOKUP(BD_Capas[[#This Row],[idcapa]],Capas[],2,0)</f>
        <v>alojamiento_chalet</v>
      </c>
      <c r="C459" s="3">
        <v>19</v>
      </c>
      <c r="D459" s="20" t="s">
        <v>325</v>
      </c>
      <c r="E459" s="68"/>
      <c r="F459" s="69"/>
      <c r="G459" s="4"/>
      <c r="H459" s="20"/>
      <c r="I459" s="31"/>
      <c r="J459" s="72"/>
    </row>
    <row r="460" spans="1:10" x14ac:dyDescent="0.3">
      <c r="A460" s="6" t="s">
        <v>393</v>
      </c>
      <c r="B460" s="20" t="str">
        <f>+VLOOKUP(BD_Capas[[#This Row],[idcapa]],Capas[],2,0)</f>
        <v>alojamiento_chalet</v>
      </c>
      <c r="C460" s="3">
        <v>20</v>
      </c>
      <c r="D460" s="20" t="s">
        <v>30</v>
      </c>
      <c r="E460" s="68"/>
      <c r="F460" s="69"/>
      <c r="G460" s="4"/>
      <c r="H460" s="20"/>
      <c r="I460" s="31"/>
      <c r="J460" s="72"/>
    </row>
  </sheetData>
  <phoneticPr fontId="4" type="noConversion"/>
  <conditionalFormatting sqref="E10:E140">
    <cfRule type="cellIs" dxfId="244" priority="14" operator="equal">
      <formula>1</formula>
    </cfRule>
  </conditionalFormatting>
  <conditionalFormatting sqref="E27:E55">
    <cfRule type="cellIs" dxfId="243" priority="13" operator="equal">
      <formula>1</formula>
    </cfRule>
  </conditionalFormatting>
  <conditionalFormatting sqref="E61:E80">
    <cfRule type="cellIs" dxfId="242" priority="12" operator="equal">
      <formula>1</formula>
    </cfRule>
  </conditionalFormatting>
  <conditionalFormatting sqref="E56">
    <cfRule type="cellIs" dxfId="241" priority="11" operator="equal">
      <formula>1</formula>
    </cfRule>
  </conditionalFormatting>
  <conditionalFormatting sqref="E57:E60">
    <cfRule type="cellIs" dxfId="240" priority="10" operator="equal">
      <formula>1</formula>
    </cfRule>
  </conditionalFormatting>
  <conditionalFormatting sqref="E121:E140">
    <cfRule type="cellIs" dxfId="239" priority="9" operator="equal">
      <formula>1</formula>
    </cfRule>
  </conditionalFormatting>
  <conditionalFormatting sqref="E141:E160">
    <cfRule type="cellIs" dxfId="238" priority="8" operator="equal">
      <formula>1</formula>
    </cfRule>
  </conditionalFormatting>
  <conditionalFormatting sqref="E161:E180">
    <cfRule type="cellIs" dxfId="237" priority="7" operator="equal">
      <formula>1</formula>
    </cfRule>
  </conditionalFormatting>
  <conditionalFormatting sqref="E181:E200">
    <cfRule type="cellIs" dxfId="236" priority="6" operator="equal">
      <formula>1</formula>
    </cfRule>
  </conditionalFormatting>
  <conditionalFormatting sqref="E201:E220">
    <cfRule type="cellIs" dxfId="235" priority="5" operator="equal">
      <formula>1</formula>
    </cfRule>
  </conditionalFormatting>
  <conditionalFormatting sqref="E221:E240">
    <cfRule type="cellIs" dxfId="234" priority="4" operator="equal">
      <formula>1</formula>
    </cfRule>
  </conditionalFormatting>
  <conditionalFormatting sqref="E241:E260">
    <cfRule type="cellIs" dxfId="233" priority="3" operator="equal">
      <formula>1</formula>
    </cfRule>
  </conditionalFormatting>
  <conditionalFormatting sqref="E261:E280">
    <cfRule type="cellIs" dxfId="232" priority="2" operator="equal">
      <formula>1</formula>
    </cfRule>
  </conditionalFormatting>
  <conditionalFormatting sqref="E281:E460">
    <cfRule type="cellIs" dxfId="23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75"/>
  <sheetViews>
    <sheetView showGridLines="0" tabSelected="1" workbookViewId="0">
      <pane ySplit="9" topLeftCell="A10" activePane="bottomLeft" state="frozen"/>
      <selection pane="bottomLeft" activeCell="F28" sqref="F2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Uso de la Tierra| ESRI 2020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131</v>
      </c>
      <c r="E10" s="46" t="s">
        <v>183</v>
      </c>
      <c r="F10" s="28" t="str">
        <f>+IFERROR(VLOOKUP(BD_Detalles[[#This Row],[Clase]],'Resumen Capas'!$A$4:$C$1048576,2,0),"COMPLETAR")</f>
        <v>Uso de la Tierra| ESRI 2020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Uso de la Tierra| ESRI 2020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132</v>
      </c>
      <c r="E11" s="39" t="s">
        <v>141</v>
      </c>
      <c r="F11" s="28" t="str">
        <f>+IFERROR(VLOOKUP(BD_Detalles[[#This Row],[Clase]],'Resumen Capas'!$A$4:$C$1048576,2,0),"COMPLETAR")</f>
        <v>Uso de la Tierra| ESRI 2020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Uso de la Tierra| ESRI 2020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133</v>
      </c>
      <c r="E12" s="38" t="s">
        <v>112</v>
      </c>
      <c r="F12" s="28" t="str">
        <f>+IFERROR(VLOOKUP(BD_Detalles[[#This Row],[Clase]],'Resumen Capas'!$A$4:$C$1048576,2,0),"COMPLETAR")</f>
        <v>Uso de la Tierra| ESRI 2020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Uso de la Tierra| ESRI 2020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134</v>
      </c>
      <c r="E13" s="45" t="s">
        <v>182</v>
      </c>
      <c r="F13" s="28" t="str">
        <f>+IFERROR(VLOOKUP(BD_Detalles[[#This Row],[Clase]],'Resumen Capas'!$A$4:$C$1048576,2,0),"COMPLETAR")</f>
        <v>Uso de la Tierra| ESRI 2020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Uso de la Tierra| ESRI 2020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135</v>
      </c>
      <c r="E14" s="40" t="s">
        <v>142</v>
      </c>
      <c r="F14" s="28" t="str">
        <f>+IFERROR(VLOOKUP(BD_Detalles[[#This Row],[Clase]],'Resumen Capas'!$A$4:$C$1048576,2,0),"COMPLETAR")</f>
        <v>Uso de la Tierra| ESRI 2020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Uso de la Tierra| ESRI 2020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136</v>
      </c>
      <c r="E15" s="42" t="s">
        <v>144</v>
      </c>
      <c r="F15" s="28" t="str">
        <f>+IFERROR(VLOOKUP(BD_Detalles[[#This Row],[Clase]],'Resumen Capas'!$A$4:$C$1048576,2,0),"COMPLETAR")</f>
        <v>Uso de la Tierra| ESRI 2020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Uso de la Tierra| ESRI 2020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137</v>
      </c>
      <c r="E16" s="41" t="s">
        <v>143</v>
      </c>
      <c r="F16" s="28" t="str">
        <f>+IFERROR(VLOOKUP(BD_Detalles[[#This Row],[Clase]],'Resumen Capas'!$A$4:$C$1048576,2,0),"COMPLETAR")</f>
        <v>Uso de la Tierra| ESRI 2020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Uso de la Tierra| ESRI 2020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138</v>
      </c>
      <c r="E17" s="35" t="s">
        <v>110</v>
      </c>
      <c r="F17" s="28" t="str">
        <f>+IFERROR(VLOOKUP(BD_Detalles[[#This Row],[Clase]],'Resumen Capas'!$A$4:$C$1048576,2,0),"COMPLETAR")</f>
        <v>Uso de la Tierra| ESRI 2020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Uso de la Tierra| ESRI 2020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139</v>
      </c>
      <c r="E18" s="37" t="s">
        <v>109</v>
      </c>
      <c r="F18" s="28" t="str">
        <f>+IFERROR(VLOOKUP(BD_Detalles[[#This Row],[Clase]],'Resumen Capas'!$A$4:$C$1048576,2,0),"COMPLETAR")</f>
        <v>Uso de la Tierra| ESRI 2020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Uso de la Tierra| ESRI 2020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140</v>
      </c>
      <c r="E19" s="36" t="s">
        <v>111</v>
      </c>
      <c r="F19" s="28" t="str">
        <f>+IFERROR(VLOOKUP(BD_Detalles[[#This Row],[Clase]],'Resumen Capas'!$A$4:$C$1048576,2,0),"COMPLETAR")</f>
        <v>Uso de la Tierra| ESRI 2020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43" t="s">
        <v>210</v>
      </c>
      <c r="B20" s="26" t="str">
        <f>+IFERROR(VLOOKUP(BD_Detalles[[#This Row],[Clase]],'Resumen Capas'!$A$4:$C$1048576,2,0),"COMPLETAR")</f>
        <v>Uso de la Tierra| Catastro</v>
      </c>
      <c r="C20" s="26" t="str">
        <f>+IFERROR(IF(RIGHT(BD_Detalles[[#This Row],[Clase]],1)="0","",VLOOKUP(BD_Detalles[[#This Row],[Clase]],'Resumen Capas'!$A$4:$C$1048576,3,0)),"COMPLETAR")</f>
        <v>Uso</v>
      </c>
      <c r="D20" s="48" t="s">
        <v>211</v>
      </c>
      <c r="E20" s="49" t="s">
        <v>212</v>
      </c>
      <c r="F20" s="28" t="str">
        <f>+IFERROR(VLOOKUP(BD_Detalles[[#This Row],[Clase]],'Resumen Capas'!$A$4:$C$1048576,2,0),"COMPLETAR")</f>
        <v>Uso de la Tierra| Catastro</v>
      </c>
      <c r="G20" s="30"/>
      <c r="H20" s="34" t="str">
        <f>+LEFT(BD_Detalles[[#This Row],[Clase]],2)</f>
        <v>01</v>
      </c>
      <c r="I20" s="27" t="str">
        <f>+IFERROR(VLOOKUP(BD_Detalles[[#This Row],[idcapa]],Capas[[idcapa]:[Tipo]],3,0),"")</f>
        <v>Polígono</v>
      </c>
    </row>
    <row r="21" spans="1:9" x14ac:dyDescent="0.3">
      <c r="A21" s="33" t="str">
        <f t="shared" ref="A21:A27" si="1">+A20</f>
        <v>01-1</v>
      </c>
      <c r="B21" s="26" t="str">
        <f>+IFERROR(VLOOKUP(BD_Detalles[[#This Row],[Clase]],'Resumen Capas'!$A$4:$C$1048576,2,0),"COMPLETAR")</f>
        <v>Uso de la Tierra| Catastro</v>
      </c>
      <c r="C21" s="28" t="str">
        <f>+IFERROR(IF(RIGHT(BD_Detalles[[#This Row],[Clase]],1)="0","",VLOOKUP(BD_Detalles[[#This Row],[Clase]],'Resumen Capas'!$A$4:$C$1048576,3,0)),"COMPLETAR")</f>
        <v>Uso</v>
      </c>
      <c r="D21" s="48" t="s">
        <v>213</v>
      </c>
      <c r="E21" s="50" t="s">
        <v>214</v>
      </c>
      <c r="F21" s="28" t="str">
        <f>+IFERROR(VLOOKUP(BD_Detalles[[#This Row],[Clase]],'Resumen Capas'!$A$4:$C$1048576,2,0),"COMPLETAR")</f>
        <v>Uso de la Tierra| Catastro</v>
      </c>
      <c r="G21" s="30"/>
      <c r="H21" s="34" t="str">
        <f>+LEFT(BD_Detalles[[#This Row],[Clase]],2)</f>
        <v>01</v>
      </c>
      <c r="I21" s="27" t="str">
        <f>+IFERROR(VLOOKUP(BD_Detalles[[#This Row],[idcapa]],Capas[[idcapa]:[Tipo]],3,0),"")</f>
        <v>Polígono</v>
      </c>
    </row>
    <row r="22" spans="1:9" x14ac:dyDescent="0.3">
      <c r="A22" s="33" t="str">
        <f t="shared" si="1"/>
        <v>01-1</v>
      </c>
      <c r="B22" s="26" t="str">
        <f>+IFERROR(VLOOKUP(BD_Detalles[[#This Row],[Clase]],'Resumen Capas'!$A$4:$C$1048576,2,0),"COMPLETAR")</f>
        <v>Uso de la Tierra| Catastro</v>
      </c>
      <c r="C22" s="28" t="str">
        <f>+IFERROR(IF(RIGHT(BD_Detalles[[#This Row],[Clase]],1)="0","",VLOOKUP(BD_Detalles[[#This Row],[Clase]],'Resumen Capas'!$A$4:$C$1048576,3,0)),"COMPLETAR")</f>
        <v>Uso</v>
      </c>
      <c r="D22" s="48" t="s">
        <v>215</v>
      </c>
      <c r="E22" s="51" t="s">
        <v>216</v>
      </c>
      <c r="F22" s="28" t="str">
        <f>+IFERROR(VLOOKUP(BD_Detalles[[#This Row],[Clase]],'Resumen Capas'!$A$4:$C$1048576,2,0),"COMPLETAR")</f>
        <v>Uso de la Tierra| Catastro</v>
      </c>
      <c r="G22" s="30"/>
      <c r="H22" s="34" t="str">
        <f>+LEFT(BD_Detalles[[#This Row],[Clase]],2)</f>
        <v>01</v>
      </c>
      <c r="I22" s="27" t="str">
        <f>+IFERROR(VLOOKUP(BD_Detalles[[#This Row],[idcapa]],Capas[[idcapa]:[Tipo]],3,0),"")</f>
        <v>Polígono</v>
      </c>
    </row>
    <row r="23" spans="1:9" ht="15" thickBot="1" x14ac:dyDescent="0.35">
      <c r="A23" s="33" t="str">
        <f t="shared" si="1"/>
        <v>01-1</v>
      </c>
      <c r="B23" s="26" t="str">
        <f>+IFERROR(VLOOKUP(BD_Detalles[[#This Row],[Clase]],'Resumen Capas'!$A$4:$C$1048576,2,0),"COMPLETAR")</f>
        <v>Uso de la Tierra| Catastro</v>
      </c>
      <c r="C23" s="28" t="str">
        <f>+IFERROR(IF(RIGHT(BD_Detalles[[#This Row],[Clase]],1)="0","",VLOOKUP(BD_Detalles[[#This Row],[Clase]],'Resumen Capas'!$A$4:$C$1048576,3,0)),"COMPLETAR")</f>
        <v>Uso</v>
      </c>
      <c r="D23" s="48" t="s">
        <v>217</v>
      </c>
      <c r="E23" s="52" t="s">
        <v>218</v>
      </c>
      <c r="F23" s="28" t="str">
        <f>+IFERROR(VLOOKUP(BD_Detalles[[#This Row],[Clase]],'Resumen Capas'!$A$4:$C$1048576,2,0),"COMPLETAR")</f>
        <v>Uso de la Tierra| Catastro</v>
      </c>
      <c r="G23" s="30"/>
      <c r="H23" s="34" t="str">
        <f>+LEFT(BD_Detalles[[#This Row],[Clase]],2)</f>
        <v>01</v>
      </c>
      <c r="I23" s="27" t="str">
        <f>+IFERROR(VLOOKUP(BD_Detalles[[#This Row],[idcapa]],Capas[[idcapa]:[Tipo]],3,0),"")</f>
        <v>Polígono</v>
      </c>
    </row>
    <row r="24" spans="1:9" x14ac:dyDescent="0.3">
      <c r="A24" s="33" t="str">
        <f t="shared" si="1"/>
        <v>01-1</v>
      </c>
      <c r="B24" s="26" t="str">
        <f>+IFERROR(VLOOKUP(BD_Detalles[[#This Row],[Clase]],'Resumen Capas'!$A$4:$C$1048576,2,0),"COMPLETAR")</f>
        <v>Uso de la Tierra| Catastro</v>
      </c>
      <c r="C24" s="28" t="str">
        <f>+IFERROR(IF(RIGHT(BD_Detalles[[#This Row],[Clase]],1)="0","",VLOOKUP(BD_Detalles[[#This Row],[Clase]],'Resumen Capas'!$A$4:$C$1048576,3,0)),"COMPLETAR")</f>
        <v>Uso</v>
      </c>
      <c r="D24" s="48" t="s">
        <v>219</v>
      </c>
      <c r="E24" s="44" t="s">
        <v>181</v>
      </c>
      <c r="F24" s="28" t="str">
        <f>+IFERROR(VLOOKUP(BD_Detalles[[#This Row],[Clase]],'Resumen Capas'!$A$4:$C$1048576,2,0),"COMPLETAR")</f>
        <v>Uso de la Tierra| Catastro</v>
      </c>
      <c r="G24" s="30"/>
      <c r="H24" s="34" t="str">
        <f>+LEFT(BD_Detalles[[#This Row],[Clase]],2)</f>
        <v>01</v>
      </c>
      <c r="I24" s="27" t="str">
        <f>+IFERROR(VLOOKUP(BD_Detalles[[#This Row],[idcapa]],Capas[[idcapa]:[Tipo]],3,0),"")</f>
        <v>Polígono</v>
      </c>
    </row>
    <row r="25" spans="1:9" x14ac:dyDescent="0.3">
      <c r="A25" s="33" t="str">
        <f t="shared" si="1"/>
        <v>01-1</v>
      </c>
      <c r="B25" s="26" t="str">
        <f>+IFERROR(VLOOKUP(BD_Detalles[[#This Row],[Clase]],'Resumen Capas'!$A$4:$C$1048576,2,0),"COMPLETAR")</f>
        <v>Uso de la Tierra| Catastro</v>
      </c>
      <c r="C25" s="28" t="str">
        <f>+IFERROR(IF(RIGHT(BD_Detalles[[#This Row],[Clase]],1)="0","",VLOOKUP(BD_Detalles[[#This Row],[Clase]],'Resumen Capas'!$A$4:$C$1048576,3,0)),"COMPLETAR")</f>
        <v>Uso</v>
      </c>
      <c r="D25" s="48" t="s">
        <v>220</v>
      </c>
      <c r="E25" s="53" t="s">
        <v>221</v>
      </c>
      <c r="F25" s="28" t="str">
        <f>+IFERROR(VLOOKUP(BD_Detalles[[#This Row],[Clase]],'Resumen Capas'!$A$4:$C$1048576,2,0),"COMPLETAR")</f>
        <v>Uso de la Tierra| Catastro</v>
      </c>
      <c r="G25" s="30"/>
      <c r="H25" s="34" t="str">
        <f>+LEFT(BD_Detalles[[#This Row],[Clase]],2)</f>
        <v>01</v>
      </c>
      <c r="I25" s="27" t="str">
        <f>+IFERROR(VLOOKUP(BD_Detalles[[#This Row],[idcapa]],Capas[[idcapa]:[Tipo]],3,0),"")</f>
        <v>Polígono</v>
      </c>
    </row>
    <row r="26" spans="1:9" x14ac:dyDescent="0.3">
      <c r="A26" s="33" t="str">
        <f t="shared" si="1"/>
        <v>01-1</v>
      </c>
      <c r="B26" s="26" t="str">
        <f>+IFERROR(VLOOKUP(BD_Detalles[[#This Row],[Clase]],'Resumen Capas'!$A$4:$C$1048576,2,0),"COMPLETAR")</f>
        <v>Uso de la Tierra| Catastro</v>
      </c>
      <c r="C26" s="28" t="str">
        <f>+IFERROR(IF(RIGHT(BD_Detalles[[#This Row],[Clase]],1)="0","",VLOOKUP(BD_Detalles[[#This Row],[Clase]],'Resumen Capas'!$A$4:$C$1048576,3,0)),"COMPLETAR")</f>
        <v>Uso</v>
      </c>
      <c r="D26" s="48" t="s">
        <v>222</v>
      </c>
      <c r="E26" s="45" t="s">
        <v>182</v>
      </c>
      <c r="F26" s="28" t="str">
        <f>+IFERROR(VLOOKUP(BD_Detalles[[#This Row],[Clase]],'Resumen Capas'!$A$4:$C$1048576,2,0),"COMPLETAR")</f>
        <v>Uso de la Tierra| Catastro</v>
      </c>
      <c r="G26" s="30"/>
      <c r="H26" s="34" t="str">
        <f>+LEFT(BD_Detalles[[#This Row],[Clase]],2)</f>
        <v>01</v>
      </c>
      <c r="I26" s="27" t="str">
        <f>+IFERROR(VLOOKUP(BD_Detalles[[#This Row],[idcapa]],Capas[[idcapa]:[Tipo]],3,0),"")</f>
        <v>Polígono</v>
      </c>
    </row>
    <row r="27" spans="1:9" x14ac:dyDescent="0.3">
      <c r="A27" s="33" t="str">
        <f t="shared" si="1"/>
        <v>01-1</v>
      </c>
      <c r="B27" s="26" t="str">
        <f>+IFERROR(VLOOKUP(BD_Detalles[[#This Row],[Clase]],'Resumen Capas'!$A$4:$C$1048576,2,0),"COMPLETAR")</f>
        <v>Uso de la Tierra| Catastro</v>
      </c>
      <c r="C27" s="28" t="str">
        <f>+IFERROR(IF(RIGHT(BD_Detalles[[#This Row],[Clase]],1)="0","",VLOOKUP(BD_Detalles[[#This Row],[Clase]],'Resumen Capas'!$A$4:$C$1048576,3,0)),"COMPLETAR")</f>
        <v>Uso</v>
      </c>
      <c r="D27" s="48" t="s">
        <v>223</v>
      </c>
      <c r="E27" s="54" t="s">
        <v>112</v>
      </c>
      <c r="F27" s="60" t="str">
        <f>+IFERROR(VLOOKUP(BD_Detalles[[#This Row],[Clase]],'Resumen Capas'!$A$4:$C$1048576,2,0),"COMPLETAR")</f>
        <v>Uso de la Tierra| Catastro</v>
      </c>
      <c r="G27" s="30"/>
      <c r="H27" s="34" t="str">
        <f>+LEFT(BD_Detalles[[#This Row],[Clase]],2)</f>
        <v>01</v>
      </c>
      <c r="I27" s="27" t="str">
        <f>+IFERROR(VLOOKUP(BD_Detalles[[#This Row],[idcapa]],Capas[[idcapa]:[Tipo]],3,0),"")</f>
        <v>Polígono</v>
      </c>
    </row>
    <row r="28" spans="1:9" ht="30.6" x14ac:dyDescent="0.3">
      <c r="A28" s="25" t="s">
        <v>156</v>
      </c>
      <c r="B28" s="61" t="str">
        <f>+IFERROR(VLOOKUP(BD_Detalles[[#This Row],[Clase]],'Resumen Capas'!$A$4:$C$1048576,2,0),"COMPLETAR")</f>
        <v>Educación Secundaria</v>
      </c>
      <c r="C28" s="28" t="s">
        <v>227</v>
      </c>
      <c r="D28" s="62" t="s">
        <v>155</v>
      </c>
      <c r="E28" s="58"/>
      <c r="F28" s="60" t="str">
        <f>+IFERROR(VLOOKUP(BD_Detalles[[#This Row],[Clase]],'Resumen Capas'!$A$4:$C$1048576,2,0),"COMPLETAR")</f>
        <v>Educación Secundaria</v>
      </c>
      <c r="G28" s="30" t="s">
        <v>271</v>
      </c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ht="24" x14ac:dyDescent="0.3">
      <c r="A29" s="25" t="s">
        <v>158</v>
      </c>
      <c r="B29" s="61" t="str">
        <f>+IFERROR(VLOOKUP(BD_Detalles[[#This Row],[Clase]],'Resumen Capas'!$A$4:$C$1048576,2,0),"COMPLETAR")</f>
        <v>Educación Secundaria| Establecimiento</v>
      </c>
      <c r="C29" s="28" t="str">
        <f>+IFERROR(IF(RIGHT(BD_Detalles[[#This Row],[Clase]],1)="0","",VLOOKUP(BD_Detalles[[#This Row],[Clase]],'Resumen Capas'!$A$4:$C$1048576,3,0)),"COMPLETAR")</f>
        <v>NOM_RBD</v>
      </c>
      <c r="D29" s="56" t="s">
        <v>108</v>
      </c>
      <c r="E29" s="59" t="s">
        <v>272</v>
      </c>
      <c r="F29" s="60" t="str">
        <f>+IFERROR(VLOOKUP(BD_Detalles[[#This Row],[Clase]],'Resumen Capas'!$A$4:$C$1048576,2,0),"COMPLETAR")</f>
        <v>Educación Secundaria| Establecimiento</v>
      </c>
      <c r="G29" s="30"/>
      <c r="H29" s="34" t="str">
        <f>+LEFT(BD_Detalles[[#This Row],[Clase]],2)</f>
        <v>03</v>
      </c>
      <c r="I29" s="27" t="str">
        <f>+IFERROR(VLOOKUP(BD_Detalles[[#This Row],[idcapa]],Capas[[idcapa]:[Tipo]],3,0),"")</f>
        <v>Puntos</v>
      </c>
    </row>
    <row r="30" spans="1:9" ht="30.6" x14ac:dyDescent="0.3">
      <c r="A30" s="25" t="s">
        <v>159</v>
      </c>
      <c r="B30" s="61" t="str">
        <f>+IFERROR(VLOOKUP(BD_Detalles[[#This Row],[Clase]],'Resumen Capas'!$A$4:$C$1048576,2,0),"COMPLETAR")</f>
        <v>Educación Secundaria| Sostenedor</v>
      </c>
      <c r="C30" s="28" t="str">
        <f>+IFERROR(IF(RIGHT(BD_Detalles[[#This Row],[Clase]],1)="0","",VLOOKUP(BD_Detalles[[#This Row],[Clase]],'Resumen Capas'!$A$4:$C$1048576,3,0)),"COMPLETAR")</f>
        <v>TIPO_SOST</v>
      </c>
      <c r="D30" s="56" t="s">
        <v>273</v>
      </c>
      <c r="E30" s="58"/>
      <c r="F30" s="60" t="str">
        <f>+IFERROR(VLOOKUP(BD_Detalles[[#This Row],[Clase]],'Resumen Capas'!$A$4:$C$1048576,2,0),"COMPLETAR")</f>
        <v>Educación Secundaria| Sostenedor</v>
      </c>
      <c r="G30" s="30" t="s">
        <v>274</v>
      </c>
      <c r="H30" s="34" t="str">
        <f>+LEFT(BD_Detalles[[#This Row],[Clase]],2)</f>
        <v>03</v>
      </c>
      <c r="I30" s="27" t="str">
        <f>+IFERROR(VLOOKUP(BD_Detalles[[#This Row],[idcapa]],Capas[[idcapa]:[Tipo]],3,0),"")</f>
        <v>Puntos</v>
      </c>
    </row>
    <row r="31" spans="1:9" ht="30.6" x14ac:dyDescent="0.3">
      <c r="A31" s="25" t="s">
        <v>159</v>
      </c>
      <c r="B31" s="61" t="str">
        <f>+IFERROR(VLOOKUP(BD_Detalles[[#This Row],[Clase]],'Resumen Capas'!$A$4:$C$1048576,2,0),"COMPLETAR")</f>
        <v>Educación Secundaria| Sostenedor</v>
      </c>
      <c r="C31" s="28" t="str">
        <f>+IFERROR(IF(RIGHT(BD_Detalles[[#This Row],[Clase]],1)="0","",VLOOKUP(BD_Detalles[[#This Row],[Clase]],'Resumen Capas'!$A$4:$C$1048576,3,0)),"COMPLETAR")</f>
        <v>TIPO_SOST</v>
      </c>
      <c r="D31" s="56" t="s">
        <v>275</v>
      </c>
      <c r="E31" s="58"/>
      <c r="F31" s="60" t="str">
        <f>+IFERROR(VLOOKUP(BD_Detalles[[#This Row],[Clase]],'Resumen Capas'!$A$4:$C$1048576,2,0),"COMPLETAR")</f>
        <v>Educación Secundaria| Sostenedor</v>
      </c>
      <c r="G31" s="30" t="s">
        <v>276</v>
      </c>
      <c r="H31" s="34" t="str">
        <f>+LEFT(BD_Detalles[[#This Row],[Clase]],2)</f>
        <v>03</v>
      </c>
      <c r="I31" s="27" t="str">
        <f>+IFERROR(VLOOKUP(BD_Detalles[[#This Row],[idcapa]],Capas[[idcapa]:[Tipo]],3,0),"")</f>
        <v>Puntos</v>
      </c>
    </row>
    <row r="32" spans="1:9" ht="30.6" x14ac:dyDescent="0.3">
      <c r="A32" s="25" t="s">
        <v>159</v>
      </c>
      <c r="B32" s="61" t="str">
        <f>+IFERROR(VLOOKUP(BD_Detalles[[#This Row],[Clase]],'Resumen Capas'!$A$4:$C$1048576,2,0),"COMPLETAR")</f>
        <v>Educación Secundaria| Sostenedor</v>
      </c>
      <c r="C32" s="28" t="str">
        <f>+IFERROR(IF(RIGHT(BD_Detalles[[#This Row],[Clase]],1)="0","",VLOOKUP(BD_Detalles[[#This Row],[Clase]],'Resumen Capas'!$A$4:$C$1048576,3,0)),"COMPLETAR")</f>
        <v>TIPO_SOST</v>
      </c>
      <c r="D32" s="56" t="s">
        <v>277</v>
      </c>
      <c r="E32" s="58"/>
      <c r="F32" s="60" t="str">
        <f>+IFERROR(VLOOKUP(BD_Detalles[[#This Row],[Clase]],'Resumen Capas'!$A$4:$C$1048576,2,0),"COMPLETAR")</f>
        <v>Educación Secundaria| Sostenedor</v>
      </c>
      <c r="G32" s="30" t="s">
        <v>278</v>
      </c>
      <c r="H32" s="34" t="str">
        <f>+LEFT(BD_Detalles[[#This Row],[Clase]],2)</f>
        <v>03</v>
      </c>
      <c r="I32" s="27" t="str">
        <f>+IFERROR(VLOOKUP(BD_Detalles[[#This Row],[idcapa]],Capas[[idcapa]:[Tipo]],3,0),"")</f>
        <v>Puntos</v>
      </c>
    </row>
    <row r="33" spans="1:9" ht="30.6" x14ac:dyDescent="0.3">
      <c r="A33" s="25" t="s">
        <v>159</v>
      </c>
      <c r="B33" s="61" t="str">
        <f>+IFERROR(VLOOKUP(BD_Detalles[[#This Row],[Clase]],'Resumen Capas'!$A$4:$C$1048576,2,0),"COMPLETAR")</f>
        <v>Educación Secundaria| Sostenedor</v>
      </c>
      <c r="C33" s="28" t="str">
        <f>+IFERROR(IF(RIGHT(BD_Detalles[[#This Row],[Clase]],1)="0","",VLOOKUP(BD_Detalles[[#This Row],[Clase]],'Resumen Capas'!$A$4:$C$1048576,3,0)),"COMPLETAR")</f>
        <v>TIPO_SOST</v>
      </c>
      <c r="D33" s="56" t="s">
        <v>279</v>
      </c>
      <c r="E33" s="58"/>
      <c r="F33" s="60" t="str">
        <f>+IFERROR(VLOOKUP(BD_Detalles[[#This Row],[Clase]],'Resumen Capas'!$A$4:$C$1048576,2,0),"COMPLETAR")</f>
        <v>Educación Secundaria| Sostenedor</v>
      </c>
      <c r="G33" s="30" t="s">
        <v>280</v>
      </c>
      <c r="H33" s="34" t="str">
        <f>+LEFT(BD_Detalles[[#This Row],[Clase]],2)</f>
        <v>03</v>
      </c>
      <c r="I33" s="27" t="str">
        <f>+IFERROR(VLOOKUP(BD_Detalles[[#This Row],[idcapa]],Capas[[idcapa]:[Tipo]],3,0),"")</f>
        <v>Puntos</v>
      </c>
    </row>
    <row r="34" spans="1:9" ht="30.6" x14ac:dyDescent="0.3">
      <c r="A34" s="25" t="s">
        <v>159</v>
      </c>
      <c r="B34" s="61" t="str">
        <f>+IFERROR(VLOOKUP(BD_Detalles[[#This Row],[Clase]],'Resumen Capas'!$A$4:$C$1048576,2,0),"COMPLETAR")</f>
        <v>Educación Secundaria| Sostenedor</v>
      </c>
      <c r="C34" s="28" t="str">
        <f>+IFERROR(IF(RIGHT(BD_Detalles[[#This Row],[Clase]],1)="0","",VLOOKUP(BD_Detalles[[#This Row],[Clase]],'Resumen Capas'!$A$4:$C$1048576,3,0)),"COMPLETAR")</f>
        <v>TIPO_SOST</v>
      </c>
      <c r="D34" s="56" t="s">
        <v>281</v>
      </c>
      <c r="E34" s="58"/>
      <c r="F34" s="60" t="str">
        <f>+IFERROR(VLOOKUP(BD_Detalles[[#This Row],[Clase]],'Resumen Capas'!$A$4:$C$1048576,2,0),"COMPLETAR")</f>
        <v>Educación Secundaria| Sostenedor</v>
      </c>
      <c r="G34" s="30" t="s">
        <v>282</v>
      </c>
      <c r="H34" s="34" t="str">
        <f>+LEFT(BD_Detalles[[#This Row],[Clase]],2)</f>
        <v>03</v>
      </c>
      <c r="I34" s="27" t="str">
        <f>+IFERROR(VLOOKUP(BD_Detalles[[#This Row],[idcapa]],Capas[[idcapa]:[Tipo]],3,0),"")</f>
        <v>Puntos</v>
      </c>
    </row>
    <row r="35" spans="1:9" ht="30.6" x14ac:dyDescent="0.3">
      <c r="A35" s="25" t="s">
        <v>159</v>
      </c>
      <c r="B35" s="61" t="str">
        <f>+IFERROR(VLOOKUP(BD_Detalles[[#This Row],[Clase]],'Resumen Capas'!$A$4:$C$1048576,2,0),"COMPLETAR")</f>
        <v>Educación Secundaria| Sostenedor</v>
      </c>
      <c r="C35" s="28" t="str">
        <f>+IFERROR(IF(RIGHT(BD_Detalles[[#This Row],[Clase]],1)="0","",VLOOKUP(BD_Detalles[[#This Row],[Clase]],'Resumen Capas'!$A$4:$C$1048576,3,0)),"COMPLETAR")</f>
        <v>TIPO_SOST</v>
      </c>
      <c r="D35" s="56" t="s">
        <v>283</v>
      </c>
      <c r="E35" s="58"/>
      <c r="F35" s="60" t="str">
        <f>+IFERROR(VLOOKUP(BD_Detalles[[#This Row],[Clase]],'Resumen Capas'!$A$4:$C$1048576,2,0),"COMPLETAR")</f>
        <v>Educación Secundaria| Sostenedor</v>
      </c>
      <c r="G35" s="30" t="s">
        <v>284</v>
      </c>
      <c r="H35" s="34" t="str">
        <f>+LEFT(BD_Detalles[[#This Row],[Clase]],2)</f>
        <v>03</v>
      </c>
      <c r="I35" s="27" t="str">
        <f>+IFERROR(VLOOKUP(BD_Detalles[[#This Row],[idcapa]],Capas[[idcapa]:[Tipo]],3,0),"")</f>
        <v>Puntos</v>
      </c>
    </row>
    <row r="36" spans="1:9" ht="30.6" x14ac:dyDescent="0.3">
      <c r="A36" s="25" t="s">
        <v>159</v>
      </c>
      <c r="B36" s="61" t="str">
        <f>+IFERROR(VLOOKUP(BD_Detalles[[#This Row],[Clase]],'Resumen Capas'!$A$4:$C$1048576,2,0),"COMPLETAR")</f>
        <v>Educación Secundaria| Sostenedor</v>
      </c>
      <c r="C36" s="28" t="str">
        <f>+IFERROR(IF(RIGHT(BD_Detalles[[#This Row],[Clase]],1)="0","",VLOOKUP(BD_Detalles[[#This Row],[Clase]],'Resumen Capas'!$A$4:$C$1048576,3,0)),"COMPLETAR")</f>
        <v>TIPO_SOST</v>
      </c>
      <c r="D36" s="56" t="s">
        <v>285</v>
      </c>
      <c r="E36" s="58"/>
      <c r="F36" s="60" t="str">
        <f>+IFERROR(VLOOKUP(BD_Detalles[[#This Row],[Clase]],'Resumen Capas'!$A$4:$C$1048576,2,0),"COMPLETAR")</f>
        <v>Educación Secundaria| Sostenedor</v>
      </c>
      <c r="G36" s="30" t="s">
        <v>286</v>
      </c>
      <c r="H36" s="34" t="str">
        <f>+LEFT(BD_Detalles[[#This Row],[Clase]],2)</f>
        <v>03</v>
      </c>
      <c r="I36" s="27" t="str">
        <f>+IFERROR(VLOOKUP(BD_Detalles[[#This Row],[idcapa]],Capas[[idcapa]:[Tipo]],3,0),"")</f>
        <v>Puntos</v>
      </c>
    </row>
    <row r="37" spans="1:9" ht="30.6" x14ac:dyDescent="0.3">
      <c r="A37" s="25" t="s">
        <v>159</v>
      </c>
      <c r="B37" s="61" t="str">
        <f>+IFERROR(VLOOKUP(BD_Detalles[[#This Row],[Clase]],'Resumen Capas'!$A$4:$C$1048576,2,0),"COMPLETAR")</f>
        <v>Educación Secundaria| Sostenedor</v>
      </c>
      <c r="C37" s="28" t="str">
        <f>+IFERROR(IF(RIGHT(BD_Detalles[[#This Row],[Clase]],1)="0","",VLOOKUP(BD_Detalles[[#This Row],[Clase]],'Resumen Capas'!$A$4:$C$1048576,3,0)),"COMPLETAR")</f>
        <v>TIPO_SOST</v>
      </c>
      <c r="D37" s="56" t="s">
        <v>287</v>
      </c>
      <c r="E37" s="58"/>
      <c r="F37" s="60" t="str">
        <f>+IFERROR(VLOOKUP(BD_Detalles[[#This Row],[Clase]],'Resumen Capas'!$A$4:$C$1048576,2,0),"COMPLETAR")</f>
        <v>Educación Secundaria| Sostenedor</v>
      </c>
      <c r="G37" s="30" t="s">
        <v>286</v>
      </c>
      <c r="H37" s="34" t="str">
        <f>+LEFT(BD_Detalles[[#This Row],[Clase]],2)</f>
        <v>03</v>
      </c>
      <c r="I37" s="27" t="str">
        <f>+IFERROR(VLOOKUP(BD_Detalles[[#This Row],[idcapa]],Capas[[idcapa]:[Tipo]],3,0),"")</f>
        <v>Puntos</v>
      </c>
    </row>
    <row r="38" spans="1:9" ht="30.6" x14ac:dyDescent="0.3">
      <c r="A38" s="25" t="s">
        <v>157</v>
      </c>
      <c r="B38" s="61" t="str">
        <f>+IFERROR(VLOOKUP(BD_Detalles[[#This Row],[Clase]],'Resumen Capas'!$A$4:$C$1048576,2,0),"COMPLETAR")</f>
        <v>Compras: Supermercado</v>
      </c>
      <c r="C38" s="28" t="s">
        <v>309</v>
      </c>
      <c r="D38" s="57" t="s">
        <v>155</v>
      </c>
      <c r="E38" s="64"/>
      <c r="F38" s="60" t="str">
        <f>+IFERROR(VLOOKUP(BD_Detalles[[#This Row],[Clase]],'Resumen Capas'!$A$4:$C$1048576,2,0),"COMPLETAR")</f>
        <v>Compras: Supermercado</v>
      </c>
      <c r="G38" s="30" t="str">
        <f>+"https://raw.githubusercontent.com/Sud-Austral/DATA_MAPA_PUBLIC_V2/main/AGUAS/Iconos/"&amp;E39&amp;"/1.svg"</f>
        <v>https://raw.githubusercontent.com/Sud-Austral/DATA_MAPA_PUBLIC_V2/main/AGUAS/Iconos/50_compras_supermercado/1.svg</v>
      </c>
      <c r="H38" s="34" t="str">
        <f>+LEFT(BD_Detalles[[#This Row],[Clase]],2)</f>
        <v>04</v>
      </c>
      <c r="I38" s="27" t="str">
        <f>+IFERROR(VLOOKUP(BD_Detalles[[#This Row],[idcapa]],Capas[[idcapa]:[Tipo]],3,0),"")</f>
        <v>Punto</v>
      </c>
    </row>
    <row r="39" spans="1:9" ht="20.399999999999999" x14ac:dyDescent="0.3">
      <c r="A39" s="25" t="s">
        <v>161</v>
      </c>
      <c r="B39" s="61" t="str">
        <f>+IFERROR(VLOOKUP(BD_Detalles[[#This Row],[Clase]],'Resumen Capas'!$A$4:$C$1048576,2,0),"COMPLETAR")</f>
        <v>Compras: Supermercado - Detalle</v>
      </c>
      <c r="C39" s="28" t="str">
        <f>+IFERROR(IF(RIGHT(BD_Detalles[[#This Row],[Clase]],1)="0","",VLOOKUP(BD_Detalles[[#This Row],[Clase]],'Resumen Capas'!$A$4:$C$1048576,3,0)),"COMPLETAR")</f>
        <v>name</v>
      </c>
      <c r="D39" s="63" t="s">
        <v>108</v>
      </c>
      <c r="E39" s="66" t="s">
        <v>341</v>
      </c>
      <c r="F39" s="60" t="str">
        <f>+IFERROR(VLOOKUP(BD_Detalles[[#This Row],[Clase]],'Resumen Capas'!$A$4:$C$1048576,2,0),"COMPLETAR")</f>
        <v>Compras: Supermercado - Detalle</v>
      </c>
      <c r="G39" s="65"/>
      <c r="H39" s="34" t="str">
        <f>+LEFT(BD_Detalles[[#This Row],[Clase]],2)</f>
        <v>04</v>
      </c>
      <c r="I39" s="27" t="str">
        <f>+IFERROR(VLOOKUP(BD_Detalles[[#This Row],[idcapa]],Capas[[idcapa]:[Tipo]],3,0),"")</f>
        <v>Punto</v>
      </c>
    </row>
    <row r="40" spans="1:9" ht="30.6" x14ac:dyDescent="0.3">
      <c r="A40" s="25" t="s">
        <v>342</v>
      </c>
      <c r="B40" s="61" t="str">
        <f>+IFERROR(VLOOKUP(BD_Detalles[[#This Row],[Clase]],'Resumen Capas'!$A$4:$C$1048576,2,0),"COMPLETAR")</f>
        <v>Compras: Quiosco</v>
      </c>
      <c r="C40" s="28" t="s">
        <v>309</v>
      </c>
      <c r="D40" s="57" t="s">
        <v>155</v>
      </c>
      <c r="E40" s="66"/>
      <c r="F40" s="60" t="str">
        <f>+IFERROR(VLOOKUP(BD_Detalles[[#This Row],[Clase]],'Resumen Capas'!$A$4:$C$1048576,2,0),"COMPLETAR")</f>
        <v>Compras: Quiosco</v>
      </c>
      <c r="G40" s="30" t="str">
        <f>+"https://raw.githubusercontent.com/Sud-Austral/DATA_MAPA_PUBLIC_V2/main/AGUAS/Iconos/"&amp;E41&amp;"/1.svg"</f>
        <v>https://raw.githubusercontent.com/Sud-Austral/DATA_MAPA_PUBLIC_V2/main/AGUAS/Iconos/58_compras_quiosco/1.svg</v>
      </c>
      <c r="H40" s="34" t="str">
        <f>+LEFT(BD_Detalles[[#This Row],[Clase]],2)</f>
        <v>05</v>
      </c>
      <c r="I40" s="27" t="str">
        <f>+IFERROR(VLOOKUP(BD_Detalles[[#This Row],[idcapa]],Capas[[idcapa]:[Tipo]],3,0),"")</f>
        <v>Punto</v>
      </c>
    </row>
    <row r="41" spans="1:9" x14ac:dyDescent="0.3">
      <c r="A41" s="25" t="s">
        <v>166</v>
      </c>
      <c r="B41" s="61" t="str">
        <f>+IFERROR(VLOOKUP(BD_Detalles[[#This Row],[Clase]],'Resumen Capas'!$A$4:$C$1048576,2,0),"COMPLETAR")</f>
        <v>Compras: Quiosco - Detalle</v>
      </c>
      <c r="C41" s="28" t="str">
        <f>+IFERROR(IF(RIGHT(BD_Detalles[[#This Row],[Clase]],1)="0","",VLOOKUP(BD_Detalles[[#This Row],[Clase]],'Resumen Capas'!$A$4:$C$1048576,3,0)),"COMPLETAR")</f>
        <v>name</v>
      </c>
      <c r="D41" s="63" t="s">
        <v>108</v>
      </c>
      <c r="E41" s="66" t="s">
        <v>349</v>
      </c>
      <c r="F41" s="60" t="str">
        <f>+IFERROR(VLOOKUP(BD_Detalles[[#This Row],[Clase]],'Resumen Capas'!$A$4:$C$1048576,2,0),"COMPLETAR")</f>
        <v>Compras: Quiosco - Detalle</v>
      </c>
      <c r="G41" s="65"/>
      <c r="H41" s="34" t="str">
        <f>+LEFT(BD_Detalles[[#This Row],[Clase]],2)</f>
        <v>05</v>
      </c>
      <c r="I41" s="27" t="str">
        <f>+IFERROR(VLOOKUP(BD_Detalles[[#This Row],[idcapa]],Capas[[idcapa]:[Tipo]],3,0),"")</f>
        <v>Punto</v>
      </c>
    </row>
    <row r="42" spans="1:9" ht="30.6" x14ac:dyDescent="0.3">
      <c r="A42" s="25" t="s">
        <v>343</v>
      </c>
      <c r="B42" s="67" t="str">
        <f>+IFERROR(VLOOKUP(BD_Detalles[[#This Row],[Clase]],'Resumen Capas'!$A$4:$C$1048576,2,0),"COMPLETAR")</f>
        <v>Compras: Panadería</v>
      </c>
      <c r="C42" s="28" t="s">
        <v>309</v>
      </c>
      <c r="D42" s="57" t="s">
        <v>155</v>
      </c>
      <c r="E42" s="64"/>
      <c r="F42" s="60" t="str">
        <f>+IFERROR(VLOOKUP(BD_Detalles[[#This Row],[Clase]],'Resumen Capas'!$A$4:$C$1048576,2,0),"COMPLETAR")</f>
        <v>Compras: Panadería</v>
      </c>
      <c r="G42" s="30" t="s">
        <v>351</v>
      </c>
      <c r="H42" s="34" t="str">
        <f>+LEFT(BD_Detalles[[#This Row],[Clase]],2)</f>
        <v>06</v>
      </c>
      <c r="I42" s="27" t="str">
        <f>+IFERROR(VLOOKUP(BD_Detalles[[#This Row],[idcapa]],Capas[[idcapa]:[Tipo]],3,0),"")</f>
        <v>Punto</v>
      </c>
    </row>
    <row r="43" spans="1:9" x14ac:dyDescent="0.3">
      <c r="A43" s="25" t="s">
        <v>167</v>
      </c>
      <c r="B43" s="67" t="str">
        <f>+IFERROR(VLOOKUP(BD_Detalles[[#This Row],[Clase]],'Resumen Capas'!$A$4:$C$1048576,2,0),"COMPLETAR")</f>
        <v>Compras: Panadería - Detalle</v>
      </c>
      <c r="C43" s="28" t="str">
        <f>+IFERROR(IF(RIGHT(BD_Detalles[[#This Row],[Clase]],1)="0","",VLOOKUP(BD_Detalles[[#This Row],[Clase]],'Resumen Capas'!$A$4:$C$1048576,3,0)),"COMPLETAR")</f>
        <v>name</v>
      </c>
      <c r="D43" s="63" t="s">
        <v>108</v>
      </c>
      <c r="E43" s="66" t="s">
        <v>352</v>
      </c>
      <c r="F43" s="60" t="str">
        <f>+IFERROR(VLOOKUP(BD_Detalles[[#This Row],[Clase]],'Resumen Capas'!$A$4:$C$1048576,2,0),"COMPLETAR")</f>
        <v>Compras: Panadería - Detalle</v>
      </c>
      <c r="G43" s="65"/>
      <c r="H43" s="34" t="str">
        <f>+LEFT(BD_Detalles[[#This Row],[Clase]],2)</f>
        <v>06</v>
      </c>
      <c r="I43" s="27" t="str">
        <f>+IFERROR(VLOOKUP(BD_Detalles[[#This Row],[idcapa]],Capas[[idcapa]:[Tipo]],3,0),"")</f>
        <v>Punto</v>
      </c>
    </row>
    <row r="44" spans="1:9" ht="30.6" x14ac:dyDescent="0.3">
      <c r="A44" s="25" t="s">
        <v>345</v>
      </c>
      <c r="B44" s="67" t="str">
        <f>+IFERROR(VLOOKUP(BD_Detalles[[#This Row],[Clase]],'Resumen Capas'!$A$4:$C$1048576,2,0),"COMPLETAR")</f>
        <v>Compra: Tienda Regalos</v>
      </c>
      <c r="C44" s="28" t="s">
        <v>309</v>
      </c>
      <c r="D44" s="57" t="s">
        <v>155</v>
      </c>
      <c r="E44" s="64"/>
      <c r="F44" s="60" t="str">
        <f>+IFERROR(VLOOKUP(BD_Detalles[[#This Row],[Clase]],'Resumen Capas'!$A$4:$C$1048576,2,0),"COMPLETAR")</f>
        <v>Compra: Tienda Regalos</v>
      </c>
      <c r="G44" s="30" t="s">
        <v>353</v>
      </c>
      <c r="H44" s="34" t="str">
        <f>+LEFT(BD_Detalles[[#This Row],[Clase]],2)</f>
        <v>07</v>
      </c>
      <c r="I44" s="27" t="str">
        <f>+IFERROR(VLOOKUP(BD_Detalles[[#This Row],[idcapa]],Capas[[idcapa]:[Tipo]],3,0),"")</f>
        <v>Punto</v>
      </c>
    </row>
    <row r="45" spans="1:9" ht="20.399999999999999" x14ac:dyDescent="0.3">
      <c r="A45" s="25" t="s">
        <v>168</v>
      </c>
      <c r="B45" s="67" t="str">
        <f>+IFERROR(VLOOKUP(BD_Detalles[[#This Row],[Clase]],'Resumen Capas'!$A$4:$C$1048576,2,0),"COMPLETAR")</f>
        <v>Compra: Tienda Regalos - Detalle</v>
      </c>
      <c r="C45" s="28" t="str">
        <f>+IFERROR(IF(RIGHT(BD_Detalles[[#This Row],[Clase]],1)="0","",VLOOKUP(BD_Detalles[[#This Row],[Clase]],'Resumen Capas'!$A$4:$C$1048576,3,0)),"COMPLETAR")</f>
        <v>name</v>
      </c>
      <c r="D45" s="63" t="s">
        <v>108</v>
      </c>
      <c r="E45" s="66" t="s">
        <v>354</v>
      </c>
      <c r="F45" s="60" t="str">
        <f>+IFERROR(VLOOKUP(BD_Detalles[[#This Row],[Clase]],'Resumen Capas'!$A$4:$C$1048576,2,0),"COMPLETAR")</f>
        <v>Compra: Tienda Regalos - Detalle</v>
      </c>
      <c r="G45" s="65"/>
      <c r="H45" s="34" t="str">
        <f>+LEFT(BD_Detalles[[#This Row],[Clase]],2)</f>
        <v>07</v>
      </c>
      <c r="I45" s="27" t="str">
        <f>+IFERROR(VLOOKUP(BD_Detalles[[#This Row],[idcapa]],Capas[[idcapa]:[Tipo]],3,0),"")</f>
        <v>Punto</v>
      </c>
    </row>
    <row r="46" spans="1:9" ht="30.6" x14ac:dyDescent="0.3">
      <c r="A46" s="25" t="s">
        <v>169</v>
      </c>
      <c r="B46" s="67" t="str">
        <f>+IFERROR(VLOOKUP(BD_Detalles[[#This Row],[Clase]],'Resumen Capas'!$A$4:$C$1048576,2,0),"COMPLETAR")</f>
        <v>Compras: General</v>
      </c>
      <c r="C46" s="28" t="s">
        <v>309</v>
      </c>
      <c r="D46" s="57" t="s">
        <v>155</v>
      </c>
      <c r="E46" s="64"/>
      <c r="F46" s="60" t="str">
        <f>+IFERROR(VLOOKUP(BD_Detalles[[#This Row],[Clase]],'Resumen Capas'!$A$4:$C$1048576,2,0),"COMPLETAR")</f>
        <v>Compras: General</v>
      </c>
      <c r="G46" s="30" t="str">
        <f>+"https://raw.githubusercontent.com/Sud-Austral/DATA_MAPA_PUBLIC_V2/main/AGUAS/Iconos/"&amp;E47&amp;"/1.svg"</f>
        <v>https://raw.githubusercontent.com/Sud-Austral/DATA_MAPA_PUBLIC_V2/main/AGUAS/Iconos/82_compras_general/1.svg</v>
      </c>
      <c r="H46" s="34" t="str">
        <f>+LEFT(BD_Detalles[[#This Row],[Clase]],2)</f>
        <v>08</v>
      </c>
      <c r="I46" s="27" t="str">
        <f>+IFERROR(VLOOKUP(BD_Detalles[[#This Row],[idcapa]],Capas[[idcapa]:[Tipo]],3,0),"")</f>
        <v>Punto</v>
      </c>
    </row>
    <row r="47" spans="1:9" x14ac:dyDescent="0.3">
      <c r="A47" s="25" t="s">
        <v>170</v>
      </c>
      <c r="B47" s="67" t="str">
        <f>+IFERROR(VLOOKUP(BD_Detalles[[#This Row],[Clase]],'Resumen Capas'!$A$4:$C$1048576,2,0),"COMPLETAR")</f>
        <v>Compras: General - Detalle</v>
      </c>
      <c r="C47" s="28" t="str">
        <f>+IFERROR(IF(RIGHT(BD_Detalles[[#This Row],[Clase]],1)="0","",VLOOKUP(BD_Detalles[[#This Row],[Clase]],'Resumen Capas'!$A$4:$C$1048576,3,0)),"COMPLETAR")</f>
        <v>name</v>
      </c>
      <c r="D47" s="63" t="s">
        <v>108</v>
      </c>
      <c r="E47" s="66" t="s">
        <v>355</v>
      </c>
      <c r="F47" s="60" t="str">
        <f>+IFERROR(VLOOKUP(BD_Detalles[[#This Row],[Clase]],'Resumen Capas'!$A$4:$C$1048576,2,0),"COMPLETAR")</f>
        <v>Compras: General - Detalle</v>
      </c>
      <c r="G47" s="65"/>
      <c r="H47" s="34" t="str">
        <f>+LEFT(BD_Detalles[[#This Row],[Clase]],2)</f>
        <v>08</v>
      </c>
      <c r="I47" s="27" t="str">
        <f>+IFERROR(VLOOKUP(BD_Detalles[[#This Row],[idcapa]],Capas[[idcapa]:[Tipo]],3,0),"")</f>
        <v>Punto</v>
      </c>
    </row>
    <row r="48" spans="1:9" ht="30.6" x14ac:dyDescent="0.3">
      <c r="A48" s="25" t="s">
        <v>171</v>
      </c>
      <c r="B48" s="67" t="str">
        <f>+IFERROR(VLOOKUP(BD_Detalles[[#This Row],[Clase]],'Resumen Capas'!$A$4:$C$1048576,2,0),"COMPLETAR")</f>
        <v>Compras: Verdulería</v>
      </c>
      <c r="C48" s="28" t="s">
        <v>309</v>
      </c>
      <c r="D48" s="57" t="s">
        <v>155</v>
      </c>
      <c r="E48" s="64"/>
      <c r="F48" s="60" t="str">
        <f>+IFERROR(VLOOKUP(BD_Detalles[[#This Row],[Clase]],'Resumen Capas'!$A$4:$C$1048576,2,0),"COMPLETAR")</f>
        <v>Compras: Verdulería</v>
      </c>
      <c r="G48" s="30" t="str">
        <f>+"https://raw.githubusercontent.com/Sud-Austral/DATA_MAPA_PUBLIC_V2/main/AGUAS/Iconos/"&amp;E49&amp;"/1.svg"</f>
        <v>https://raw.githubusercontent.com/Sud-Austral/DATA_MAPA_PUBLIC_V2/main/AGUAS/Iconos/93_compras_verduleria/1.svg</v>
      </c>
      <c r="H48" s="34" t="str">
        <f>+LEFT(BD_Detalles[[#This Row],[Clase]],2)</f>
        <v>09</v>
      </c>
      <c r="I48" s="27" t="str">
        <f>+IFERROR(VLOOKUP(BD_Detalles[[#This Row],[idcapa]],Capas[[idcapa]:[Tipo]],3,0),"")</f>
        <v>Punto</v>
      </c>
    </row>
    <row r="49" spans="1:9" x14ac:dyDescent="0.3">
      <c r="A49" s="25" t="s">
        <v>172</v>
      </c>
      <c r="B49" s="67" t="str">
        <f>+IFERROR(VLOOKUP(BD_Detalles[[#This Row],[Clase]],'Resumen Capas'!$A$4:$C$1048576,2,0),"COMPLETAR")</f>
        <v>Compras: Verdulería - Detalle</v>
      </c>
      <c r="C49" s="28" t="str">
        <f>+IFERROR(IF(RIGHT(BD_Detalles[[#This Row],[Clase]],1)="0","",VLOOKUP(BD_Detalles[[#This Row],[Clase]],'Resumen Capas'!$A$4:$C$1048576,3,0)),"COMPLETAR")</f>
        <v>name</v>
      </c>
      <c r="D49" s="63" t="s">
        <v>108</v>
      </c>
      <c r="E49" s="66" t="s">
        <v>356</v>
      </c>
      <c r="F49" s="60" t="str">
        <f>+IFERROR(VLOOKUP(BD_Detalles[[#This Row],[Clase]],'Resumen Capas'!$A$4:$C$1048576,2,0),"COMPLETAR")</f>
        <v>Compras: Verdulería - Detalle</v>
      </c>
      <c r="G49" s="65"/>
      <c r="H49" s="34" t="str">
        <f>+LEFT(BD_Detalles[[#This Row],[Clase]],2)</f>
        <v>09</v>
      </c>
      <c r="I49" s="27" t="str">
        <f>+IFERROR(VLOOKUP(BD_Detalles[[#This Row],[idcapa]],Capas[[idcapa]:[Tipo]],3,0),"")</f>
        <v>Punto</v>
      </c>
    </row>
    <row r="50" spans="1:9" ht="30.6" x14ac:dyDescent="0.3">
      <c r="A50" s="25" t="s">
        <v>173</v>
      </c>
      <c r="B50" s="67" t="str">
        <f>+IFERROR(VLOOKUP(BD_Detalles[[#This Row],[Clase]],'Resumen Capas'!$A$4:$C$1048576,2,0),"COMPLETAR")</f>
        <v>Compras: Carnicería</v>
      </c>
      <c r="C50" s="28" t="s">
        <v>309</v>
      </c>
      <c r="D50" s="57" t="s">
        <v>155</v>
      </c>
      <c r="E50" s="64"/>
      <c r="F50" s="60" t="str">
        <f>+IFERROR(VLOOKUP(BD_Detalles[[#This Row],[Clase]],'Resumen Capas'!$A$4:$C$1048576,2,0),"COMPLETAR")</f>
        <v>Compras: Carnicería</v>
      </c>
      <c r="G50" s="30" t="str">
        <f>+"https://raw.githubusercontent.com/Sud-Austral/DATA_MAPA_PUBLIC_V2/main/AGUAS/Iconos/"&amp;E51&amp;"/1.svg"</f>
        <v>https://raw.githubusercontent.com/Sud-Austral/DATA_MAPA_PUBLIC_V2/main/AGUAS/Iconos/103_compras_carniceria/1.svg</v>
      </c>
      <c r="H50" s="34" t="str">
        <f>+LEFT(BD_Detalles[[#This Row],[Clase]],2)</f>
        <v>10</v>
      </c>
      <c r="I50" s="27" t="str">
        <f>+IFERROR(VLOOKUP(BD_Detalles[[#This Row],[idcapa]],Capas[[idcapa]:[Tipo]],3,0),"")</f>
        <v>Punto</v>
      </c>
    </row>
    <row r="51" spans="1:9" ht="20.399999999999999" x14ac:dyDescent="0.3">
      <c r="A51" s="25" t="s">
        <v>174</v>
      </c>
      <c r="B51" s="67" t="str">
        <f>+IFERROR(VLOOKUP(BD_Detalles[[#This Row],[Clase]],'Resumen Capas'!$A$4:$C$1048576,2,0),"COMPLETAR")</f>
        <v>Compras: Carnicería - Detalle</v>
      </c>
      <c r="C51" s="28" t="str">
        <f>+IFERROR(IF(RIGHT(BD_Detalles[[#This Row],[Clase]],1)="0","",VLOOKUP(BD_Detalles[[#This Row],[Clase]],'Resumen Capas'!$A$4:$C$1048576,3,0)),"COMPLETAR")</f>
        <v>name</v>
      </c>
      <c r="D51" s="63" t="s">
        <v>108</v>
      </c>
      <c r="E51" s="66" t="s">
        <v>357</v>
      </c>
      <c r="F51" s="60" t="str">
        <f>+IFERROR(VLOOKUP(BD_Detalles[[#This Row],[Clase]],'Resumen Capas'!$A$4:$C$1048576,2,0),"COMPLETAR")</f>
        <v>Compras: Carnicería - Detalle</v>
      </c>
      <c r="G51" s="65"/>
      <c r="H51" s="34" t="str">
        <f>+LEFT(BD_Detalles[[#This Row],[Clase]],2)</f>
        <v>10</v>
      </c>
      <c r="I51" s="27" t="str">
        <f>+IFERROR(VLOOKUP(BD_Detalles[[#This Row],[idcapa]],Capas[[idcapa]:[Tipo]],3,0),"")</f>
        <v>Punto</v>
      </c>
    </row>
    <row r="52" spans="1:9" ht="30.6" x14ac:dyDescent="0.3">
      <c r="A52" s="25" t="s">
        <v>175</v>
      </c>
      <c r="B52" s="67" t="str">
        <f>+IFERROR(VLOOKUP(BD_Detalles[[#This Row],[Clase]],'Resumen Capas'!$A$4:$C$1048576,2,0),"COMPLETAR")</f>
        <v>Compras: Florería</v>
      </c>
      <c r="C52" s="28" t="s">
        <v>309</v>
      </c>
      <c r="D52" s="57" t="s">
        <v>155</v>
      </c>
      <c r="E52" s="64"/>
      <c r="F52" s="60" t="str">
        <f>+IFERROR(VLOOKUP(BD_Detalles[[#This Row],[Clase]],'Resumen Capas'!$A$4:$C$1048576,2,0),"COMPLETAR")</f>
        <v>Compras: Florería</v>
      </c>
      <c r="G52" s="30" t="str">
        <f>+"https://raw.githubusercontent.com/Sud-Austral/DATA_MAPA_PUBLIC_V2/main/AGUAS/Iconos/"&amp;E53&amp;"/1.svg"</f>
        <v>https://raw.githubusercontent.com/Sud-Austral/DATA_MAPA_PUBLIC_V2/main/AGUAS/Iconos/107_compras_florista/1.svg</v>
      </c>
      <c r="H52" s="34" t="str">
        <f>+LEFT(BD_Detalles[[#This Row],[Clase]],2)</f>
        <v>11</v>
      </c>
      <c r="I52" s="27" t="str">
        <f>+IFERROR(VLOOKUP(BD_Detalles[[#This Row],[idcapa]],Capas[[idcapa]:[Tipo]],3,0),"")</f>
        <v>Punto</v>
      </c>
    </row>
    <row r="53" spans="1:9" x14ac:dyDescent="0.3">
      <c r="A53" s="25" t="s">
        <v>176</v>
      </c>
      <c r="B53" s="67" t="str">
        <f>+IFERROR(VLOOKUP(BD_Detalles[[#This Row],[Clase]],'Resumen Capas'!$A$4:$C$1048576,2,0),"COMPLETAR")</f>
        <v>Compras: Florería - Detalle</v>
      </c>
      <c r="C53" s="28" t="str">
        <f>+IFERROR(IF(RIGHT(BD_Detalles[[#This Row],[Clase]],1)="0","",VLOOKUP(BD_Detalles[[#This Row],[Clase]],'Resumen Capas'!$A$4:$C$1048576,3,0)),"COMPLETAR")</f>
        <v>name</v>
      </c>
      <c r="D53" s="63" t="s">
        <v>108</v>
      </c>
      <c r="E53" s="66" t="s">
        <v>358</v>
      </c>
      <c r="F53" s="60" t="str">
        <f>+IFERROR(VLOOKUP(BD_Detalles[[#This Row],[Clase]],'Resumen Capas'!$A$4:$C$1048576,2,0),"COMPLETAR")</f>
        <v>Compras: Florería - Detalle</v>
      </c>
      <c r="G53" s="65"/>
      <c r="H53" s="34" t="str">
        <f>+LEFT(BD_Detalles[[#This Row],[Clase]],2)</f>
        <v>11</v>
      </c>
      <c r="I53" s="27" t="str">
        <f>+IFERROR(VLOOKUP(BD_Detalles[[#This Row],[idcapa]],Capas[[idcapa]:[Tipo]],3,0),"")</f>
        <v>Punto</v>
      </c>
    </row>
    <row r="54" spans="1:9" ht="30.6" x14ac:dyDescent="0.3">
      <c r="A54" s="25" t="s">
        <v>177</v>
      </c>
      <c r="B54" s="67" t="str">
        <f>+IFERROR(VLOOKUP(BD_Detalles[[#This Row],[Clase]],'Resumen Capas'!$A$4:$C$1048576,2,0),"COMPLETAR")</f>
        <v>Compras: Jardinería</v>
      </c>
      <c r="C54" s="28" t="s">
        <v>309</v>
      </c>
      <c r="D54" s="57" t="s">
        <v>155</v>
      </c>
      <c r="E54" s="64"/>
      <c r="F54" s="60" t="str">
        <f>+IFERROR(VLOOKUP(BD_Detalles[[#This Row],[Clase]],'Resumen Capas'!$A$4:$C$1048576,2,0),"COMPLETAR")</f>
        <v>Compras: Jardinería</v>
      </c>
      <c r="G54" s="30" t="str">
        <f>+"https://raw.githubusercontent.com/Sud-Austral/DATA_MAPA_PUBLIC_V2/main/AGUAS/Iconos/"&amp;E55&amp;"/1.svg"</f>
        <v>https://raw.githubusercontent.com/Sud-Austral/DATA_MAPA_PUBLIC_V2/main/AGUAS/Iconos/121_compras_centrojardineria/1.svg</v>
      </c>
      <c r="H54" s="34" t="str">
        <f>+LEFT(BD_Detalles[[#This Row],[Clase]],2)</f>
        <v>12</v>
      </c>
      <c r="I54" s="27" t="str">
        <f>+IFERROR(VLOOKUP(BD_Detalles[[#This Row],[idcapa]],Capas[[idcapa]:[Tipo]],3,0),"")</f>
        <v>Punto</v>
      </c>
    </row>
    <row r="55" spans="1:9" ht="20.399999999999999" x14ac:dyDescent="0.3">
      <c r="A55" s="25" t="s">
        <v>178</v>
      </c>
      <c r="B55" s="67" t="str">
        <f>+IFERROR(VLOOKUP(BD_Detalles[[#This Row],[Clase]],'Resumen Capas'!$A$4:$C$1048576,2,0),"COMPLETAR")</f>
        <v>Compras: Jardinería - Detalle</v>
      </c>
      <c r="C55" s="28" t="str">
        <f>+IFERROR(IF(RIGHT(BD_Detalles[[#This Row],[Clase]],1)="0","",VLOOKUP(BD_Detalles[[#This Row],[Clase]],'Resumen Capas'!$A$4:$C$1048576,3,0)),"COMPLETAR")</f>
        <v>name</v>
      </c>
      <c r="D55" s="63" t="s">
        <v>108</v>
      </c>
      <c r="E55" s="66" t="s">
        <v>359</v>
      </c>
      <c r="F55" s="60" t="str">
        <f>+IFERROR(VLOOKUP(BD_Detalles[[#This Row],[Clase]],'Resumen Capas'!$A$4:$C$1048576,2,0),"COMPLETAR")</f>
        <v>Compras: Jardinería - Detalle</v>
      </c>
      <c r="G55" s="65"/>
      <c r="H55" s="34" t="str">
        <f>+LEFT(BD_Detalles[[#This Row],[Clase]],2)</f>
        <v>12</v>
      </c>
      <c r="I55" s="27" t="str">
        <f>+IFERROR(VLOOKUP(BD_Detalles[[#This Row],[idcapa]],Capas[[idcapa]:[Tipo]],3,0),"")</f>
        <v>Punto</v>
      </c>
    </row>
    <row r="56" spans="1:9" ht="30.6" x14ac:dyDescent="0.3">
      <c r="A56" s="25" t="s">
        <v>179</v>
      </c>
      <c r="B56" s="67" t="str">
        <f>+IFERROR(VLOOKUP(BD_Detalles[[#This Row],[Clase]],'Resumen Capas'!$A$4:$C$1048576,2,0),"COMPLETAR")</f>
        <v>Compras: Centro Comercial</v>
      </c>
      <c r="C56" s="28" t="s">
        <v>309</v>
      </c>
      <c r="D56" s="57" t="s">
        <v>155</v>
      </c>
      <c r="E56" s="64"/>
      <c r="F56" s="60" t="str">
        <f>+IFERROR(VLOOKUP(BD_Detalles[[#This Row],[Clase]],'Resumen Capas'!$A$4:$C$1048576,2,0),"COMPLETAR")</f>
        <v>Compras: Centro Comercial</v>
      </c>
      <c r="G56" s="30" t="str">
        <f>+"https://raw.githubusercontent.com/Sud-Austral/DATA_MAPA_PUBLIC_V2/main/AGUAS/Iconos/"&amp;E57&amp;"/1.svg"</f>
        <v>https://raw.githubusercontent.com/Sud-Austral/DATA_MAPA_PUBLIC_V2/main/AGUAS/Iconos/145_compras_centrocomercial/1.svg</v>
      </c>
      <c r="H56" s="34" t="str">
        <f>+LEFT(BD_Detalles[[#This Row],[Clase]],2)</f>
        <v>13</v>
      </c>
      <c r="I56" s="27" t="str">
        <f>+IFERROR(VLOOKUP(BD_Detalles[[#This Row],[idcapa]],Capas[[idcapa]:[Tipo]],3,0),"")</f>
        <v>Punto</v>
      </c>
    </row>
    <row r="57" spans="1:9" ht="20.399999999999999" x14ac:dyDescent="0.3">
      <c r="A57" s="25" t="s">
        <v>180</v>
      </c>
      <c r="B57" s="67" t="str">
        <f>+IFERROR(VLOOKUP(BD_Detalles[[#This Row],[Clase]],'Resumen Capas'!$A$4:$C$1048576,2,0),"COMPLETAR")</f>
        <v>Compras: Centro Comercial - Detalle</v>
      </c>
      <c r="C57" s="28" t="str">
        <f>+IFERROR(IF(RIGHT(BD_Detalles[[#This Row],[Clase]],1)="0","",VLOOKUP(BD_Detalles[[#This Row],[Clase]],'Resumen Capas'!$A$4:$C$1048576,3,0)),"COMPLETAR")</f>
        <v>name</v>
      </c>
      <c r="D57" s="63" t="s">
        <v>108</v>
      </c>
      <c r="E57" s="66" t="s">
        <v>360</v>
      </c>
      <c r="F57" s="60" t="str">
        <f>+IFERROR(VLOOKUP(BD_Detalles[[#This Row],[Clase]],'Resumen Capas'!$A$4:$C$1048576,2,0),"COMPLETAR")</f>
        <v>Compras: Centro Comercial - Detalle</v>
      </c>
      <c r="G57" s="65"/>
      <c r="H57" s="34" t="str">
        <f>+LEFT(BD_Detalles[[#This Row],[Clase]],2)</f>
        <v>13</v>
      </c>
      <c r="I57" s="27" t="str">
        <f>+IFERROR(VLOOKUP(BD_Detalles[[#This Row],[idcapa]],Capas[[idcapa]:[Tipo]],3,0),"")</f>
        <v>Punto</v>
      </c>
    </row>
    <row r="58" spans="1:9" ht="30.6" x14ac:dyDescent="0.3">
      <c r="A58" s="25" t="s">
        <v>412</v>
      </c>
      <c r="B58" s="67" t="str">
        <f>+IFERROR(VLOOKUP(BD_Detalles[[#This Row],[Clase]],'Resumen Capas'!$A$4:$C$1048576,2,0),"COMPLETAR")</f>
        <v>Alojamiento: Camping</v>
      </c>
      <c r="C58" s="28" t="s">
        <v>309</v>
      </c>
      <c r="D58" s="57" t="s">
        <v>155</v>
      </c>
      <c r="E58" s="66"/>
      <c r="F58" s="60" t="str">
        <f>+IFERROR(VLOOKUP(BD_Detalles[[#This Row],[Clase]],'Resumen Capas'!$A$4:$C$1048576,2,0),"COMPLETAR")</f>
        <v>Alojamiento: Camping</v>
      </c>
      <c r="G58" s="30" t="s">
        <v>430</v>
      </c>
      <c r="H58" s="34" t="str">
        <f>+LEFT(BD_Detalles[[#This Row],[Clase]],2)</f>
        <v>14</v>
      </c>
      <c r="I58" s="27" t="str">
        <f>+IFERROR(VLOOKUP(BD_Detalles[[#This Row],[idcapa]],Capas[[idcapa]:[Tipo]],3,0),"")</f>
        <v>Punto</v>
      </c>
    </row>
    <row r="59" spans="1:9" ht="20.399999999999999" x14ac:dyDescent="0.3">
      <c r="A59" s="25" t="s">
        <v>413</v>
      </c>
      <c r="B59" s="67" t="str">
        <f>+IFERROR(VLOOKUP(BD_Detalles[[#This Row],[Clase]],'Resumen Capas'!$A$4:$C$1048576,2,0),"COMPLETAR")</f>
        <v>Alojamiento: Camping - Detalle</v>
      </c>
      <c r="C59" s="28" t="str">
        <f>+IFERROR(IF(RIGHT(BD_Detalles[[#This Row],[Clase]],1)="0","",VLOOKUP(BD_Detalles[[#This Row],[Clase]],'Resumen Capas'!$A$4:$C$1048576,3,0)),"COMPLETAR")</f>
        <v>name</v>
      </c>
      <c r="D59" s="63" t="s">
        <v>108</v>
      </c>
      <c r="E59" s="66" t="s">
        <v>431</v>
      </c>
      <c r="F59" s="60" t="str">
        <f>+IFERROR(VLOOKUP(BD_Detalles[[#This Row],[Clase]],'Resumen Capas'!$A$4:$C$1048576,2,0),"COMPLETAR")</f>
        <v>Alojamiento: Camping - Detalle</v>
      </c>
      <c r="G59" s="65"/>
      <c r="H59" s="34" t="str">
        <f>+LEFT(BD_Detalles[[#This Row],[Clase]],2)</f>
        <v>14</v>
      </c>
      <c r="I59" s="27" t="str">
        <f>+IFERROR(VLOOKUP(BD_Detalles[[#This Row],[idcapa]],Capas[[idcapa]:[Tipo]],3,0),"")</f>
        <v>Punto</v>
      </c>
    </row>
    <row r="60" spans="1:9" ht="30.6" x14ac:dyDescent="0.3">
      <c r="A60" s="25" t="s">
        <v>414</v>
      </c>
      <c r="B60" s="67" t="str">
        <f>+IFERROR(VLOOKUP(BD_Detalles[[#This Row],[Clase]],'Resumen Capas'!$A$4:$C$1048576,2,0),"COMPLETAR")</f>
        <v>Alojamiento: Refugio</v>
      </c>
      <c r="C60" s="28" t="s">
        <v>309</v>
      </c>
      <c r="D60" s="57" t="s">
        <v>155</v>
      </c>
      <c r="E60" s="66"/>
      <c r="F60" s="60" t="str">
        <f>+IFERROR(VLOOKUP(BD_Detalles[[#This Row],[Clase]],'Resumen Capas'!$A$4:$C$1048576,2,0),"COMPLETAR")</f>
        <v>Alojamiento: Refugio</v>
      </c>
      <c r="G60" s="30" t="s">
        <v>432</v>
      </c>
      <c r="H60" s="34" t="str">
        <f>+LEFT(BD_Detalles[[#This Row],[Clase]],2)</f>
        <v>15</v>
      </c>
      <c r="I60" s="27" t="str">
        <f>+IFERROR(VLOOKUP(BD_Detalles[[#This Row],[idcapa]],Capas[[idcapa]:[Tipo]],3,0),"")</f>
        <v>Punto</v>
      </c>
    </row>
    <row r="61" spans="1:9" x14ac:dyDescent="0.3">
      <c r="A61" s="25" t="s">
        <v>415</v>
      </c>
      <c r="B61" s="67" t="str">
        <f>+IFERROR(VLOOKUP(BD_Detalles[[#This Row],[Clase]],'Resumen Capas'!$A$4:$C$1048576,2,0),"COMPLETAR")</f>
        <v>Alojamiento: Refugio - Detalle</v>
      </c>
      <c r="C61" s="28" t="str">
        <f>+IFERROR(IF(RIGHT(BD_Detalles[[#This Row],[Clase]],1)="0","",VLOOKUP(BD_Detalles[[#This Row],[Clase]],'Resumen Capas'!$A$4:$C$1048576,3,0)),"COMPLETAR")</f>
        <v>name</v>
      </c>
      <c r="D61" s="63" t="s">
        <v>108</v>
      </c>
      <c r="E61" s="66" t="s">
        <v>433</v>
      </c>
      <c r="F61" s="60" t="str">
        <f>+IFERROR(VLOOKUP(BD_Detalles[[#This Row],[Clase]],'Resumen Capas'!$A$4:$C$1048576,2,0),"COMPLETAR")</f>
        <v>Alojamiento: Refugio - Detalle</v>
      </c>
      <c r="G61" s="65"/>
      <c r="H61" s="34" t="str">
        <f>+LEFT(BD_Detalles[[#This Row],[Clase]],2)</f>
        <v>15</v>
      </c>
      <c r="I61" s="27" t="str">
        <f>+IFERROR(VLOOKUP(BD_Detalles[[#This Row],[idcapa]],Capas[[idcapa]:[Tipo]],3,0),"")</f>
        <v>Punto</v>
      </c>
    </row>
    <row r="62" spans="1:9" ht="30.6" x14ac:dyDescent="0.3">
      <c r="A62" s="25" t="s">
        <v>416</v>
      </c>
      <c r="B62" s="67" t="str">
        <f>+IFERROR(VLOOKUP(BD_Detalles[[#This Row],[Clase]],'Resumen Capas'!$A$4:$C$1048576,2,0),"COMPLETAR")</f>
        <v>Alojamiento: Choza Alpina</v>
      </c>
      <c r="C62" s="28" t="s">
        <v>309</v>
      </c>
      <c r="D62" s="57" t="s">
        <v>155</v>
      </c>
      <c r="E62" s="66"/>
      <c r="F62" s="60" t="str">
        <f>+IFERROR(VLOOKUP(BD_Detalles[[#This Row],[Clase]],'Resumen Capas'!$A$4:$C$1048576,2,0),"COMPLETAR")</f>
        <v>Alojamiento: Choza Alpina</v>
      </c>
      <c r="G62" s="30" t="s">
        <v>434</v>
      </c>
      <c r="H62" s="34" t="str">
        <f>+LEFT(BD_Detalles[[#This Row],[Clase]],2)</f>
        <v>16</v>
      </c>
      <c r="I62" s="27" t="str">
        <f>+IFERROR(VLOOKUP(BD_Detalles[[#This Row],[idcapa]],Capas[[idcapa]:[Tipo]],3,0),"")</f>
        <v>Punto</v>
      </c>
    </row>
    <row r="63" spans="1:9" ht="20.399999999999999" x14ac:dyDescent="0.3">
      <c r="A63" s="25" t="s">
        <v>417</v>
      </c>
      <c r="B63" s="67" t="str">
        <f>+IFERROR(VLOOKUP(BD_Detalles[[#This Row],[Clase]],'Resumen Capas'!$A$4:$C$1048576,2,0),"COMPLETAR")</f>
        <v>Alojamiento: Choza Alpina - Detalle</v>
      </c>
      <c r="C63" s="28" t="str">
        <f>+IFERROR(IF(RIGHT(BD_Detalles[[#This Row],[Clase]],1)="0","",VLOOKUP(BD_Detalles[[#This Row],[Clase]],'Resumen Capas'!$A$4:$C$1048576,3,0)),"COMPLETAR")</f>
        <v>name</v>
      </c>
      <c r="D63" s="63" t="s">
        <v>108</v>
      </c>
      <c r="E63" s="66" t="s">
        <v>435</v>
      </c>
      <c r="F63" s="60" t="str">
        <f>+IFERROR(VLOOKUP(BD_Detalles[[#This Row],[Clase]],'Resumen Capas'!$A$4:$C$1048576,2,0),"COMPLETAR")</f>
        <v>Alojamiento: Choza Alpina - Detalle</v>
      </c>
      <c r="G63" s="65"/>
      <c r="H63" s="34" t="str">
        <f>+LEFT(BD_Detalles[[#This Row],[Clase]],2)</f>
        <v>16</v>
      </c>
      <c r="I63" s="27" t="str">
        <f>+IFERROR(VLOOKUP(BD_Detalles[[#This Row],[idcapa]],Capas[[idcapa]:[Tipo]],3,0),"")</f>
        <v>Punto</v>
      </c>
    </row>
    <row r="64" spans="1:9" ht="30.6" x14ac:dyDescent="0.3">
      <c r="A64" s="25" t="s">
        <v>418</v>
      </c>
      <c r="B64" s="67" t="str">
        <f>+IFERROR(VLOOKUP(BD_Detalles[[#This Row],[Clase]],'Resumen Capas'!$A$4:$C$1048576,2,0),"COMPLETAR")</f>
        <v>Alojamiento: Albergue</v>
      </c>
      <c r="C64" s="28" t="s">
        <v>309</v>
      </c>
      <c r="D64" s="57" t="s">
        <v>155</v>
      </c>
      <c r="E64" s="66"/>
      <c r="F64" s="60" t="str">
        <f>+IFERROR(VLOOKUP(BD_Detalles[[#This Row],[Clase]],'Resumen Capas'!$A$4:$C$1048576,2,0),"COMPLETAR")</f>
        <v>Alojamiento: Albergue</v>
      </c>
      <c r="G64" s="30" t="s">
        <v>436</v>
      </c>
      <c r="H64" s="34" t="str">
        <f>+LEFT(BD_Detalles[[#This Row],[Clase]],2)</f>
        <v>17</v>
      </c>
      <c r="I64" s="27" t="str">
        <f>+IFERROR(VLOOKUP(BD_Detalles[[#This Row],[idcapa]],Capas[[idcapa]:[Tipo]],3,0),"")</f>
        <v>Punto</v>
      </c>
    </row>
    <row r="65" spans="1:9" ht="20.399999999999999" x14ac:dyDescent="0.3">
      <c r="A65" s="25" t="s">
        <v>419</v>
      </c>
      <c r="B65" s="67" t="str">
        <f>+IFERROR(VLOOKUP(BD_Detalles[[#This Row],[Clase]],'Resumen Capas'!$A$4:$C$1048576,2,0),"COMPLETAR")</f>
        <v>Alojamiento: Albergue - Detalle</v>
      </c>
      <c r="C65" s="28" t="str">
        <f>+IFERROR(IF(RIGHT(BD_Detalles[[#This Row],[Clase]],1)="0","",VLOOKUP(BD_Detalles[[#This Row],[Clase]],'Resumen Capas'!$A$4:$C$1048576,3,0)),"COMPLETAR")</f>
        <v>name</v>
      </c>
      <c r="D65" s="63" t="s">
        <v>108</v>
      </c>
      <c r="E65" s="66" t="s">
        <v>437</v>
      </c>
      <c r="F65" s="60" t="str">
        <f>+IFERROR(VLOOKUP(BD_Detalles[[#This Row],[Clase]],'Resumen Capas'!$A$4:$C$1048576,2,0),"COMPLETAR")</f>
        <v>Alojamiento: Albergue - Detalle</v>
      </c>
      <c r="G65" s="65"/>
      <c r="H65" s="34" t="str">
        <f>+LEFT(BD_Detalles[[#This Row],[Clase]],2)</f>
        <v>17</v>
      </c>
      <c r="I65" s="27" t="str">
        <f>+IFERROR(VLOOKUP(BD_Detalles[[#This Row],[idcapa]],Capas[[idcapa]:[Tipo]],3,0),"")</f>
        <v>Punto</v>
      </c>
    </row>
    <row r="66" spans="1:9" ht="30.6" x14ac:dyDescent="0.3">
      <c r="A66" s="25" t="s">
        <v>420</v>
      </c>
      <c r="B66" s="67" t="str">
        <f>+IFERROR(VLOOKUP(BD_Detalles[[#This Row],[Clase]],'Resumen Capas'!$A$4:$C$1048576,2,0),"COMPLETAR")</f>
        <v>Alojamiento: Casa Invitados</v>
      </c>
      <c r="C66" s="28" t="s">
        <v>309</v>
      </c>
      <c r="D66" s="57" t="s">
        <v>155</v>
      </c>
      <c r="E66" s="66"/>
      <c r="F66" s="60" t="str">
        <f>+IFERROR(VLOOKUP(BD_Detalles[[#This Row],[Clase]],'Resumen Capas'!$A$4:$C$1048576,2,0),"COMPLETAR")</f>
        <v>Alojamiento: Casa Invitados</v>
      </c>
      <c r="G66" s="30" t="s">
        <v>438</v>
      </c>
      <c r="H66" s="34" t="str">
        <f>+LEFT(BD_Detalles[[#This Row],[Clase]],2)</f>
        <v>18</v>
      </c>
      <c r="I66" s="27" t="str">
        <f>+IFERROR(VLOOKUP(BD_Detalles[[#This Row],[idcapa]],Capas[[idcapa]:[Tipo]],3,0),"")</f>
        <v>Punto</v>
      </c>
    </row>
    <row r="67" spans="1:9" ht="20.399999999999999" x14ac:dyDescent="0.3">
      <c r="A67" s="25" t="s">
        <v>421</v>
      </c>
      <c r="B67" s="67" t="str">
        <f>+IFERROR(VLOOKUP(BD_Detalles[[#This Row],[Clase]],'Resumen Capas'!$A$4:$C$1048576,2,0),"COMPLETAR")</f>
        <v>Alojamiento: Casa Invitados - Detalle</v>
      </c>
      <c r="C67" s="28" t="str">
        <f>+IFERROR(IF(RIGHT(BD_Detalles[[#This Row],[Clase]],1)="0","",VLOOKUP(BD_Detalles[[#This Row],[Clase]],'Resumen Capas'!$A$4:$C$1048576,3,0)),"COMPLETAR")</f>
        <v>name</v>
      </c>
      <c r="D67" s="63" t="s">
        <v>108</v>
      </c>
      <c r="E67" s="66" t="s">
        <v>439</v>
      </c>
      <c r="F67" s="60" t="str">
        <f>+IFERROR(VLOOKUP(BD_Detalles[[#This Row],[Clase]],'Resumen Capas'!$A$4:$C$1048576,2,0),"COMPLETAR")</f>
        <v>Alojamiento: Casa Invitados - Detalle</v>
      </c>
      <c r="G67" s="65"/>
      <c r="H67" s="34" t="str">
        <f>+LEFT(BD_Detalles[[#This Row],[Clase]],2)</f>
        <v>18</v>
      </c>
      <c r="I67" s="27" t="str">
        <f>+IFERROR(VLOOKUP(BD_Detalles[[#This Row],[idcapa]],Capas[[idcapa]:[Tipo]],3,0),"")</f>
        <v>Punto</v>
      </c>
    </row>
    <row r="68" spans="1:9" ht="30.6" x14ac:dyDescent="0.3">
      <c r="A68" s="25" t="s">
        <v>422</v>
      </c>
      <c r="B68" s="67" t="str">
        <f>+IFERROR(VLOOKUP(BD_Detalles[[#This Row],[Clase]],'Resumen Capas'!$A$4:$C$1048576,2,0),"COMPLETAR")</f>
        <v>Alojamiento: Hotel</v>
      </c>
      <c r="C68" s="28" t="s">
        <v>309</v>
      </c>
      <c r="D68" s="57" t="s">
        <v>155</v>
      </c>
      <c r="E68" s="66"/>
      <c r="F68" s="60" t="str">
        <f>+IFERROR(VLOOKUP(BD_Detalles[[#This Row],[Clase]],'Resumen Capas'!$A$4:$C$1048576,2,0),"COMPLETAR")</f>
        <v>Alojamiento: Hotel</v>
      </c>
      <c r="G68" s="30" t="s">
        <v>440</v>
      </c>
      <c r="H68" s="34" t="str">
        <f>+LEFT(BD_Detalles[[#This Row],[Clase]],2)</f>
        <v>19</v>
      </c>
      <c r="I68" s="27" t="str">
        <f>+IFERROR(VLOOKUP(BD_Detalles[[#This Row],[idcapa]],Capas[[idcapa]:[Tipo]],3,0),"")</f>
        <v>Punto</v>
      </c>
    </row>
    <row r="69" spans="1:9" x14ac:dyDescent="0.3">
      <c r="A69" s="25" t="s">
        <v>423</v>
      </c>
      <c r="B69" s="67" t="str">
        <f>+IFERROR(VLOOKUP(BD_Detalles[[#This Row],[Clase]],'Resumen Capas'!$A$4:$C$1048576,2,0),"COMPLETAR")</f>
        <v>Alojamiento: Hotel - Detalle</v>
      </c>
      <c r="C69" s="28" t="str">
        <f>+IFERROR(IF(RIGHT(BD_Detalles[[#This Row],[Clase]],1)="0","",VLOOKUP(BD_Detalles[[#This Row],[Clase]],'Resumen Capas'!$A$4:$C$1048576,3,0)),"COMPLETAR")</f>
        <v>name</v>
      </c>
      <c r="D69" s="63" t="s">
        <v>108</v>
      </c>
      <c r="E69" s="66" t="s">
        <v>441</v>
      </c>
      <c r="F69" s="60" t="str">
        <f>+IFERROR(VLOOKUP(BD_Detalles[[#This Row],[Clase]],'Resumen Capas'!$A$4:$C$1048576,2,0),"COMPLETAR")</f>
        <v>Alojamiento: Hotel - Detalle</v>
      </c>
      <c r="G69" s="65"/>
      <c r="H69" s="34" t="str">
        <f>+LEFT(BD_Detalles[[#This Row],[Clase]],2)</f>
        <v>19</v>
      </c>
      <c r="I69" s="27" t="str">
        <f>+IFERROR(VLOOKUP(BD_Detalles[[#This Row],[idcapa]],Capas[[idcapa]:[Tipo]],3,0),"")</f>
        <v>Punto</v>
      </c>
    </row>
    <row r="70" spans="1:9" ht="30.6" x14ac:dyDescent="0.3">
      <c r="A70" s="25" t="s">
        <v>424</v>
      </c>
      <c r="B70" s="67" t="str">
        <f>+IFERROR(VLOOKUP(BD_Detalles[[#This Row],[Clase]],'Resumen Capas'!$A$4:$C$1048576,2,0),"COMPLETAR")</f>
        <v>Alojamiento: Motel</v>
      </c>
      <c r="C70" s="28" t="s">
        <v>309</v>
      </c>
      <c r="D70" s="57" t="s">
        <v>155</v>
      </c>
      <c r="E70" s="66"/>
      <c r="F70" s="60" t="str">
        <f>+IFERROR(VLOOKUP(BD_Detalles[[#This Row],[Clase]],'Resumen Capas'!$A$4:$C$1048576,2,0),"COMPLETAR")</f>
        <v>Alojamiento: Motel</v>
      </c>
      <c r="G70" s="30" t="s">
        <v>442</v>
      </c>
      <c r="H70" s="34" t="str">
        <f>+LEFT(BD_Detalles[[#This Row],[Clase]],2)</f>
        <v>20</v>
      </c>
      <c r="I70" s="27" t="str">
        <f>+IFERROR(VLOOKUP(BD_Detalles[[#This Row],[idcapa]],Capas[[idcapa]:[Tipo]],3,0),"")</f>
        <v>Punto</v>
      </c>
    </row>
    <row r="71" spans="1:9" x14ac:dyDescent="0.3">
      <c r="A71" s="25" t="s">
        <v>425</v>
      </c>
      <c r="B71" s="67" t="str">
        <f>+IFERROR(VLOOKUP(BD_Detalles[[#This Row],[Clase]],'Resumen Capas'!$A$4:$C$1048576,2,0),"COMPLETAR")</f>
        <v>Alojamiento: Motel - Detalle</v>
      </c>
      <c r="C71" s="28" t="str">
        <f>+IFERROR(IF(RIGHT(BD_Detalles[[#This Row],[Clase]],1)="0","",VLOOKUP(BD_Detalles[[#This Row],[Clase]],'Resumen Capas'!$A$4:$C$1048576,3,0)),"COMPLETAR")</f>
        <v>name</v>
      </c>
      <c r="D71" s="63" t="s">
        <v>108</v>
      </c>
      <c r="E71" s="66" t="s">
        <v>443</v>
      </c>
      <c r="F71" s="60" t="str">
        <f>+IFERROR(VLOOKUP(BD_Detalles[[#This Row],[Clase]],'Resumen Capas'!$A$4:$C$1048576,2,0),"COMPLETAR")</f>
        <v>Alojamiento: Motel - Detalle</v>
      </c>
      <c r="G71" s="65"/>
      <c r="H71" s="34" t="str">
        <f>+LEFT(BD_Detalles[[#This Row],[Clase]],2)</f>
        <v>20</v>
      </c>
      <c r="I71" s="27" t="str">
        <f>+IFERROR(VLOOKUP(BD_Detalles[[#This Row],[idcapa]],Capas[[idcapa]:[Tipo]],3,0),"")</f>
        <v>Punto</v>
      </c>
    </row>
    <row r="72" spans="1:9" ht="30.6" x14ac:dyDescent="0.3">
      <c r="A72" s="25" t="s">
        <v>426</v>
      </c>
      <c r="B72" s="67" t="str">
        <f>+IFERROR(VLOOKUP(BD_Detalles[[#This Row],[Clase]],'Resumen Capas'!$A$4:$C$1048576,2,0),"COMPLETAR")</f>
        <v>Alojamiento: Sitio Caravanas</v>
      </c>
      <c r="C72" s="28" t="s">
        <v>309</v>
      </c>
      <c r="D72" s="57" t="s">
        <v>155</v>
      </c>
      <c r="E72" s="66"/>
      <c r="F72" s="60" t="str">
        <f>+IFERROR(VLOOKUP(BD_Detalles[[#This Row],[Clase]],'Resumen Capas'!$A$4:$C$1048576,2,0),"COMPLETAR")</f>
        <v>Alojamiento: Sitio Caravanas</v>
      </c>
      <c r="G72" s="30" t="s">
        <v>444</v>
      </c>
      <c r="H72" s="34" t="str">
        <f>+LEFT(BD_Detalles[[#This Row],[Clase]],2)</f>
        <v>21</v>
      </c>
      <c r="I72" s="27" t="str">
        <f>+IFERROR(VLOOKUP(BD_Detalles[[#This Row],[idcapa]],Capas[[idcapa]:[Tipo]],3,0),"")</f>
        <v>Punto</v>
      </c>
    </row>
    <row r="73" spans="1:9" ht="20.399999999999999" x14ac:dyDescent="0.3">
      <c r="A73" s="25" t="s">
        <v>427</v>
      </c>
      <c r="B73" s="67" t="str">
        <f>+IFERROR(VLOOKUP(BD_Detalles[[#This Row],[Clase]],'Resumen Capas'!$A$4:$C$1048576,2,0),"COMPLETAR")</f>
        <v>Alojamiento: Sitio Caravanas - Detalle</v>
      </c>
      <c r="C73" s="28" t="str">
        <f>+IFERROR(IF(RIGHT(BD_Detalles[[#This Row],[Clase]],1)="0","",VLOOKUP(BD_Detalles[[#This Row],[Clase]],'Resumen Capas'!$A$4:$C$1048576,3,0)),"COMPLETAR")</f>
        <v>name</v>
      </c>
      <c r="D73" s="63" t="s">
        <v>108</v>
      </c>
      <c r="E73" s="66" t="s">
        <v>445</v>
      </c>
      <c r="F73" s="60" t="str">
        <f>+IFERROR(VLOOKUP(BD_Detalles[[#This Row],[Clase]],'Resumen Capas'!$A$4:$C$1048576,2,0),"COMPLETAR")</f>
        <v>Alojamiento: Sitio Caravanas - Detalle</v>
      </c>
      <c r="G73" s="65"/>
      <c r="H73" s="34" t="str">
        <f>+LEFT(BD_Detalles[[#This Row],[Clase]],2)</f>
        <v>21</v>
      </c>
      <c r="I73" s="27" t="str">
        <f>+IFERROR(VLOOKUP(BD_Detalles[[#This Row],[idcapa]],Capas[[idcapa]:[Tipo]],3,0),"")</f>
        <v>Punto</v>
      </c>
    </row>
    <row r="74" spans="1:9" ht="30.6" x14ac:dyDescent="0.3">
      <c r="A74" s="25" t="s">
        <v>428</v>
      </c>
      <c r="B74" s="67" t="str">
        <f>+IFERROR(VLOOKUP(BD_Detalles[[#This Row],[Clase]],'Resumen Capas'!$A$4:$C$1048576,2,0),"COMPLETAR")</f>
        <v>Alojamiento: Chalet</v>
      </c>
      <c r="C74" s="28" t="s">
        <v>309</v>
      </c>
      <c r="D74" s="57" t="s">
        <v>155</v>
      </c>
      <c r="E74" s="66"/>
      <c r="F74" s="60" t="str">
        <f>+IFERROR(VLOOKUP(BD_Detalles[[#This Row],[Clase]],'Resumen Capas'!$A$4:$C$1048576,2,0),"COMPLETAR")</f>
        <v>Alojamiento: Chalet</v>
      </c>
      <c r="G74" s="30" t="s">
        <v>446</v>
      </c>
      <c r="H74" s="34" t="str">
        <f>+LEFT(BD_Detalles[[#This Row],[Clase]],2)</f>
        <v>22</v>
      </c>
      <c r="I74" s="27" t="str">
        <f>+IFERROR(VLOOKUP(BD_Detalles[[#This Row],[idcapa]],Capas[[idcapa]:[Tipo]],3,0),"")</f>
        <v>Punto</v>
      </c>
    </row>
    <row r="75" spans="1:9" ht="20.399999999999999" x14ac:dyDescent="0.3">
      <c r="A75" s="25" t="s">
        <v>429</v>
      </c>
      <c r="B75" s="67" t="str">
        <f>+IFERROR(VLOOKUP(BD_Detalles[[#This Row],[Clase]],'Resumen Capas'!$A$4:$C$1048576,2,0),"COMPLETAR")</f>
        <v>Alojamiento: Chalet - Detalle</v>
      </c>
      <c r="C75" s="28" t="str">
        <f>+IFERROR(IF(RIGHT(BD_Detalles[[#This Row],[Clase]],1)="0","",VLOOKUP(BD_Detalles[[#This Row],[Clase]],'Resumen Capas'!$A$4:$C$1048576,3,0)),"COMPLETAR")</f>
        <v>name</v>
      </c>
      <c r="D75" s="63" t="s">
        <v>108</v>
      </c>
      <c r="E75" s="66" t="s">
        <v>447</v>
      </c>
      <c r="F75" s="60" t="str">
        <f>+IFERROR(VLOOKUP(BD_Detalles[[#This Row],[Clase]],'Resumen Capas'!$A$4:$C$1048576,2,0),"COMPLETAR")</f>
        <v>Alojamiento: Chalet - Detalle</v>
      </c>
      <c r="G75" s="65"/>
      <c r="H75" s="34" t="str">
        <f>+LEFT(BD_Detalles[[#This Row],[Clase]],2)</f>
        <v>22</v>
      </c>
      <c r="I75" s="27" t="str">
        <f>+IFERROR(VLOOKUP(BD_Detalles[[#This Row],[idcapa]],Capas[[idcapa]:[Tipo]],3,0),"")</f>
        <v>Punto</v>
      </c>
    </row>
  </sheetData>
  <phoneticPr fontId="4" type="noConversion"/>
  <conditionalFormatting sqref="B10:C75">
    <cfRule type="cellIs" dxfId="230" priority="285" operator="equal">
      <formula>"COMPLETAR"</formula>
    </cfRule>
  </conditionalFormatting>
  <conditionalFormatting sqref="C28:C75">
    <cfRule type="cellIs" dxfId="229" priority="194" operator="equal">
      <formula>"COMPLETAR"</formula>
    </cfRule>
  </conditionalFormatting>
  <conditionalFormatting sqref="C28">
    <cfRule type="cellIs" dxfId="228" priority="193" operator="equal">
      <formula>"COMPLETAR"</formula>
    </cfRule>
  </conditionalFormatting>
  <conditionalFormatting sqref="C28">
    <cfRule type="cellIs" dxfId="227" priority="192" operator="equal">
      <formula>"COMPLETAR"</formula>
    </cfRule>
  </conditionalFormatting>
  <conditionalFormatting sqref="C28">
    <cfRule type="cellIs" dxfId="226" priority="191" operator="equal">
      <formula>"COMPLETAR"</formula>
    </cfRule>
  </conditionalFormatting>
  <conditionalFormatting sqref="C28">
    <cfRule type="cellIs" dxfId="225" priority="190" operator="equal">
      <formula>"COMPLETAR"</formula>
    </cfRule>
  </conditionalFormatting>
  <conditionalFormatting sqref="C28">
    <cfRule type="cellIs" dxfId="224" priority="189" operator="equal">
      <formula>"COMPLETAR"</formula>
    </cfRule>
  </conditionalFormatting>
  <conditionalFormatting sqref="C28">
    <cfRule type="cellIs" dxfId="223" priority="188" operator="equal">
      <formula>"COMPLETAR"</formula>
    </cfRule>
  </conditionalFormatting>
  <conditionalFormatting sqref="C28">
    <cfRule type="cellIs" dxfId="222" priority="187" operator="equal">
      <formula>"COMPLETAR"</formula>
    </cfRule>
  </conditionalFormatting>
  <conditionalFormatting sqref="C28">
    <cfRule type="cellIs" dxfId="221" priority="186" operator="equal">
      <formula>"COMPLETAR"</formula>
    </cfRule>
  </conditionalFormatting>
  <conditionalFormatting sqref="C28">
    <cfRule type="cellIs" dxfId="220" priority="185" operator="equal">
      <formula>"COMPLETAR"</formula>
    </cfRule>
  </conditionalFormatting>
  <conditionalFormatting sqref="C28">
    <cfRule type="cellIs" dxfId="219" priority="184" operator="equal">
      <formula>"COMPLETAR"</formula>
    </cfRule>
  </conditionalFormatting>
  <conditionalFormatting sqref="C28">
    <cfRule type="cellIs" dxfId="218" priority="183" operator="equal">
      <formula>"COMPLETAR"</formula>
    </cfRule>
  </conditionalFormatting>
  <conditionalFormatting sqref="C28">
    <cfRule type="cellIs" dxfId="217" priority="182" operator="equal">
      <formula>"COMPLETAR"</formula>
    </cfRule>
  </conditionalFormatting>
  <conditionalFormatting sqref="C28">
    <cfRule type="cellIs" dxfId="216" priority="181" operator="equal">
      <formula>"COMPLETAR"</formula>
    </cfRule>
  </conditionalFormatting>
  <conditionalFormatting sqref="C28">
    <cfRule type="cellIs" dxfId="215" priority="180" operator="equal">
      <formula>"COMPLETAR"</formula>
    </cfRule>
  </conditionalFormatting>
  <conditionalFormatting sqref="C28">
    <cfRule type="cellIs" dxfId="214" priority="179" operator="equal">
      <formula>"COMPLETAR"</formula>
    </cfRule>
  </conditionalFormatting>
  <conditionalFormatting sqref="C28">
    <cfRule type="cellIs" dxfId="213" priority="178" operator="equal">
      <formula>"COMPLETAR"</formula>
    </cfRule>
  </conditionalFormatting>
  <conditionalFormatting sqref="C28">
    <cfRule type="cellIs" dxfId="212" priority="177" operator="equal">
      <formula>"COMPLETAR"</formula>
    </cfRule>
  </conditionalFormatting>
  <conditionalFormatting sqref="C28">
    <cfRule type="cellIs" dxfId="211" priority="176" operator="equal">
      <formula>"COMPLETAR"</formula>
    </cfRule>
  </conditionalFormatting>
  <conditionalFormatting sqref="C28">
    <cfRule type="cellIs" dxfId="210" priority="175" operator="equal">
      <formula>"COMPLETAR"</formula>
    </cfRule>
  </conditionalFormatting>
  <conditionalFormatting sqref="C28">
    <cfRule type="cellIs" dxfId="209" priority="174" operator="equal">
      <formula>"COMPLETAR"</formula>
    </cfRule>
  </conditionalFormatting>
  <conditionalFormatting sqref="C28">
    <cfRule type="cellIs" dxfId="208" priority="173" operator="equal">
      <formula>"COMPLETAR"</formula>
    </cfRule>
  </conditionalFormatting>
  <conditionalFormatting sqref="C28">
    <cfRule type="cellIs" dxfId="207" priority="172" operator="equal">
      <formula>"COMPLETAR"</formula>
    </cfRule>
  </conditionalFormatting>
  <conditionalFormatting sqref="C28">
    <cfRule type="cellIs" dxfId="206" priority="171" operator="equal">
      <formula>"COMPLETAR"</formula>
    </cfRule>
  </conditionalFormatting>
  <conditionalFormatting sqref="C28">
    <cfRule type="cellIs" dxfId="205" priority="170" operator="equal">
      <formula>"COMPLETAR"</formula>
    </cfRule>
  </conditionalFormatting>
  <conditionalFormatting sqref="C29">
    <cfRule type="cellIs" dxfId="204" priority="169" operator="equal">
      <formula>"COMPLETAR"</formula>
    </cfRule>
  </conditionalFormatting>
  <conditionalFormatting sqref="C29">
    <cfRule type="cellIs" dxfId="203" priority="168" operator="equal">
      <formula>"COMPLETAR"</formula>
    </cfRule>
  </conditionalFormatting>
  <conditionalFormatting sqref="C29">
    <cfRule type="cellIs" dxfId="202" priority="167" operator="equal">
      <formula>"COMPLETAR"</formula>
    </cfRule>
  </conditionalFormatting>
  <conditionalFormatting sqref="C29">
    <cfRule type="cellIs" dxfId="201" priority="166" operator="equal">
      <formula>"COMPLETAR"</formula>
    </cfRule>
  </conditionalFormatting>
  <conditionalFormatting sqref="C29">
    <cfRule type="cellIs" dxfId="200" priority="165" operator="equal">
      <formula>"COMPLETAR"</formula>
    </cfRule>
  </conditionalFormatting>
  <conditionalFormatting sqref="C29">
    <cfRule type="cellIs" dxfId="199" priority="164" operator="equal">
      <formula>"COMPLETAR"</formula>
    </cfRule>
  </conditionalFormatting>
  <conditionalFormatting sqref="C29">
    <cfRule type="cellIs" dxfId="198" priority="163" operator="equal">
      <formula>"COMPLETAR"</formula>
    </cfRule>
  </conditionalFormatting>
  <conditionalFormatting sqref="C29">
    <cfRule type="cellIs" dxfId="197" priority="162" operator="equal">
      <formula>"COMPLETAR"</formula>
    </cfRule>
  </conditionalFormatting>
  <conditionalFormatting sqref="C29">
    <cfRule type="cellIs" dxfId="196" priority="161" operator="equal">
      <formula>"COMPLETAR"</formula>
    </cfRule>
  </conditionalFormatting>
  <conditionalFormatting sqref="C29">
    <cfRule type="cellIs" dxfId="195" priority="160" operator="equal">
      <formula>"COMPLETAR"</formula>
    </cfRule>
  </conditionalFormatting>
  <conditionalFormatting sqref="C29">
    <cfRule type="cellIs" dxfId="194" priority="159" operator="equal">
      <formula>"COMPLETAR"</formula>
    </cfRule>
  </conditionalFormatting>
  <conditionalFormatting sqref="C29">
    <cfRule type="cellIs" dxfId="193" priority="158" operator="equal">
      <formula>"COMPLETAR"</formula>
    </cfRule>
  </conditionalFormatting>
  <conditionalFormatting sqref="C29">
    <cfRule type="cellIs" dxfId="192" priority="157" operator="equal">
      <formula>"COMPLETAR"</formula>
    </cfRule>
  </conditionalFormatting>
  <conditionalFormatting sqref="C29">
    <cfRule type="cellIs" dxfId="191" priority="156" operator="equal">
      <formula>"COMPLETAR"</formula>
    </cfRule>
  </conditionalFormatting>
  <conditionalFormatting sqref="C29">
    <cfRule type="cellIs" dxfId="190" priority="155" operator="equal">
      <formula>"COMPLETAR"</formula>
    </cfRule>
  </conditionalFormatting>
  <conditionalFormatting sqref="C29">
    <cfRule type="cellIs" dxfId="189" priority="154" operator="equal">
      <formula>"COMPLETAR"</formula>
    </cfRule>
  </conditionalFormatting>
  <conditionalFormatting sqref="C29">
    <cfRule type="cellIs" dxfId="188" priority="153" operator="equal">
      <formula>"COMPLETAR"</formula>
    </cfRule>
  </conditionalFormatting>
  <conditionalFormatting sqref="C29">
    <cfRule type="cellIs" dxfId="187" priority="152" operator="equal">
      <formula>"COMPLETAR"</formula>
    </cfRule>
  </conditionalFormatting>
  <conditionalFormatting sqref="C29">
    <cfRule type="cellIs" dxfId="186" priority="151" operator="equal">
      <formula>"COMPLETAR"</formula>
    </cfRule>
  </conditionalFormatting>
  <conditionalFormatting sqref="C29">
    <cfRule type="cellIs" dxfId="185" priority="150" operator="equal">
      <formula>"COMPLETAR"</formula>
    </cfRule>
  </conditionalFormatting>
  <conditionalFormatting sqref="C29">
    <cfRule type="cellIs" dxfId="184" priority="149" operator="equal">
      <formula>"COMPLETAR"</formula>
    </cfRule>
  </conditionalFormatting>
  <conditionalFormatting sqref="C29">
    <cfRule type="cellIs" dxfId="183" priority="148" operator="equal">
      <formula>"COMPLETAR"</formula>
    </cfRule>
  </conditionalFormatting>
  <conditionalFormatting sqref="C29">
    <cfRule type="cellIs" dxfId="182" priority="147" operator="equal">
      <formula>"COMPLETAR"</formula>
    </cfRule>
  </conditionalFormatting>
  <conditionalFormatting sqref="C29">
    <cfRule type="cellIs" dxfId="181" priority="146" operator="equal">
      <formula>"COMPLETAR"</formula>
    </cfRule>
  </conditionalFormatting>
  <conditionalFormatting sqref="C29">
    <cfRule type="cellIs" dxfId="180" priority="145" operator="equal">
      <formula>"COMPLETAR"</formula>
    </cfRule>
  </conditionalFormatting>
  <conditionalFormatting sqref="C30">
    <cfRule type="cellIs" dxfId="179" priority="144" operator="equal">
      <formula>"COMPLETAR"</formula>
    </cfRule>
  </conditionalFormatting>
  <conditionalFormatting sqref="C30">
    <cfRule type="cellIs" dxfId="178" priority="143" operator="equal">
      <formula>"COMPLETAR"</formula>
    </cfRule>
  </conditionalFormatting>
  <conditionalFormatting sqref="C30">
    <cfRule type="cellIs" dxfId="177" priority="142" operator="equal">
      <formula>"COMPLETAR"</formula>
    </cfRule>
  </conditionalFormatting>
  <conditionalFormatting sqref="C30">
    <cfRule type="cellIs" dxfId="176" priority="141" operator="equal">
      <formula>"COMPLETAR"</formula>
    </cfRule>
  </conditionalFormatting>
  <conditionalFormatting sqref="C30">
    <cfRule type="cellIs" dxfId="175" priority="140" operator="equal">
      <formula>"COMPLETAR"</formula>
    </cfRule>
  </conditionalFormatting>
  <conditionalFormatting sqref="C30">
    <cfRule type="cellIs" dxfId="174" priority="139" operator="equal">
      <formula>"COMPLETAR"</formula>
    </cfRule>
  </conditionalFormatting>
  <conditionalFormatting sqref="C30">
    <cfRule type="cellIs" dxfId="173" priority="138" operator="equal">
      <formula>"COMPLETAR"</formula>
    </cfRule>
  </conditionalFormatting>
  <conditionalFormatting sqref="C30">
    <cfRule type="cellIs" dxfId="172" priority="137" operator="equal">
      <formula>"COMPLETAR"</formula>
    </cfRule>
  </conditionalFormatting>
  <conditionalFormatting sqref="C30">
    <cfRule type="cellIs" dxfId="171" priority="136" operator="equal">
      <formula>"COMPLETAR"</formula>
    </cfRule>
  </conditionalFormatting>
  <conditionalFormatting sqref="C30">
    <cfRule type="cellIs" dxfId="170" priority="135" operator="equal">
      <formula>"COMPLETAR"</formula>
    </cfRule>
  </conditionalFormatting>
  <conditionalFormatting sqref="C30">
    <cfRule type="cellIs" dxfId="169" priority="134" operator="equal">
      <formula>"COMPLETAR"</formula>
    </cfRule>
  </conditionalFormatting>
  <conditionalFormatting sqref="C30">
    <cfRule type="cellIs" dxfId="168" priority="133" operator="equal">
      <formula>"COMPLETAR"</formula>
    </cfRule>
  </conditionalFormatting>
  <conditionalFormatting sqref="C30">
    <cfRule type="cellIs" dxfId="167" priority="132" operator="equal">
      <formula>"COMPLETAR"</formula>
    </cfRule>
  </conditionalFormatting>
  <conditionalFormatting sqref="C30">
    <cfRule type="cellIs" dxfId="166" priority="131" operator="equal">
      <formula>"COMPLETAR"</formula>
    </cfRule>
  </conditionalFormatting>
  <conditionalFormatting sqref="C30">
    <cfRule type="cellIs" dxfId="165" priority="130" operator="equal">
      <formula>"COMPLETAR"</formula>
    </cfRule>
  </conditionalFormatting>
  <conditionalFormatting sqref="C30">
    <cfRule type="cellIs" dxfId="164" priority="129" operator="equal">
      <formula>"COMPLETAR"</formula>
    </cfRule>
  </conditionalFormatting>
  <conditionalFormatting sqref="C30">
    <cfRule type="cellIs" dxfId="163" priority="128" operator="equal">
      <formula>"COMPLETAR"</formula>
    </cfRule>
  </conditionalFormatting>
  <conditionalFormatting sqref="C30">
    <cfRule type="cellIs" dxfId="162" priority="127" operator="equal">
      <formula>"COMPLETAR"</formula>
    </cfRule>
  </conditionalFormatting>
  <conditionalFormatting sqref="C30">
    <cfRule type="cellIs" dxfId="161" priority="126" operator="equal">
      <formula>"COMPLETAR"</formula>
    </cfRule>
  </conditionalFormatting>
  <conditionalFormatting sqref="C30">
    <cfRule type="cellIs" dxfId="160" priority="125" operator="equal">
      <formula>"COMPLETAR"</formula>
    </cfRule>
  </conditionalFormatting>
  <conditionalFormatting sqref="C30">
    <cfRule type="cellIs" dxfId="159" priority="124" operator="equal">
      <formula>"COMPLETAR"</formula>
    </cfRule>
  </conditionalFormatting>
  <conditionalFormatting sqref="C30">
    <cfRule type="cellIs" dxfId="158" priority="123" operator="equal">
      <formula>"COMPLETAR"</formula>
    </cfRule>
  </conditionalFormatting>
  <conditionalFormatting sqref="C30">
    <cfRule type="cellIs" dxfId="157" priority="122" operator="equal">
      <formula>"COMPLETAR"</formula>
    </cfRule>
  </conditionalFormatting>
  <conditionalFormatting sqref="C30">
    <cfRule type="cellIs" dxfId="156" priority="121" operator="equal">
      <formula>"COMPLETAR"</formula>
    </cfRule>
  </conditionalFormatting>
  <conditionalFormatting sqref="C30">
    <cfRule type="cellIs" dxfId="155" priority="120" operator="equal">
      <formula>"COMPLETAR"</formula>
    </cfRule>
  </conditionalFormatting>
  <conditionalFormatting sqref="C30">
    <cfRule type="cellIs" dxfId="154" priority="119" operator="equal">
      <formula>"COMPLETAR"</formula>
    </cfRule>
  </conditionalFormatting>
  <conditionalFormatting sqref="C31">
    <cfRule type="cellIs" dxfId="153" priority="118" operator="equal">
      <formula>"COMPLETAR"</formula>
    </cfRule>
  </conditionalFormatting>
  <conditionalFormatting sqref="C31">
    <cfRule type="cellIs" dxfId="152" priority="117" operator="equal">
      <formula>"COMPLETAR"</formula>
    </cfRule>
  </conditionalFormatting>
  <conditionalFormatting sqref="C31">
    <cfRule type="cellIs" dxfId="151" priority="116" operator="equal">
      <formula>"COMPLETAR"</formula>
    </cfRule>
  </conditionalFormatting>
  <conditionalFormatting sqref="C31">
    <cfRule type="cellIs" dxfId="150" priority="115" operator="equal">
      <formula>"COMPLETAR"</formula>
    </cfRule>
  </conditionalFormatting>
  <conditionalFormatting sqref="C31">
    <cfRule type="cellIs" dxfId="149" priority="114" operator="equal">
      <formula>"COMPLETAR"</formula>
    </cfRule>
  </conditionalFormatting>
  <conditionalFormatting sqref="C31">
    <cfRule type="cellIs" dxfId="148" priority="113" operator="equal">
      <formula>"COMPLETAR"</formula>
    </cfRule>
  </conditionalFormatting>
  <conditionalFormatting sqref="C31">
    <cfRule type="cellIs" dxfId="147" priority="112" operator="equal">
      <formula>"COMPLETAR"</formula>
    </cfRule>
  </conditionalFormatting>
  <conditionalFormatting sqref="C31">
    <cfRule type="cellIs" dxfId="146" priority="111" operator="equal">
      <formula>"COMPLETAR"</formula>
    </cfRule>
  </conditionalFormatting>
  <conditionalFormatting sqref="C31">
    <cfRule type="cellIs" dxfId="145" priority="110" operator="equal">
      <formula>"COMPLETAR"</formula>
    </cfRule>
  </conditionalFormatting>
  <conditionalFormatting sqref="C31">
    <cfRule type="cellIs" dxfId="144" priority="109" operator="equal">
      <formula>"COMPLETAR"</formula>
    </cfRule>
  </conditionalFormatting>
  <conditionalFormatting sqref="C31">
    <cfRule type="cellIs" dxfId="143" priority="108" operator="equal">
      <formula>"COMPLETAR"</formula>
    </cfRule>
  </conditionalFormatting>
  <conditionalFormatting sqref="C31">
    <cfRule type="cellIs" dxfId="142" priority="107" operator="equal">
      <formula>"COMPLETAR"</formula>
    </cfRule>
  </conditionalFormatting>
  <conditionalFormatting sqref="C31">
    <cfRule type="cellIs" dxfId="141" priority="106" operator="equal">
      <formula>"COMPLETAR"</formula>
    </cfRule>
  </conditionalFormatting>
  <conditionalFormatting sqref="C31">
    <cfRule type="cellIs" dxfId="140" priority="105" operator="equal">
      <formula>"COMPLETAR"</formula>
    </cfRule>
  </conditionalFormatting>
  <conditionalFormatting sqref="C31">
    <cfRule type="cellIs" dxfId="139" priority="104" operator="equal">
      <formula>"COMPLETAR"</formula>
    </cfRule>
  </conditionalFormatting>
  <conditionalFormatting sqref="C31">
    <cfRule type="cellIs" dxfId="138" priority="103" operator="equal">
      <formula>"COMPLETAR"</formula>
    </cfRule>
  </conditionalFormatting>
  <conditionalFormatting sqref="C31">
    <cfRule type="cellIs" dxfId="137" priority="102" operator="equal">
      <formula>"COMPLETAR"</formula>
    </cfRule>
  </conditionalFormatting>
  <conditionalFormatting sqref="C31">
    <cfRule type="cellIs" dxfId="136" priority="101" operator="equal">
      <formula>"COMPLETAR"</formula>
    </cfRule>
  </conditionalFormatting>
  <conditionalFormatting sqref="C31">
    <cfRule type="cellIs" dxfId="135" priority="100" operator="equal">
      <formula>"COMPLETAR"</formula>
    </cfRule>
  </conditionalFormatting>
  <conditionalFormatting sqref="C31">
    <cfRule type="cellIs" dxfId="134" priority="99" operator="equal">
      <formula>"COMPLETAR"</formula>
    </cfRule>
  </conditionalFormatting>
  <conditionalFormatting sqref="C31">
    <cfRule type="cellIs" dxfId="133" priority="98" operator="equal">
      <formula>"COMPLETAR"</formula>
    </cfRule>
  </conditionalFormatting>
  <conditionalFormatting sqref="C31">
    <cfRule type="cellIs" dxfId="132" priority="97" operator="equal">
      <formula>"COMPLETAR"</formula>
    </cfRule>
  </conditionalFormatting>
  <conditionalFormatting sqref="C31">
    <cfRule type="cellIs" dxfId="131" priority="96" operator="equal">
      <formula>"COMPLETAR"</formula>
    </cfRule>
  </conditionalFormatting>
  <conditionalFormatting sqref="C31">
    <cfRule type="cellIs" dxfId="130" priority="95" operator="equal">
      <formula>"COMPLETAR"</formula>
    </cfRule>
  </conditionalFormatting>
  <conditionalFormatting sqref="C31">
    <cfRule type="cellIs" dxfId="129" priority="94" operator="equal">
      <formula>"COMPLETAR"</formula>
    </cfRule>
  </conditionalFormatting>
  <conditionalFormatting sqref="C31">
    <cfRule type="cellIs" dxfId="128" priority="93" operator="equal">
      <formula>"COMPLETAR"</formula>
    </cfRule>
  </conditionalFormatting>
  <conditionalFormatting sqref="C31">
    <cfRule type="cellIs" dxfId="127" priority="92" operator="equal">
      <formula>"COMPLETAR"</formula>
    </cfRule>
  </conditionalFormatting>
  <conditionalFormatting sqref="C32 C35:C75">
    <cfRule type="cellIs" dxfId="126" priority="91" operator="equal">
      <formula>"COMPLETAR"</formula>
    </cfRule>
  </conditionalFormatting>
  <conditionalFormatting sqref="C32 C35:C75">
    <cfRule type="cellIs" dxfId="125" priority="90" operator="equal">
      <formula>"COMPLETAR"</formula>
    </cfRule>
  </conditionalFormatting>
  <conditionalFormatting sqref="C32 C35:C75">
    <cfRule type="cellIs" dxfId="124" priority="89" operator="equal">
      <formula>"COMPLETAR"</formula>
    </cfRule>
  </conditionalFormatting>
  <conditionalFormatting sqref="C32 C35:C75">
    <cfRule type="cellIs" dxfId="123" priority="88" operator="equal">
      <formula>"COMPLETAR"</formula>
    </cfRule>
  </conditionalFormatting>
  <conditionalFormatting sqref="C32 C35:C75">
    <cfRule type="cellIs" dxfId="122" priority="87" operator="equal">
      <formula>"COMPLETAR"</formula>
    </cfRule>
  </conditionalFormatting>
  <conditionalFormatting sqref="C32 C35:C75">
    <cfRule type="cellIs" dxfId="121" priority="86" operator="equal">
      <formula>"COMPLETAR"</formula>
    </cfRule>
  </conditionalFormatting>
  <conditionalFormatting sqref="C32 C35:C75">
    <cfRule type="cellIs" dxfId="120" priority="85" operator="equal">
      <formula>"COMPLETAR"</formula>
    </cfRule>
  </conditionalFormatting>
  <conditionalFormatting sqref="C32 C35:C75">
    <cfRule type="cellIs" dxfId="119" priority="84" operator="equal">
      <formula>"COMPLETAR"</formula>
    </cfRule>
  </conditionalFormatting>
  <conditionalFormatting sqref="C32 C35:C75">
    <cfRule type="cellIs" dxfId="118" priority="83" operator="equal">
      <formula>"COMPLETAR"</formula>
    </cfRule>
  </conditionalFormatting>
  <conditionalFormatting sqref="C32 C35:C75">
    <cfRule type="cellIs" dxfId="117" priority="82" operator="equal">
      <formula>"COMPLETAR"</formula>
    </cfRule>
  </conditionalFormatting>
  <conditionalFormatting sqref="C32 C35:C75">
    <cfRule type="cellIs" dxfId="116" priority="81" operator="equal">
      <formula>"COMPLETAR"</formula>
    </cfRule>
  </conditionalFormatting>
  <conditionalFormatting sqref="C32 C35:C75">
    <cfRule type="cellIs" dxfId="115" priority="80" operator="equal">
      <formula>"COMPLETAR"</formula>
    </cfRule>
  </conditionalFormatting>
  <conditionalFormatting sqref="C32 C35:C75">
    <cfRule type="cellIs" dxfId="114" priority="79" operator="equal">
      <formula>"COMPLETAR"</formula>
    </cfRule>
  </conditionalFormatting>
  <conditionalFormatting sqref="C32 C35:C75">
    <cfRule type="cellIs" dxfId="113" priority="78" operator="equal">
      <formula>"COMPLETAR"</formula>
    </cfRule>
  </conditionalFormatting>
  <conditionalFormatting sqref="C32 C35:C75">
    <cfRule type="cellIs" dxfId="112" priority="77" operator="equal">
      <formula>"COMPLETAR"</formula>
    </cfRule>
  </conditionalFormatting>
  <conditionalFormatting sqref="C32 C35:C75">
    <cfRule type="cellIs" dxfId="111" priority="76" operator="equal">
      <formula>"COMPLETAR"</formula>
    </cfRule>
  </conditionalFormatting>
  <conditionalFormatting sqref="C32 C35:C75">
    <cfRule type="cellIs" dxfId="110" priority="75" operator="equal">
      <formula>"COMPLETAR"</formula>
    </cfRule>
  </conditionalFormatting>
  <conditionalFormatting sqref="C32 C35:C75">
    <cfRule type="cellIs" dxfId="109" priority="74" operator="equal">
      <formula>"COMPLETAR"</formula>
    </cfRule>
  </conditionalFormatting>
  <conditionalFormatting sqref="C32 C35:C75">
    <cfRule type="cellIs" dxfId="108" priority="73" operator="equal">
      <formula>"COMPLETAR"</formula>
    </cfRule>
  </conditionalFormatting>
  <conditionalFormatting sqref="C32 C35:C75">
    <cfRule type="cellIs" dxfId="107" priority="72" operator="equal">
      <formula>"COMPLETAR"</formula>
    </cfRule>
  </conditionalFormatting>
  <conditionalFormatting sqref="C32 C35:C75">
    <cfRule type="cellIs" dxfId="106" priority="71" operator="equal">
      <formula>"COMPLETAR"</formula>
    </cfRule>
  </conditionalFormatting>
  <conditionalFormatting sqref="C32 C35:C75">
    <cfRule type="cellIs" dxfId="105" priority="70" operator="equal">
      <formula>"COMPLETAR"</formula>
    </cfRule>
  </conditionalFormatting>
  <conditionalFormatting sqref="C32 C35:C75">
    <cfRule type="cellIs" dxfId="104" priority="69" operator="equal">
      <formula>"COMPLETAR"</formula>
    </cfRule>
  </conditionalFormatting>
  <conditionalFormatting sqref="C32 C35:C75">
    <cfRule type="cellIs" dxfId="103" priority="68" operator="equal">
      <formula>"COMPLETAR"</formula>
    </cfRule>
  </conditionalFormatting>
  <conditionalFormatting sqref="C32 C35:C75">
    <cfRule type="cellIs" dxfId="102" priority="67" operator="equal">
      <formula>"COMPLETAR"</formula>
    </cfRule>
  </conditionalFormatting>
  <conditionalFormatting sqref="C32 C35:C75">
    <cfRule type="cellIs" dxfId="101" priority="66" operator="equal">
      <formula>"COMPLETAR"</formula>
    </cfRule>
  </conditionalFormatting>
  <conditionalFormatting sqref="C32 C35:C75">
    <cfRule type="cellIs" dxfId="100" priority="65" operator="equal">
      <formula>"COMPLETAR"</formula>
    </cfRule>
  </conditionalFormatting>
  <conditionalFormatting sqref="C33">
    <cfRule type="cellIs" dxfId="99" priority="64" operator="equal">
      <formula>"COMPLETAR"</formula>
    </cfRule>
  </conditionalFormatting>
  <conditionalFormatting sqref="C33">
    <cfRule type="cellIs" dxfId="98" priority="63" operator="equal">
      <formula>"COMPLETAR"</formula>
    </cfRule>
  </conditionalFormatting>
  <conditionalFormatting sqref="C33">
    <cfRule type="cellIs" dxfId="97" priority="62" operator="equal">
      <formula>"COMPLETAR"</formula>
    </cfRule>
  </conditionalFormatting>
  <conditionalFormatting sqref="C33">
    <cfRule type="cellIs" dxfId="96" priority="61" operator="equal">
      <formula>"COMPLETAR"</formula>
    </cfRule>
  </conditionalFormatting>
  <conditionalFormatting sqref="C33">
    <cfRule type="cellIs" dxfId="95" priority="60" operator="equal">
      <formula>"COMPLETAR"</formula>
    </cfRule>
  </conditionalFormatting>
  <conditionalFormatting sqref="C33">
    <cfRule type="cellIs" dxfId="94" priority="59" operator="equal">
      <formula>"COMPLETAR"</formula>
    </cfRule>
  </conditionalFormatting>
  <conditionalFormatting sqref="C33">
    <cfRule type="cellIs" dxfId="93" priority="58" operator="equal">
      <formula>"COMPLETAR"</formula>
    </cfRule>
  </conditionalFormatting>
  <conditionalFormatting sqref="C33">
    <cfRule type="cellIs" dxfId="92" priority="57" operator="equal">
      <formula>"COMPLETAR"</formula>
    </cfRule>
  </conditionalFormatting>
  <conditionalFormatting sqref="C33">
    <cfRule type="cellIs" dxfId="91" priority="56" operator="equal">
      <formula>"COMPLETAR"</formula>
    </cfRule>
  </conditionalFormatting>
  <conditionalFormatting sqref="C33">
    <cfRule type="cellIs" dxfId="90" priority="55" operator="equal">
      <formula>"COMPLETAR"</formula>
    </cfRule>
  </conditionalFormatting>
  <conditionalFormatting sqref="C33">
    <cfRule type="cellIs" dxfId="89" priority="54" operator="equal">
      <formula>"COMPLETAR"</formula>
    </cfRule>
  </conditionalFormatting>
  <conditionalFormatting sqref="C33">
    <cfRule type="cellIs" dxfId="88" priority="53" operator="equal">
      <formula>"COMPLETAR"</formula>
    </cfRule>
  </conditionalFormatting>
  <conditionalFormatting sqref="C33">
    <cfRule type="cellIs" dxfId="87" priority="52" operator="equal">
      <formula>"COMPLETAR"</formula>
    </cfRule>
  </conditionalFormatting>
  <conditionalFormatting sqref="C33">
    <cfRule type="cellIs" dxfId="86" priority="51" operator="equal">
      <formula>"COMPLETAR"</formula>
    </cfRule>
  </conditionalFormatting>
  <conditionalFormatting sqref="C33">
    <cfRule type="cellIs" dxfId="85" priority="50" operator="equal">
      <formula>"COMPLETAR"</formula>
    </cfRule>
  </conditionalFormatting>
  <conditionalFormatting sqref="C33">
    <cfRule type="cellIs" dxfId="84" priority="49" operator="equal">
      <formula>"COMPLETAR"</formula>
    </cfRule>
  </conditionalFormatting>
  <conditionalFormatting sqref="C33">
    <cfRule type="cellIs" dxfId="83" priority="48" operator="equal">
      <formula>"COMPLETAR"</formula>
    </cfRule>
  </conditionalFormatting>
  <conditionalFormatting sqref="C33">
    <cfRule type="cellIs" dxfId="82" priority="47" operator="equal">
      <formula>"COMPLETAR"</formula>
    </cfRule>
  </conditionalFormatting>
  <conditionalFormatting sqref="C33">
    <cfRule type="cellIs" dxfId="81" priority="46" operator="equal">
      <formula>"COMPLETAR"</formula>
    </cfRule>
  </conditionalFormatting>
  <conditionalFormatting sqref="C33">
    <cfRule type="cellIs" dxfId="80" priority="45" operator="equal">
      <formula>"COMPLETAR"</formula>
    </cfRule>
  </conditionalFormatting>
  <conditionalFormatting sqref="C33">
    <cfRule type="cellIs" dxfId="79" priority="44" operator="equal">
      <formula>"COMPLETAR"</formula>
    </cfRule>
  </conditionalFormatting>
  <conditionalFormatting sqref="C33">
    <cfRule type="cellIs" dxfId="78" priority="43" operator="equal">
      <formula>"COMPLETAR"</formula>
    </cfRule>
  </conditionalFormatting>
  <conditionalFormatting sqref="C33">
    <cfRule type="cellIs" dxfId="77" priority="42" operator="equal">
      <formula>"COMPLETAR"</formula>
    </cfRule>
  </conditionalFormatting>
  <conditionalFormatting sqref="C33">
    <cfRule type="cellIs" dxfId="76" priority="41" operator="equal">
      <formula>"COMPLETAR"</formula>
    </cfRule>
  </conditionalFormatting>
  <conditionalFormatting sqref="C33">
    <cfRule type="cellIs" dxfId="75" priority="40" operator="equal">
      <formula>"COMPLETAR"</formula>
    </cfRule>
  </conditionalFormatting>
  <conditionalFormatting sqref="C33">
    <cfRule type="cellIs" dxfId="74" priority="39" operator="equal">
      <formula>"COMPLETAR"</formula>
    </cfRule>
  </conditionalFormatting>
  <conditionalFormatting sqref="C34">
    <cfRule type="cellIs" dxfId="73" priority="38" operator="equal">
      <formula>"COMPLETAR"</formula>
    </cfRule>
  </conditionalFormatting>
  <conditionalFormatting sqref="C34">
    <cfRule type="cellIs" dxfId="72" priority="37" operator="equal">
      <formula>"COMPLETAR"</formula>
    </cfRule>
  </conditionalFormatting>
  <conditionalFormatting sqref="C34">
    <cfRule type="cellIs" dxfId="71" priority="36" operator="equal">
      <formula>"COMPLETAR"</formula>
    </cfRule>
  </conditionalFormatting>
  <conditionalFormatting sqref="C34">
    <cfRule type="cellIs" dxfId="70" priority="35" operator="equal">
      <formula>"COMPLETAR"</formula>
    </cfRule>
  </conditionalFormatting>
  <conditionalFormatting sqref="C34">
    <cfRule type="cellIs" dxfId="69" priority="34" operator="equal">
      <formula>"COMPLETAR"</formula>
    </cfRule>
  </conditionalFormatting>
  <conditionalFormatting sqref="C34">
    <cfRule type="cellIs" dxfId="68" priority="33" operator="equal">
      <formula>"COMPLETAR"</formula>
    </cfRule>
  </conditionalFormatting>
  <conditionalFormatting sqref="C34">
    <cfRule type="cellIs" dxfId="67" priority="32" operator="equal">
      <formula>"COMPLETAR"</formula>
    </cfRule>
  </conditionalFormatting>
  <conditionalFormatting sqref="C34">
    <cfRule type="cellIs" dxfId="66" priority="31" operator="equal">
      <formula>"COMPLETAR"</formula>
    </cfRule>
  </conditionalFormatting>
  <conditionalFormatting sqref="C34">
    <cfRule type="cellIs" dxfId="65" priority="30" operator="equal">
      <formula>"COMPLETAR"</formula>
    </cfRule>
  </conditionalFormatting>
  <conditionalFormatting sqref="C34">
    <cfRule type="cellIs" dxfId="64" priority="29" operator="equal">
      <formula>"COMPLETAR"</formula>
    </cfRule>
  </conditionalFormatting>
  <conditionalFormatting sqref="C34">
    <cfRule type="cellIs" dxfId="63" priority="28" operator="equal">
      <formula>"COMPLETAR"</formula>
    </cfRule>
  </conditionalFormatting>
  <conditionalFormatting sqref="C34">
    <cfRule type="cellIs" dxfId="62" priority="27" operator="equal">
      <formula>"COMPLETAR"</formula>
    </cfRule>
  </conditionalFormatting>
  <conditionalFormatting sqref="C34">
    <cfRule type="cellIs" dxfId="61" priority="26" operator="equal">
      <formula>"COMPLETAR"</formula>
    </cfRule>
  </conditionalFormatting>
  <conditionalFormatting sqref="C34">
    <cfRule type="cellIs" dxfId="60" priority="25" operator="equal">
      <formula>"COMPLETAR"</formula>
    </cfRule>
  </conditionalFormatting>
  <conditionalFormatting sqref="C34">
    <cfRule type="cellIs" dxfId="59" priority="24" operator="equal">
      <formula>"COMPLETAR"</formula>
    </cfRule>
  </conditionalFormatting>
  <conditionalFormatting sqref="C34">
    <cfRule type="cellIs" dxfId="58" priority="23" operator="equal">
      <formula>"COMPLETAR"</formula>
    </cfRule>
  </conditionalFormatting>
  <conditionalFormatting sqref="C34">
    <cfRule type="cellIs" dxfId="57" priority="22" operator="equal">
      <formula>"COMPLETAR"</formula>
    </cfRule>
  </conditionalFormatting>
  <conditionalFormatting sqref="C34">
    <cfRule type="cellIs" dxfId="56" priority="21" operator="equal">
      <formula>"COMPLETAR"</formula>
    </cfRule>
  </conditionalFormatting>
  <conditionalFormatting sqref="C34">
    <cfRule type="cellIs" dxfId="55" priority="20" operator="equal">
      <formula>"COMPLETAR"</formula>
    </cfRule>
  </conditionalFormatting>
  <conditionalFormatting sqref="C34">
    <cfRule type="cellIs" dxfId="54" priority="19" operator="equal">
      <formula>"COMPLETAR"</formula>
    </cfRule>
  </conditionalFormatting>
  <conditionalFormatting sqref="C34">
    <cfRule type="cellIs" dxfId="53" priority="18" operator="equal">
      <formula>"COMPLETAR"</formula>
    </cfRule>
  </conditionalFormatting>
  <conditionalFormatting sqref="C34">
    <cfRule type="cellIs" dxfId="52" priority="17" operator="equal">
      <formula>"COMPLETAR"</formula>
    </cfRule>
  </conditionalFormatting>
  <conditionalFormatting sqref="C34">
    <cfRule type="cellIs" dxfId="51" priority="16" operator="equal">
      <formula>"COMPLETAR"</formula>
    </cfRule>
  </conditionalFormatting>
  <conditionalFormatting sqref="C34">
    <cfRule type="cellIs" dxfId="50" priority="15" operator="equal">
      <formula>"COMPLETAR"</formula>
    </cfRule>
  </conditionalFormatting>
  <conditionalFormatting sqref="C34">
    <cfRule type="cellIs" dxfId="49" priority="14" operator="equal">
      <formula>"COMPLETAR"</formula>
    </cfRule>
  </conditionalFormatting>
  <conditionalFormatting sqref="C34">
    <cfRule type="cellIs" dxfId="48" priority="13" operator="equal">
      <formula>"COMPLETAR"</formula>
    </cfRule>
  </conditionalFormatting>
  <conditionalFormatting sqref="C34">
    <cfRule type="cellIs" dxfId="47" priority="12" operator="equal">
      <formula>"COMPLETAR"</formula>
    </cfRule>
  </conditionalFormatting>
  <conditionalFormatting sqref="C38:C75">
    <cfRule type="cellIs" dxfId="46" priority="11" operator="equal">
      <formula>"COMPLETAR"</formula>
    </cfRule>
  </conditionalFormatting>
  <conditionalFormatting sqref="C40:C75">
    <cfRule type="cellIs" dxfId="45" priority="10" operator="equal">
      <formula>"COMPLETAR"</formula>
    </cfRule>
  </conditionalFormatting>
  <conditionalFormatting sqref="C42:C75">
    <cfRule type="cellIs" dxfId="44" priority="9" operator="equal">
      <formula>"COMPLETAR"</formula>
    </cfRule>
  </conditionalFormatting>
  <conditionalFormatting sqref="C44:C75">
    <cfRule type="cellIs" dxfId="43" priority="8" operator="equal">
      <formula>"COMPLETAR"</formula>
    </cfRule>
  </conditionalFormatting>
  <conditionalFormatting sqref="C46:C75">
    <cfRule type="cellIs" dxfId="42" priority="7" operator="equal">
      <formula>"COMPLETAR"</formula>
    </cfRule>
  </conditionalFormatting>
  <conditionalFormatting sqref="C48:C75">
    <cfRule type="cellIs" dxfId="41" priority="6" operator="equal">
      <formula>"COMPLETAR"</formula>
    </cfRule>
  </conditionalFormatting>
  <conditionalFormatting sqref="C50:C75">
    <cfRule type="cellIs" dxfId="40" priority="5" operator="equal">
      <formula>"COMPLETAR"</formula>
    </cfRule>
  </conditionalFormatting>
  <conditionalFormatting sqref="C52:C75">
    <cfRule type="cellIs" dxfId="39" priority="4" operator="equal">
      <formula>"COMPLETAR"</formula>
    </cfRule>
  </conditionalFormatting>
  <conditionalFormatting sqref="C54:C75">
    <cfRule type="cellIs" dxfId="38" priority="3" operator="equal">
      <formula>"COMPLETAR"</formula>
    </cfRule>
  </conditionalFormatting>
  <conditionalFormatting sqref="C56:C57">
    <cfRule type="cellIs" dxfId="37" priority="2" operator="equal">
      <formula>"COMPLETAR"</formula>
    </cfRule>
  </conditionalFormatting>
  <conditionalFormatting sqref="C58:C75">
    <cfRule type="cellIs" dxfId="36" priority="1" operator="equal">
      <formula>"COMPLETAR"</formula>
    </cfRule>
  </conditionalFormatting>
  <hyperlinks>
    <hyperlink ref="G30" r:id="rId1" xr:uid="{ABA64572-0FF5-496C-8952-727BA150CD21}"/>
    <hyperlink ref="G31" r:id="rId2" xr:uid="{5F3D6266-CAD7-4859-8D86-3DF4611C97AA}"/>
    <hyperlink ref="G32" r:id="rId3" xr:uid="{8CB8AEF6-8805-4524-BC5B-4D107A02420C}"/>
    <hyperlink ref="G33" r:id="rId4" xr:uid="{254DBE3E-7445-4636-88B5-E6ECA4808732}"/>
    <hyperlink ref="G34" r:id="rId5" xr:uid="{3D311AE1-B08F-4B2A-8F41-49B27B549E03}"/>
    <hyperlink ref="G35" r:id="rId6" xr:uid="{54B8CB43-5420-4F73-99AA-F7FB9FCA1608}"/>
    <hyperlink ref="G36" r:id="rId7" xr:uid="{D2300263-590F-490C-93BD-E880C1BEA383}"/>
    <hyperlink ref="G37" r:id="rId8" xr:uid="{B7D48EF4-DCA2-45F3-81B9-CCE3D2E4343F}"/>
  </hyperlinks>
  <pageMargins left="0.7" right="0.7" top="0.75" bottom="0.75" header="0.3" footer="0.3"/>
  <pageSetup paperSize="9" orientation="portrait" horizontalDpi="300" verticalDpi="300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04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7.777343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" bestFit="1" customWidth="1"/>
    <col min="7" max="7" width="16.77734375" bestFit="1" customWidth="1"/>
    <col min="8" max="8" width="33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9.33203125" bestFit="1" customWidth="1"/>
    <col min="15" max="15" width="27.77734375" bestFit="1" customWidth="1"/>
    <col min="16" max="16" width="33.441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78" t="s">
        <v>26</v>
      </c>
      <c r="B2" s="77" t="s">
        <v>113</v>
      </c>
      <c r="C2">
        <v>1</v>
      </c>
      <c r="D2" s="77" t="s">
        <v>184</v>
      </c>
      <c r="E2">
        <v>1</v>
      </c>
      <c r="F2" s="77" t="s">
        <v>185</v>
      </c>
      <c r="G2">
        <v>7</v>
      </c>
      <c r="H2" s="77"/>
      <c r="I2" s="77"/>
      <c r="K2" s="77" t="s">
        <v>103</v>
      </c>
      <c r="M2" s="77"/>
      <c r="N2" s="77"/>
      <c r="O2" s="77"/>
      <c r="P2" s="77"/>
      <c r="Q2" s="11"/>
    </row>
    <row r="3" spans="1:17" x14ac:dyDescent="0.3">
      <c r="A3" s="78" t="s">
        <v>26</v>
      </c>
      <c r="B3" s="77" t="s">
        <v>113</v>
      </c>
      <c r="C3">
        <v>2</v>
      </c>
      <c r="D3" s="77" t="s">
        <v>186</v>
      </c>
      <c r="E3">
        <v>1</v>
      </c>
      <c r="F3" s="77" t="s">
        <v>187</v>
      </c>
      <c r="G3">
        <v>8</v>
      </c>
      <c r="H3" s="77"/>
      <c r="I3" s="77"/>
      <c r="K3" s="77" t="s">
        <v>103</v>
      </c>
      <c r="M3" s="77"/>
      <c r="N3" s="77"/>
      <c r="O3" s="77"/>
      <c r="P3" s="77"/>
      <c r="Q3" s="11"/>
    </row>
    <row r="4" spans="1:17" x14ac:dyDescent="0.3">
      <c r="A4" s="78" t="s">
        <v>26</v>
      </c>
      <c r="B4" s="77" t="s">
        <v>113</v>
      </c>
      <c r="C4">
        <v>3</v>
      </c>
      <c r="D4" s="77" t="s">
        <v>188</v>
      </c>
      <c r="E4">
        <v>1</v>
      </c>
      <c r="F4" s="77" t="s">
        <v>189</v>
      </c>
      <c r="G4">
        <v>9</v>
      </c>
      <c r="H4" s="77"/>
      <c r="I4" s="77"/>
      <c r="K4" s="77" t="s">
        <v>103</v>
      </c>
      <c r="M4" s="77"/>
      <c r="N4" s="77"/>
      <c r="O4" s="77"/>
      <c r="P4" s="77"/>
      <c r="Q4" s="11"/>
    </row>
    <row r="5" spans="1:17" x14ac:dyDescent="0.3">
      <c r="A5" s="78" t="s">
        <v>26</v>
      </c>
      <c r="B5" s="77" t="s">
        <v>113</v>
      </c>
      <c r="C5">
        <v>4</v>
      </c>
      <c r="D5" s="77" t="s">
        <v>190</v>
      </c>
      <c r="E5">
        <v>1</v>
      </c>
      <c r="F5" s="77" t="s">
        <v>191</v>
      </c>
      <c r="G5">
        <v>10</v>
      </c>
      <c r="H5" s="77"/>
      <c r="I5" s="77"/>
      <c r="K5" s="77" t="s">
        <v>103</v>
      </c>
      <c r="M5" s="77"/>
      <c r="N5" s="77"/>
      <c r="O5" s="77"/>
      <c r="P5" s="77"/>
      <c r="Q5" s="11"/>
    </row>
    <row r="6" spans="1:17" x14ac:dyDescent="0.3">
      <c r="A6" s="78" t="s">
        <v>26</v>
      </c>
      <c r="B6" s="77" t="s">
        <v>113</v>
      </c>
      <c r="C6">
        <v>5</v>
      </c>
      <c r="D6" s="77" t="s">
        <v>192</v>
      </c>
      <c r="E6">
        <v>1</v>
      </c>
      <c r="F6" s="77" t="s">
        <v>193</v>
      </c>
      <c r="G6">
        <v>11</v>
      </c>
      <c r="H6" s="77"/>
      <c r="I6" s="77"/>
      <c r="K6" s="77" t="s">
        <v>103</v>
      </c>
      <c r="M6" s="77"/>
      <c r="N6" s="77"/>
      <c r="O6" s="77"/>
      <c r="P6" s="77"/>
      <c r="Q6" s="11"/>
    </row>
    <row r="7" spans="1:17" x14ac:dyDescent="0.3">
      <c r="A7" s="78" t="s">
        <v>26</v>
      </c>
      <c r="B7" s="77" t="s">
        <v>113</v>
      </c>
      <c r="C7">
        <v>6</v>
      </c>
      <c r="D7" s="77" t="s">
        <v>194</v>
      </c>
      <c r="E7">
        <v>1</v>
      </c>
      <c r="F7" s="77" t="s">
        <v>195</v>
      </c>
      <c r="G7">
        <v>12</v>
      </c>
      <c r="H7" s="77"/>
      <c r="I7" s="77"/>
      <c r="K7" s="77" t="s">
        <v>103</v>
      </c>
      <c r="M7" s="77"/>
      <c r="N7" s="77"/>
      <c r="O7" s="77"/>
      <c r="P7" s="77"/>
      <c r="Q7" s="11"/>
    </row>
    <row r="8" spans="1:17" x14ac:dyDescent="0.3">
      <c r="A8" s="78" t="s">
        <v>26</v>
      </c>
      <c r="B8" s="77" t="s">
        <v>113</v>
      </c>
      <c r="C8">
        <v>7</v>
      </c>
      <c r="D8" s="77" t="s">
        <v>196</v>
      </c>
      <c r="E8">
        <v>1</v>
      </c>
      <c r="F8" s="77" t="s">
        <v>197</v>
      </c>
      <c r="G8">
        <v>13</v>
      </c>
      <c r="H8" s="77"/>
      <c r="I8" s="77"/>
      <c r="K8" s="77" t="s">
        <v>103</v>
      </c>
      <c r="M8" s="77"/>
      <c r="N8" s="77"/>
      <c r="O8" s="77"/>
      <c r="P8" s="77"/>
      <c r="Q8" s="11"/>
    </row>
    <row r="9" spans="1:17" x14ac:dyDescent="0.3">
      <c r="A9" s="78" t="s">
        <v>26</v>
      </c>
      <c r="B9" s="77" t="s">
        <v>113</v>
      </c>
      <c r="C9">
        <v>13</v>
      </c>
      <c r="D9" s="77" t="s">
        <v>115</v>
      </c>
      <c r="E9">
        <v>1</v>
      </c>
      <c r="F9" s="77" t="s">
        <v>130</v>
      </c>
      <c r="G9">
        <v>2</v>
      </c>
      <c r="H9" s="77"/>
      <c r="I9" s="77"/>
      <c r="K9" s="77" t="s">
        <v>103</v>
      </c>
      <c r="M9" s="77"/>
      <c r="N9" s="77"/>
      <c r="O9" s="77"/>
      <c r="P9" s="77"/>
      <c r="Q9" s="11"/>
    </row>
    <row r="10" spans="1:17" x14ac:dyDescent="0.3">
      <c r="A10" s="78" t="s">
        <v>26</v>
      </c>
      <c r="B10" s="77" t="s">
        <v>113</v>
      </c>
      <c r="C10">
        <v>17</v>
      </c>
      <c r="D10" s="77" t="s">
        <v>2</v>
      </c>
      <c r="E10">
        <v>1</v>
      </c>
      <c r="F10" s="77" t="s">
        <v>10</v>
      </c>
      <c r="G10">
        <v>3</v>
      </c>
      <c r="H10" s="77"/>
      <c r="I10" s="77"/>
      <c r="K10" s="77" t="s">
        <v>103</v>
      </c>
      <c r="M10" s="77"/>
      <c r="N10" s="77"/>
      <c r="O10" s="77"/>
      <c r="P10" s="77"/>
      <c r="Q10" s="11"/>
    </row>
    <row r="11" spans="1:17" x14ac:dyDescent="0.3">
      <c r="A11" s="78" t="s">
        <v>26</v>
      </c>
      <c r="B11" s="77" t="s">
        <v>113</v>
      </c>
      <c r="C11">
        <v>18</v>
      </c>
      <c r="D11" s="77" t="s">
        <v>3</v>
      </c>
      <c r="E11">
        <v>1</v>
      </c>
      <c r="F11" s="77" t="s">
        <v>128</v>
      </c>
      <c r="G11">
        <v>4</v>
      </c>
      <c r="H11" s="77"/>
      <c r="I11" s="77"/>
      <c r="K11" s="77" t="s">
        <v>103</v>
      </c>
      <c r="M11" s="77"/>
      <c r="N11" s="77"/>
      <c r="O11" s="77"/>
      <c r="P11" s="77"/>
      <c r="Q11" s="11"/>
    </row>
    <row r="12" spans="1:17" x14ac:dyDescent="0.3">
      <c r="A12" s="78" t="s">
        <v>26</v>
      </c>
      <c r="B12" s="77" t="s">
        <v>113</v>
      </c>
      <c r="C12">
        <v>19</v>
      </c>
      <c r="D12" s="77" t="s">
        <v>105</v>
      </c>
      <c r="E12">
        <v>1</v>
      </c>
      <c r="F12" s="77" t="s">
        <v>11</v>
      </c>
      <c r="G12">
        <v>5</v>
      </c>
      <c r="H12" s="77"/>
      <c r="I12" s="77"/>
      <c r="K12" s="77" t="s">
        <v>103</v>
      </c>
      <c r="M12" s="77"/>
      <c r="N12" s="77"/>
      <c r="O12" s="77"/>
      <c r="P12" s="77"/>
      <c r="Q12" s="11"/>
    </row>
    <row r="13" spans="1:17" x14ac:dyDescent="0.3">
      <c r="A13" s="78" t="s">
        <v>26</v>
      </c>
      <c r="B13" s="77" t="s">
        <v>113</v>
      </c>
      <c r="C13">
        <v>23</v>
      </c>
      <c r="D13" s="77" t="s">
        <v>121</v>
      </c>
      <c r="E13">
        <v>1</v>
      </c>
      <c r="F13" s="77" t="s">
        <v>129</v>
      </c>
      <c r="G13">
        <v>6</v>
      </c>
      <c r="H13" s="77"/>
      <c r="I13" s="77"/>
      <c r="K13" s="77" t="s">
        <v>103</v>
      </c>
      <c r="M13" s="77"/>
      <c r="N13" s="77"/>
      <c r="O13" s="77"/>
      <c r="P13" s="77"/>
      <c r="Q13" s="11"/>
    </row>
    <row r="14" spans="1:17" x14ac:dyDescent="0.3">
      <c r="A14" s="78" t="s">
        <v>26</v>
      </c>
      <c r="B14" s="77" t="s">
        <v>113</v>
      </c>
      <c r="C14">
        <v>27</v>
      </c>
      <c r="D14" s="77" t="s">
        <v>204</v>
      </c>
      <c r="E14">
        <v>1</v>
      </c>
      <c r="F14" s="77" t="s">
        <v>205</v>
      </c>
      <c r="G14">
        <v>14</v>
      </c>
      <c r="H14" s="77"/>
      <c r="I14" s="77"/>
      <c r="K14" s="77" t="s">
        <v>103</v>
      </c>
      <c r="M14" s="77"/>
      <c r="N14" s="77"/>
      <c r="O14" s="77"/>
      <c r="P14" s="77"/>
      <c r="Q14" s="11"/>
    </row>
    <row r="15" spans="1:17" x14ac:dyDescent="0.3">
      <c r="A15" s="78" t="s">
        <v>26</v>
      </c>
      <c r="B15" s="77" t="s">
        <v>113</v>
      </c>
      <c r="C15">
        <v>28</v>
      </c>
      <c r="D15" s="77" t="s">
        <v>206</v>
      </c>
      <c r="E15">
        <v>1</v>
      </c>
      <c r="F15" s="77" t="s">
        <v>207</v>
      </c>
      <c r="G15">
        <v>15</v>
      </c>
      <c r="H15" s="77"/>
      <c r="I15" s="77"/>
      <c r="K15" s="77" t="s">
        <v>103</v>
      </c>
      <c r="M15" s="77"/>
      <c r="N15" s="77"/>
      <c r="O15" s="77"/>
      <c r="P15" s="77"/>
      <c r="Q15" s="11"/>
    </row>
    <row r="16" spans="1:17" x14ac:dyDescent="0.3">
      <c r="A16" s="78" t="s">
        <v>26</v>
      </c>
      <c r="B16" s="77" t="s">
        <v>113</v>
      </c>
      <c r="C16">
        <v>29</v>
      </c>
      <c r="D16" s="77" t="s">
        <v>208</v>
      </c>
      <c r="E16">
        <v>1</v>
      </c>
      <c r="F16" s="77" t="s">
        <v>209</v>
      </c>
      <c r="G16">
        <v>16</v>
      </c>
      <c r="H16" s="77"/>
      <c r="I16" s="77"/>
      <c r="K16" s="77" t="s">
        <v>103</v>
      </c>
      <c r="M16" s="77"/>
      <c r="N16" s="77"/>
      <c r="O16" s="77"/>
      <c r="P16" s="77"/>
      <c r="Q16" s="11"/>
    </row>
    <row r="17" spans="1:17" x14ac:dyDescent="0.3">
      <c r="A17" s="78" t="s">
        <v>26</v>
      </c>
      <c r="B17" s="77" t="s">
        <v>113</v>
      </c>
      <c r="C17">
        <v>12</v>
      </c>
      <c r="D17" s="77" t="s">
        <v>124</v>
      </c>
      <c r="E17">
        <v>1</v>
      </c>
      <c r="F17" s="77" t="s">
        <v>124</v>
      </c>
      <c r="G17">
        <v>1</v>
      </c>
      <c r="H17" s="77" t="s">
        <v>450</v>
      </c>
      <c r="I17" s="77" t="s">
        <v>210</v>
      </c>
      <c r="J17">
        <v>1</v>
      </c>
      <c r="K17" s="77" t="s">
        <v>103</v>
      </c>
      <c r="M17" s="77" t="s">
        <v>124</v>
      </c>
      <c r="N17" s="77" t="s">
        <v>211</v>
      </c>
      <c r="O17" s="77" t="s">
        <v>212</v>
      </c>
      <c r="P17" s="77" t="s">
        <v>450</v>
      </c>
      <c r="Q17" s="11"/>
    </row>
    <row r="18" spans="1:17" x14ac:dyDescent="0.3">
      <c r="A18" s="78" t="s">
        <v>26</v>
      </c>
      <c r="B18" s="77" t="s">
        <v>113</v>
      </c>
      <c r="C18">
        <v>12</v>
      </c>
      <c r="D18" s="77" t="s">
        <v>124</v>
      </c>
      <c r="E18">
        <v>1</v>
      </c>
      <c r="F18" s="77" t="s">
        <v>124</v>
      </c>
      <c r="G18">
        <v>1</v>
      </c>
      <c r="H18" s="77" t="s">
        <v>450</v>
      </c>
      <c r="I18" s="77" t="s">
        <v>210</v>
      </c>
      <c r="J18">
        <v>1</v>
      </c>
      <c r="K18" s="77" t="s">
        <v>103</v>
      </c>
      <c r="M18" s="77" t="s">
        <v>124</v>
      </c>
      <c r="N18" s="77" t="s">
        <v>213</v>
      </c>
      <c r="O18" s="77" t="s">
        <v>214</v>
      </c>
      <c r="P18" s="77" t="s">
        <v>450</v>
      </c>
      <c r="Q18" s="11"/>
    </row>
    <row r="19" spans="1:17" x14ac:dyDescent="0.3">
      <c r="A19" s="78" t="s">
        <v>26</v>
      </c>
      <c r="B19" s="77" t="s">
        <v>113</v>
      </c>
      <c r="C19">
        <v>12</v>
      </c>
      <c r="D19" s="77" t="s">
        <v>124</v>
      </c>
      <c r="E19">
        <v>1</v>
      </c>
      <c r="F19" s="77" t="s">
        <v>124</v>
      </c>
      <c r="G19">
        <v>1</v>
      </c>
      <c r="H19" s="77" t="s">
        <v>450</v>
      </c>
      <c r="I19" s="77" t="s">
        <v>210</v>
      </c>
      <c r="J19">
        <v>1</v>
      </c>
      <c r="K19" s="77" t="s">
        <v>103</v>
      </c>
      <c r="M19" s="77" t="s">
        <v>124</v>
      </c>
      <c r="N19" s="77" t="s">
        <v>215</v>
      </c>
      <c r="O19" s="77" t="s">
        <v>216</v>
      </c>
      <c r="P19" s="77" t="s">
        <v>450</v>
      </c>
      <c r="Q19" s="11"/>
    </row>
    <row r="20" spans="1:17" x14ac:dyDescent="0.3">
      <c r="A20" s="78" t="s">
        <v>26</v>
      </c>
      <c r="B20" s="77" t="s">
        <v>113</v>
      </c>
      <c r="C20">
        <v>12</v>
      </c>
      <c r="D20" s="77" t="s">
        <v>124</v>
      </c>
      <c r="E20">
        <v>1</v>
      </c>
      <c r="F20" s="77" t="s">
        <v>124</v>
      </c>
      <c r="G20">
        <v>1</v>
      </c>
      <c r="H20" s="77" t="s">
        <v>450</v>
      </c>
      <c r="I20" s="77" t="s">
        <v>210</v>
      </c>
      <c r="J20">
        <v>1</v>
      </c>
      <c r="K20" s="77" t="s">
        <v>103</v>
      </c>
      <c r="M20" s="77" t="s">
        <v>124</v>
      </c>
      <c r="N20" s="77" t="s">
        <v>217</v>
      </c>
      <c r="O20" s="77" t="s">
        <v>218</v>
      </c>
      <c r="P20" s="77" t="s">
        <v>450</v>
      </c>
      <c r="Q20" s="11"/>
    </row>
    <row r="21" spans="1:17" x14ac:dyDescent="0.3">
      <c r="A21" s="78" t="s">
        <v>26</v>
      </c>
      <c r="B21" s="77" t="s">
        <v>113</v>
      </c>
      <c r="C21">
        <v>12</v>
      </c>
      <c r="D21" s="77" t="s">
        <v>124</v>
      </c>
      <c r="E21">
        <v>1</v>
      </c>
      <c r="F21" s="77" t="s">
        <v>124</v>
      </c>
      <c r="G21">
        <v>1</v>
      </c>
      <c r="H21" s="77" t="s">
        <v>450</v>
      </c>
      <c r="I21" s="77" t="s">
        <v>210</v>
      </c>
      <c r="J21">
        <v>1</v>
      </c>
      <c r="K21" s="77" t="s">
        <v>103</v>
      </c>
      <c r="M21" s="77" t="s">
        <v>124</v>
      </c>
      <c r="N21" s="77" t="s">
        <v>219</v>
      </c>
      <c r="O21" s="77" t="s">
        <v>181</v>
      </c>
      <c r="P21" s="77" t="s">
        <v>450</v>
      </c>
      <c r="Q21" s="11"/>
    </row>
    <row r="22" spans="1:17" x14ac:dyDescent="0.3">
      <c r="A22" s="78" t="s">
        <v>26</v>
      </c>
      <c r="B22" s="77" t="s">
        <v>113</v>
      </c>
      <c r="C22">
        <v>12</v>
      </c>
      <c r="D22" s="77" t="s">
        <v>124</v>
      </c>
      <c r="E22">
        <v>1</v>
      </c>
      <c r="F22" s="77" t="s">
        <v>124</v>
      </c>
      <c r="G22">
        <v>1</v>
      </c>
      <c r="H22" s="77" t="s">
        <v>450</v>
      </c>
      <c r="I22" s="77" t="s">
        <v>210</v>
      </c>
      <c r="J22">
        <v>1</v>
      </c>
      <c r="K22" s="77" t="s">
        <v>103</v>
      </c>
      <c r="M22" s="77" t="s">
        <v>124</v>
      </c>
      <c r="N22" s="77" t="s">
        <v>220</v>
      </c>
      <c r="O22" s="77" t="s">
        <v>221</v>
      </c>
      <c r="P22" s="77" t="s">
        <v>450</v>
      </c>
      <c r="Q22" s="11"/>
    </row>
    <row r="23" spans="1:17" x14ac:dyDescent="0.3">
      <c r="A23" s="78" t="s">
        <v>26</v>
      </c>
      <c r="B23" s="77" t="s">
        <v>113</v>
      </c>
      <c r="C23">
        <v>12</v>
      </c>
      <c r="D23" s="77" t="s">
        <v>124</v>
      </c>
      <c r="E23">
        <v>1</v>
      </c>
      <c r="F23" s="77" t="s">
        <v>124</v>
      </c>
      <c r="G23">
        <v>1</v>
      </c>
      <c r="H23" s="77" t="s">
        <v>450</v>
      </c>
      <c r="I23" s="77" t="s">
        <v>210</v>
      </c>
      <c r="J23">
        <v>1</v>
      </c>
      <c r="K23" s="77" t="s">
        <v>103</v>
      </c>
      <c r="M23" s="77" t="s">
        <v>124</v>
      </c>
      <c r="N23" s="77" t="s">
        <v>222</v>
      </c>
      <c r="O23" s="77" t="s">
        <v>182</v>
      </c>
      <c r="P23" s="77" t="s">
        <v>450</v>
      </c>
      <c r="Q23" s="11"/>
    </row>
    <row r="24" spans="1:17" x14ac:dyDescent="0.3">
      <c r="A24" s="78" t="s">
        <v>26</v>
      </c>
      <c r="B24" s="77" t="s">
        <v>113</v>
      </c>
      <c r="C24">
        <v>12</v>
      </c>
      <c r="D24" s="77" t="s">
        <v>124</v>
      </c>
      <c r="E24">
        <v>1</v>
      </c>
      <c r="F24" s="77" t="s">
        <v>124</v>
      </c>
      <c r="G24">
        <v>1</v>
      </c>
      <c r="H24" s="77" t="s">
        <v>450</v>
      </c>
      <c r="I24" s="77" t="s">
        <v>210</v>
      </c>
      <c r="J24">
        <v>1</v>
      </c>
      <c r="K24" s="77" t="s">
        <v>103</v>
      </c>
      <c r="M24" s="77" t="s">
        <v>124</v>
      </c>
      <c r="N24" s="77" t="s">
        <v>223</v>
      </c>
      <c r="O24" s="77" t="s">
        <v>112</v>
      </c>
      <c r="P24" s="77" t="s">
        <v>450</v>
      </c>
      <c r="Q24" s="11"/>
    </row>
    <row r="25" spans="1:17" x14ac:dyDescent="0.3">
      <c r="A25" s="78" t="s">
        <v>104</v>
      </c>
      <c r="B25" s="77" t="s">
        <v>114</v>
      </c>
      <c r="C25">
        <v>4</v>
      </c>
      <c r="D25" s="77" t="s">
        <v>2</v>
      </c>
      <c r="E25">
        <v>1</v>
      </c>
      <c r="F25" s="77" t="s">
        <v>10</v>
      </c>
      <c r="G25">
        <v>3</v>
      </c>
      <c r="H25" s="77"/>
      <c r="I25" s="77"/>
      <c r="K25" s="77" t="s">
        <v>103</v>
      </c>
      <c r="M25" s="77"/>
      <c r="N25" s="77"/>
      <c r="O25" s="77"/>
      <c r="P25" s="77"/>
      <c r="Q25" s="11"/>
    </row>
    <row r="26" spans="1:17" x14ac:dyDescent="0.3">
      <c r="A26" s="78" t="s">
        <v>104</v>
      </c>
      <c r="B26" s="77" t="s">
        <v>114</v>
      </c>
      <c r="C26">
        <v>5</v>
      </c>
      <c r="D26" s="77" t="s">
        <v>3</v>
      </c>
      <c r="E26">
        <v>1</v>
      </c>
      <c r="F26" s="77" t="s">
        <v>128</v>
      </c>
      <c r="G26">
        <v>4</v>
      </c>
      <c r="H26" s="77"/>
      <c r="I26" s="77"/>
      <c r="K26" s="77" t="s">
        <v>103</v>
      </c>
      <c r="M26" s="77"/>
      <c r="N26" s="77"/>
      <c r="O26" s="77"/>
      <c r="P26" s="77"/>
      <c r="Q26" s="11"/>
    </row>
    <row r="27" spans="1:17" x14ac:dyDescent="0.3">
      <c r="A27" s="78" t="s">
        <v>104</v>
      </c>
      <c r="B27" s="77" t="s">
        <v>114</v>
      </c>
      <c r="C27">
        <v>6</v>
      </c>
      <c r="D27" s="77" t="s">
        <v>105</v>
      </c>
      <c r="E27">
        <v>1</v>
      </c>
      <c r="F27" s="77" t="s">
        <v>11</v>
      </c>
      <c r="G27">
        <v>5</v>
      </c>
      <c r="H27" s="77"/>
      <c r="I27" s="77"/>
      <c r="K27" s="77" t="s">
        <v>103</v>
      </c>
      <c r="M27" s="77"/>
      <c r="N27" s="77"/>
      <c r="O27" s="77"/>
      <c r="P27" s="77"/>
      <c r="Q27" s="11"/>
    </row>
    <row r="28" spans="1:17" x14ac:dyDescent="0.3">
      <c r="A28" s="78" t="s">
        <v>104</v>
      </c>
      <c r="B28" s="77" t="s">
        <v>114</v>
      </c>
      <c r="C28">
        <v>10</v>
      </c>
      <c r="D28" s="77" t="s">
        <v>121</v>
      </c>
      <c r="E28">
        <v>1</v>
      </c>
      <c r="F28" s="77" t="s">
        <v>129</v>
      </c>
      <c r="G28">
        <v>6</v>
      </c>
      <c r="H28" s="77"/>
      <c r="I28" s="77"/>
      <c r="K28" s="77" t="s">
        <v>103</v>
      </c>
      <c r="M28" s="77"/>
      <c r="N28" s="77"/>
      <c r="O28" s="77"/>
      <c r="P28" s="77"/>
      <c r="Q28" s="11"/>
    </row>
    <row r="29" spans="1:17" x14ac:dyDescent="0.3">
      <c r="A29" s="78" t="s">
        <v>104</v>
      </c>
      <c r="B29" s="77" t="s">
        <v>114</v>
      </c>
      <c r="C29">
        <v>13</v>
      </c>
      <c r="D29" s="77" t="s">
        <v>115</v>
      </c>
      <c r="E29">
        <v>1</v>
      </c>
      <c r="F29" s="77" t="s">
        <v>130</v>
      </c>
      <c r="G29">
        <v>2</v>
      </c>
      <c r="H29" s="77"/>
      <c r="I29" s="77"/>
      <c r="K29" s="77" t="s">
        <v>103</v>
      </c>
      <c r="M29" s="77"/>
      <c r="N29" s="77"/>
      <c r="O29" s="77"/>
      <c r="P29" s="77"/>
      <c r="Q29" s="11"/>
    </row>
    <row r="30" spans="1:17" x14ac:dyDescent="0.3">
      <c r="A30" s="78" t="s">
        <v>104</v>
      </c>
      <c r="B30" s="77" t="s">
        <v>114</v>
      </c>
      <c r="C30">
        <v>12</v>
      </c>
      <c r="D30" s="77" t="s">
        <v>124</v>
      </c>
      <c r="E30">
        <v>1</v>
      </c>
      <c r="F30" s="77" t="s">
        <v>124</v>
      </c>
      <c r="G30">
        <v>1</v>
      </c>
      <c r="H30" s="77" t="s">
        <v>449</v>
      </c>
      <c r="I30" s="77" t="s">
        <v>107</v>
      </c>
      <c r="J30">
        <v>1</v>
      </c>
      <c r="K30" s="77" t="s">
        <v>103</v>
      </c>
      <c r="M30" s="77" t="s">
        <v>124</v>
      </c>
      <c r="N30" s="77" t="s">
        <v>131</v>
      </c>
      <c r="O30" s="77" t="s">
        <v>183</v>
      </c>
      <c r="P30" s="77" t="s">
        <v>449</v>
      </c>
      <c r="Q30" s="11"/>
    </row>
    <row r="31" spans="1:17" x14ac:dyDescent="0.3">
      <c r="A31" s="78" t="s">
        <v>104</v>
      </c>
      <c r="B31" s="77" t="s">
        <v>114</v>
      </c>
      <c r="C31">
        <v>12</v>
      </c>
      <c r="D31" s="77" t="s">
        <v>124</v>
      </c>
      <c r="E31">
        <v>1</v>
      </c>
      <c r="F31" s="77" t="s">
        <v>124</v>
      </c>
      <c r="G31">
        <v>1</v>
      </c>
      <c r="H31" s="77" t="s">
        <v>449</v>
      </c>
      <c r="I31" s="77" t="s">
        <v>107</v>
      </c>
      <c r="J31">
        <v>1</v>
      </c>
      <c r="K31" s="77" t="s">
        <v>103</v>
      </c>
      <c r="M31" s="77" t="s">
        <v>124</v>
      </c>
      <c r="N31" s="77" t="s">
        <v>132</v>
      </c>
      <c r="O31" s="77" t="s">
        <v>141</v>
      </c>
      <c r="P31" s="77" t="s">
        <v>449</v>
      </c>
      <c r="Q31" s="11"/>
    </row>
    <row r="32" spans="1:17" x14ac:dyDescent="0.3">
      <c r="A32" s="78" t="s">
        <v>104</v>
      </c>
      <c r="B32" s="77" t="s">
        <v>114</v>
      </c>
      <c r="C32">
        <v>12</v>
      </c>
      <c r="D32" s="77" t="s">
        <v>124</v>
      </c>
      <c r="E32">
        <v>1</v>
      </c>
      <c r="F32" s="77" t="s">
        <v>124</v>
      </c>
      <c r="G32">
        <v>1</v>
      </c>
      <c r="H32" s="77" t="s">
        <v>449</v>
      </c>
      <c r="I32" s="77" t="s">
        <v>107</v>
      </c>
      <c r="J32">
        <v>1</v>
      </c>
      <c r="K32" s="77" t="s">
        <v>103</v>
      </c>
      <c r="M32" s="77" t="s">
        <v>124</v>
      </c>
      <c r="N32" s="77" t="s">
        <v>133</v>
      </c>
      <c r="O32" s="77" t="s">
        <v>112</v>
      </c>
      <c r="P32" s="77" t="s">
        <v>449</v>
      </c>
      <c r="Q32" s="11"/>
    </row>
    <row r="33" spans="1:17" x14ac:dyDescent="0.3">
      <c r="A33" s="78" t="s">
        <v>104</v>
      </c>
      <c r="B33" s="77" t="s">
        <v>114</v>
      </c>
      <c r="C33">
        <v>12</v>
      </c>
      <c r="D33" s="77" t="s">
        <v>124</v>
      </c>
      <c r="E33">
        <v>1</v>
      </c>
      <c r="F33" s="77" t="s">
        <v>124</v>
      </c>
      <c r="G33">
        <v>1</v>
      </c>
      <c r="H33" s="77" t="s">
        <v>449</v>
      </c>
      <c r="I33" s="77" t="s">
        <v>107</v>
      </c>
      <c r="J33">
        <v>1</v>
      </c>
      <c r="K33" s="77" t="s">
        <v>103</v>
      </c>
      <c r="M33" s="77" t="s">
        <v>124</v>
      </c>
      <c r="N33" s="77" t="s">
        <v>134</v>
      </c>
      <c r="O33" s="77" t="s">
        <v>182</v>
      </c>
      <c r="P33" s="77" t="s">
        <v>449</v>
      </c>
      <c r="Q33" s="11"/>
    </row>
    <row r="34" spans="1:17" x14ac:dyDescent="0.3">
      <c r="A34" s="78" t="s">
        <v>104</v>
      </c>
      <c r="B34" s="77" t="s">
        <v>114</v>
      </c>
      <c r="C34">
        <v>12</v>
      </c>
      <c r="D34" s="77" t="s">
        <v>124</v>
      </c>
      <c r="E34">
        <v>1</v>
      </c>
      <c r="F34" s="77" t="s">
        <v>124</v>
      </c>
      <c r="G34">
        <v>1</v>
      </c>
      <c r="H34" s="77" t="s">
        <v>449</v>
      </c>
      <c r="I34" s="77" t="s">
        <v>107</v>
      </c>
      <c r="J34">
        <v>1</v>
      </c>
      <c r="K34" s="77" t="s">
        <v>103</v>
      </c>
      <c r="M34" s="77" t="s">
        <v>124</v>
      </c>
      <c r="N34" s="77" t="s">
        <v>135</v>
      </c>
      <c r="O34" s="77" t="s">
        <v>142</v>
      </c>
      <c r="P34" s="77" t="s">
        <v>449</v>
      </c>
      <c r="Q34" s="11"/>
    </row>
    <row r="35" spans="1:17" x14ac:dyDescent="0.3">
      <c r="A35" s="78" t="s">
        <v>104</v>
      </c>
      <c r="B35" s="77" t="s">
        <v>114</v>
      </c>
      <c r="C35">
        <v>12</v>
      </c>
      <c r="D35" s="77" t="s">
        <v>124</v>
      </c>
      <c r="E35">
        <v>1</v>
      </c>
      <c r="F35" s="77" t="s">
        <v>124</v>
      </c>
      <c r="G35">
        <v>1</v>
      </c>
      <c r="H35" s="77" t="s">
        <v>449</v>
      </c>
      <c r="I35" s="77" t="s">
        <v>107</v>
      </c>
      <c r="J35">
        <v>1</v>
      </c>
      <c r="K35" s="77" t="s">
        <v>103</v>
      </c>
      <c r="M35" s="77" t="s">
        <v>124</v>
      </c>
      <c r="N35" s="77" t="s">
        <v>136</v>
      </c>
      <c r="O35" s="77" t="s">
        <v>144</v>
      </c>
      <c r="P35" s="77" t="s">
        <v>449</v>
      </c>
      <c r="Q35" s="11"/>
    </row>
    <row r="36" spans="1:17" x14ac:dyDescent="0.3">
      <c r="A36" s="78" t="s">
        <v>104</v>
      </c>
      <c r="B36" s="77" t="s">
        <v>114</v>
      </c>
      <c r="C36">
        <v>12</v>
      </c>
      <c r="D36" s="77" t="s">
        <v>124</v>
      </c>
      <c r="E36">
        <v>1</v>
      </c>
      <c r="F36" s="77" t="s">
        <v>124</v>
      </c>
      <c r="G36">
        <v>1</v>
      </c>
      <c r="H36" s="77" t="s">
        <v>449</v>
      </c>
      <c r="I36" s="77" t="s">
        <v>107</v>
      </c>
      <c r="J36">
        <v>1</v>
      </c>
      <c r="K36" s="77" t="s">
        <v>103</v>
      </c>
      <c r="M36" s="77" t="s">
        <v>124</v>
      </c>
      <c r="N36" s="77" t="s">
        <v>137</v>
      </c>
      <c r="O36" s="77" t="s">
        <v>143</v>
      </c>
      <c r="P36" s="77" t="s">
        <v>449</v>
      </c>
      <c r="Q36" s="11"/>
    </row>
    <row r="37" spans="1:17" x14ac:dyDescent="0.3">
      <c r="A37" s="78" t="s">
        <v>104</v>
      </c>
      <c r="B37" s="77" t="s">
        <v>114</v>
      </c>
      <c r="C37">
        <v>12</v>
      </c>
      <c r="D37" s="77" t="s">
        <v>124</v>
      </c>
      <c r="E37">
        <v>1</v>
      </c>
      <c r="F37" s="77" t="s">
        <v>124</v>
      </c>
      <c r="G37">
        <v>1</v>
      </c>
      <c r="H37" s="77" t="s">
        <v>449</v>
      </c>
      <c r="I37" s="77" t="s">
        <v>107</v>
      </c>
      <c r="J37">
        <v>1</v>
      </c>
      <c r="K37" s="77" t="s">
        <v>103</v>
      </c>
      <c r="M37" s="77" t="s">
        <v>124</v>
      </c>
      <c r="N37" s="77" t="s">
        <v>138</v>
      </c>
      <c r="O37" s="77" t="s">
        <v>110</v>
      </c>
      <c r="P37" s="77" t="s">
        <v>449</v>
      </c>
      <c r="Q37" s="11"/>
    </row>
    <row r="38" spans="1:17" x14ac:dyDescent="0.3">
      <c r="A38" s="78" t="s">
        <v>104</v>
      </c>
      <c r="B38" s="77" t="s">
        <v>114</v>
      </c>
      <c r="C38">
        <v>12</v>
      </c>
      <c r="D38" s="77" t="s">
        <v>124</v>
      </c>
      <c r="E38">
        <v>1</v>
      </c>
      <c r="F38" s="77" t="s">
        <v>124</v>
      </c>
      <c r="G38">
        <v>1</v>
      </c>
      <c r="H38" s="77" t="s">
        <v>449</v>
      </c>
      <c r="I38" s="77" t="s">
        <v>107</v>
      </c>
      <c r="J38">
        <v>1</v>
      </c>
      <c r="K38" s="77" t="s">
        <v>103</v>
      </c>
      <c r="M38" s="77" t="s">
        <v>124</v>
      </c>
      <c r="N38" s="77" t="s">
        <v>139</v>
      </c>
      <c r="O38" s="77" t="s">
        <v>109</v>
      </c>
      <c r="P38" s="77" t="s">
        <v>449</v>
      </c>
      <c r="Q38" s="11"/>
    </row>
    <row r="39" spans="1:17" x14ac:dyDescent="0.3">
      <c r="A39" s="78" t="s">
        <v>104</v>
      </c>
      <c r="B39" s="77" t="s">
        <v>114</v>
      </c>
      <c r="C39">
        <v>12</v>
      </c>
      <c r="D39" s="77" t="s">
        <v>124</v>
      </c>
      <c r="E39">
        <v>1</v>
      </c>
      <c r="F39" s="77" t="s">
        <v>124</v>
      </c>
      <c r="G39">
        <v>1</v>
      </c>
      <c r="H39" s="77" t="s">
        <v>449</v>
      </c>
      <c r="I39" s="77" t="s">
        <v>107</v>
      </c>
      <c r="J39">
        <v>1</v>
      </c>
      <c r="K39" s="77" t="s">
        <v>103</v>
      </c>
      <c r="M39" s="77" t="s">
        <v>124</v>
      </c>
      <c r="N39" s="77" t="s">
        <v>140</v>
      </c>
      <c r="O39" s="77" t="s">
        <v>111</v>
      </c>
      <c r="P39" s="77" t="s">
        <v>449</v>
      </c>
      <c r="Q39" s="11"/>
    </row>
    <row r="40" spans="1:17" x14ac:dyDescent="0.3">
      <c r="A40" s="78" t="s">
        <v>146</v>
      </c>
      <c r="B40" s="77" t="s">
        <v>224</v>
      </c>
      <c r="C40">
        <v>1</v>
      </c>
      <c r="D40" s="77" t="s">
        <v>226</v>
      </c>
      <c r="E40">
        <v>1</v>
      </c>
      <c r="F40" s="77" t="s">
        <v>165</v>
      </c>
      <c r="G40">
        <v>8</v>
      </c>
      <c r="H40" s="77"/>
      <c r="I40" s="77"/>
      <c r="K40" s="77" t="s">
        <v>19</v>
      </c>
      <c r="M40" s="77"/>
      <c r="N40" s="77"/>
      <c r="O40" s="77"/>
      <c r="P40" s="77"/>
      <c r="Q40" s="11"/>
    </row>
    <row r="41" spans="1:17" x14ac:dyDescent="0.3">
      <c r="A41" s="78" t="s">
        <v>146</v>
      </c>
      <c r="B41" s="77" t="s">
        <v>224</v>
      </c>
      <c r="C41">
        <v>5</v>
      </c>
      <c r="D41" s="77" t="s">
        <v>232</v>
      </c>
      <c r="E41">
        <v>1</v>
      </c>
      <c r="F41" s="77" t="s">
        <v>10</v>
      </c>
      <c r="G41">
        <v>5</v>
      </c>
      <c r="H41" s="77"/>
      <c r="I41" s="77"/>
      <c r="K41" s="77" t="s">
        <v>19</v>
      </c>
      <c r="M41" s="77"/>
      <c r="N41" s="77"/>
      <c r="O41" s="77"/>
      <c r="P41" s="77"/>
      <c r="Q41" s="11"/>
    </row>
    <row r="42" spans="1:17" x14ac:dyDescent="0.3">
      <c r="A42" s="78" t="s">
        <v>146</v>
      </c>
      <c r="B42" s="77" t="s">
        <v>224</v>
      </c>
      <c r="C42">
        <v>6</v>
      </c>
      <c r="D42" s="77" t="s">
        <v>233</v>
      </c>
      <c r="E42">
        <v>1</v>
      </c>
      <c r="F42" s="77" t="s">
        <v>11</v>
      </c>
      <c r="G42">
        <v>7</v>
      </c>
      <c r="H42" s="77"/>
      <c r="I42" s="77"/>
      <c r="K42" s="77" t="s">
        <v>19</v>
      </c>
      <c r="M42" s="77"/>
      <c r="N42" s="77"/>
      <c r="O42" s="77"/>
      <c r="P42" s="77"/>
      <c r="Q42" s="11"/>
    </row>
    <row r="43" spans="1:17" x14ac:dyDescent="0.3">
      <c r="A43" s="78" t="s">
        <v>146</v>
      </c>
      <c r="B43" s="77" t="s">
        <v>224</v>
      </c>
      <c r="C43">
        <v>7</v>
      </c>
      <c r="D43" s="77" t="s">
        <v>234</v>
      </c>
      <c r="E43">
        <v>1</v>
      </c>
      <c r="F43" s="77" t="s">
        <v>128</v>
      </c>
      <c r="G43">
        <v>6</v>
      </c>
      <c r="H43" s="77"/>
      <c r="I43" s="77"/>
      <c r="K43" s="77" t="s">
        <v>19</v>
      </c>
      <c r="M43" s="77"/>
      <c r="N43" s="77"/>
      <c r="O43" s="77"/>
      <c r="P43" s="77"/>
      <c r="Q43" s="11"/>
    </row>
    <row r="44" spans="1:17" x14ac:dyDescent="0.3">
      <c r="A44" s="78" t="s">
        <v>146</v>
      </c>
      <c r="B44" s="77" t="s">
        <v>224</v>
      </c>
      <c r="C44">
        <v>9</v>
      </c>
      <c r="D44" s="77" t="s">
        <v>237</v>
      </c>
      <c r="E44">
        <v>1</v>
      </c>
      <c r="F44" s="77" t="s">
        <v>238</v>
      </c>
      <c r="G44">
        <v>9</v>
      </c>
      <c r="H44" s="77"/>
      <c r="I44" s="77"/>
      <c r="K44" s="77" t="s">
        <v>19</v>
      </c>
      <c r="M44" s="77"/>
      <c r="N44" s="77"/>
      <c r="O44" s="77"/>
      <c r="P44" s="77"/>
      <c r="Q44" s="11"/>
    </row>
    <row r="45" spans="1:17" x14ac:dyDescent="0.3">
      <c r="A45" s="78" t="s">
        <v>146</v>
      </c>
      <c r="B45" s="77" t="s">
        <v>224</v>
      </c>
      <c r="C45">
        <v>10</v>
      </c>
      <c r="D45" s="77" t="s">
        <v>239</v>
      </c>
      <c r="E45">
        <v>1</v>
      </c>
      <c r="F45" s="77" t="s">
        <v>240</v>
      </c>
      <c r="G45">
        <v>10</v>
      </c>
      <c r="H45" s="77"/>
      <c r="I45" s="77"/>
      <c r="K45" s="77" t="s">
        <v>19</v>
      </c>
      <c r="M45" s="77"/>
      <c r="N45" s="77"/>
      <c r="O45" s="77"/>
      <c r="P45" s="77"/>
      <c r="Q45" s="11"/>
    </row>
    <row r="46" spans="1:17" x14ac:dyDescent="0.3">
      <c r="A46" s="78" t="s">
        <v>146</v>
      </c>
      <c r="B46" s="77" t="s">
        <v>224</v>
      </c>
      <c r="C46">
        <v>11</v>
      </c>
      <c r="D46" s="77" t="s">
        <v>241</v>
      </c>
      <c r="E46">
        <v>1</v>
      </c>
      <c r="F46" s="77" t="s">
        <v>242</v>
      </c>
      <c r="G46">
        <v>11</v>
      </c>
      <c r="H46" s="77"/>
      <c r="I46" s="77"/>
      <c r="K46" s="77" t="s">
        <v>19</v>
      </c>
      <c r="M46" s="77"/>
      <c r="N46" s="77"/>
      <c r="O46" s="77"/>
      <c r="P46" s="77"/>
      <c r="Q46" s="11"/>
    </row>
    <row r="47" spans="1:17" x14ac:dyDescent="0.3">
      <c r="A47" s="78" t="s">
        <v>146</v>
      </c>
      <c r="B47" s="77" t="s">
        <v>224</v>
      </c>
      <c r="C47">
        <v>12</v>
      </c>
      <c r="D47" s="77" t="s">
        <v>243</v>
      </c>
      <c r="E47">
        <v>1</v>
      </c>
      <c r="F47" s="77" t="s">
        <v>244</v>
      </c>
      <c r="G47">
        <v>12</v>
      </c>
      <c r="H47" s="77"/>
      <c r="I47" s="77"/>
      <c r="K47" s="77" t="s">
        <v>19</v>
      </c>
      <c r="M47" s="77"/>
      <c r="N47" s="77"/>
      <c r="O47" s="77"/>
      <c r="P47" s="77"/>
      <c r="Q47" s="11"/>
    </row>
    <row r="48" spans="1:17" x14ac:dyDescent="0.3">
      <c r="A48" s="78" t="s">
        <v>146</v>
      </c>
      <c r="B48" s="77" t="s">
        <v>224</v>
      </c>
      <c r="C48">
        <v>13</v>
      </c>
      <c r="D48" s="77" t="s">
        <v>245</v>
      </c>
      <c r="E48">
        <v>1</v>
      </c>
      <c r="F48" s="77" t="s">
        <v>246</v>
      </c>
      <c r="G48">
        <v>13</v>
      </c>
      <c r="H48" s="77"/>
      <c r="I48" s="77"/>
      <c r="K48" s="77" t="s">
        <v>19</v>
      </c>
      <c r="M48" s="77"/>
      <c r="N48" s="77"/>
      <c r="O48" s="77"/>
      <c r="P48" s="77"/>
      <c r="Q48" s="11"/>
    </row>
    <row r="49" spans="1:17" x14ac:dyDescent="0.3">
      <c r="A49" s="78" t="s">
        <v>146</v>
      </c>
      <c r="B49" s="77" t="s">
        <v>224</v>
      </c>
      <c r="C49">
        <v>14</v>
      </c>
      <c r="D49" s="77" t="s">
        <v>247</v>
      </c>
      <c r="E49">
        <v>1</v>
      </c>
      <c r="F49" s="77" t="s">
        <v>248</v>
      </c>
      <c r="G49">
        <v>14</v>
      </c>
      <c r="H49" s="77"/>
      <c r="I49" s="77"/>
      <c r="K49" s="77" t="s">
        <v>19</v>
      </c>
      <c r="M49" s="77"/>
      <c r="N49" s="77"/>
      <c r="O49" s="77"/>
      <c r="P49" s="77"/>
      <c r="Q49" s="11"/>
    </row>
    <row r="50" spans="1:17" x14ac:dyDescent="0.3">
      <c r="A50" s="78" t="s">
        <v>146</v>
      </c>
      <c r="B50" s="77" t="s">
        <v>224</v>
      </c>
      <c r="C50">
        <v>15</v>
      </c>
      <c r="D50" s="77" t="s">
        <v>249</v>
      </c>
      <c r="E50">
        <v>1</v>
      </c>
      <c r="F50" s="77" t="s">
        <v>250</v>
      </c>
      <c r="G50">
        <v>15</v>
      </c>
      <c r="H50" s="77"/>
      <c r="I50" s="77"/>
      <c r="K50" s="77" t="s">
        <v>19</v>
      </c>
      <c r="M50" s="77"/>
      <c r="N50" s="77"/>
      <c r="O50" s="77"/>
      <c r="P50" s="77"/>
      <c r="Q50" s="11"/>
    </row>
    <row r="51" spans="1:17" x14ac:dyDescent="0.3">
      <c r="A51" s="78" t="s">
        <v>146</v>
      </c>
      <c r="B51" s="77" t="s">
        <v>224</v>
      </c>
      <c r="C51">
        <v>16</v>
      </c>
      <c r="D51" s="77" t="s">
        <v>251</v>
      </c>
      <c r="E51">
        <v>1</v>
      </c>
      <c r="F51" s="77" t="s">
        <v>252</v>
      </c>
      <c r="G51">
        <v>16</v>
      </c>
      <c r="H51" s="77"/>
      <c r="I51" s="77"/>
      <c r="K51" s="77" t="s">
        <v>19</v>
      </c>
      <c r="M51" s="77"/>
      <c r="N51" s="77"/>
      <c r="O51" s="77"/>
      <c r="P51" s="77"/>
      <c r="Q51" s="11"/>
    </row>
    <row r="52" spans="1:17" x14ac:dyDescent="0.3">
      <c r="A52" s="78" t="s">
        <v>146</v>
      </c>
      <c r="B52" s="77" t="s">
        <v>224</v>
      </c>
      <c r="C52">
        <v>17</v>
      </c>
      <c r="D52" s="77" t="s">
        <v>253</v>
      </c>
      <c r="E52">
        <v>1</v>
      </c>
      <c r="F52" s="77" t="s">
        <v>254</v>
      </c>
      <c r="G52">
        <v>17</v>
      </c>
      <c r="H52" s="77"/>
      <c r="I52" s="77"/>
      <c r="K52" s="77" t="s">
        <v>19</v>
      </c>
      <c r="M52" s="77"/>
      <c r="N52" s="77"/>
      <c r="O52" s="77"/>
      <c r="P52" s="77"/>
      <c r="Q52" s="11"/>
    </row>
    <row r="53" spans="1:17" x14ac:dyDescent="0.3">
      <c r="A53" s="78" t="s">
        <v>146</v>
      </c>
      <c r="B53" s="77" t="s">
        <v>224</v>
      </c>
      <c r="C53">
        <v>18</v>
      </c>
      <c r="D53" s="77" t="s">
        <v>255</v>
      </c>
      <c r="E53">
        <v>1</v>
      </c>
      <c r="F53" s="77" t="s">
        <v>256</v>
      </c>
      <c r="G53">
        <v>18</v>
      </c>
      <c r="H53" s="77"/>
      <c r="I53" s="77"/>
      <c r="K53" s="77" t="s">
        <v>19</v>
      </c>
      <c r="M53" s="77"/>
      <c r="N53" s="77"/>
      <c r="O53" s="77"/>
      <c r="P53" s="77"/>
      <c r="Q53" s="11"/>
    </row>
    <row r="54" spans="1:17" x14ac:dyDescent="0.3">
      <c r="A54" s="78" t="s">
        <v>146</v>
      </c>
      <c r="B54" s="77" t="s">
        <v>224</v>
      </c>
      <c r="C54">
        <v>19</v>
      </c>
      <c r="D54" s="77" t="s">
        <v>257</v>
      </c>
      <c r="E54">
        <v>1</v>
      </c>
      <c r="F54" s="77" t="s">
        <v>258</v>
      </c>
      <c r="G54">
        <v>19</v>
      </c>
      <c r="H54" s="77"/>
      <c r="I54" s="77"/>
      <c r="K54" s="77" t="s">
        <v>19</v>
      </c>
      <c r="M54" s="77"/>
      <c r="N54" s="77"/>
      <c r="O54" s="77"/>
      <c r="P54" s="77"/>
      <c r="Q54" s="11"/>
    </row>
    <row r="55" spans="1:17" x14ac:dyDescent="0.3">
      <c r="A55" s="78" t="s">
        <v>146</v>
      </c>
      <c r="B55" s="77" t="s">
        <v>224</v>
      </c>
      <c r="C55">
        <v>20</v>
      </c>
      <c r="D55" s="77" t="s">
        <v>259</v>
      </c>
      <c r="E55">
        <v>1</v>
      </c>
      <c r="F55" s="77" t="s">
        <v>260</v>
      </c>
      <c r="G55">
        <v>20</v>
      </c>
      <c r="H55" s="77"/>
      <c r="I55" s="77"/>
      <c r="K55" s="77" t="s">
        <v>19</v>
      </c>
      <c r="M55" s="77"/>
      <c r="N55" s="77"/>
      <c r="O55" s="77"/>
      <c r="P55" s="77"/>
      <c r="Q55" s="11"/>
    </row>
    <row r="56" spans="1:17" x14ac:dyDescent="0.3">
      <c r="A56" s="78" t="s">
        <v>146</v>
      </c>
      <c r="B56" s="77" t="s">
        <v>224</v>
      </c>
      <c r="C56">
        <v>21</v>
      </c>
      <c r="D56" s="77" t="s">
        <v>261</v>
      </c>
      <c r="E56">
        <v>1</v>
      </c>
      <c r="F56" s="77" t="s">
        <v>262</v>
      </c>
      <c r="G56">
        <v>21</v>
      </c>
      <c r="H56" s="77"/>
      <c r="I56" s="77"/>
      <c r="K56" s="77" t="s">
        <v>19</v>
      </c>
      <c r="M56" s="77"/>
      <c r="N56" s="77"/>
      <c r="O56" s="77"/>
      <c r="P56" s="77"/>
      <c r="Q56" s="11"/>
    </row>
    <row r="57" spans="1:17" x14ac:dyDescent="0.3">
      <c r="A57" s="78" t="s">
        <v>146</v>
      </c>
      <c r="B57" s="77" t="s">
        <v>224</v>
      </c>
      <c r="C57">
        <v>22</v>
      </c>
      <c r="D57" s="77" t="s">
        <v>263</v>
      </c>
      <c r="E57">
        <v>1</v>
      </c>
      <c r="F57" s="77" t="s">
        <v>264</v>
      </c>
      <c r="G57">
        <v>22</v>
      </c>
      <c r="H57" s="77"/>
      <c r="I57" s="77"/>
      <c r="K57" s="77" t="s">
        <v>19</v>
      </c>
      <c r="M57" s="77"/>
      <c r="N57" s="77"/>
      <c r="O57" s="77"/>
      <c r="P57" s="77"/>
      <c r="Q57" s="11"/>
    </row>
    <row r="58" spans="1:17" x14ac:dyDescent="0.3">
      <c r="A58" s="78" t="s">
        <v>146</v>
      </c>
      <c r="B58" s="77" t="s">
        <v>224</v>
      </c>
      <c r="C58">
        <v>23</v>
      </c>
      <c r="D58" s="77" t="s">
        <v>265</v>
      </c>
      <c r="E58">
        <v>1</v>
      </c>
      <c r="F58" s="77" t="s">
        <v>266</v>
      </c>
      <c r="G58">
        <v>23</v>
      </c>
      <c r="H58" s="77"/>
      <c r="I58" s="77"/>
      <c r="K58" s="77" t="s">
        <v>19</v>
      </c>
      <c r="M58" s="77"/>
      <c r="N58" s="77"/>
      <c r="O58" s="77"/>
      <c r="P58" s="77"/>
      <c r="Q58" s="11"/>
    </row>
    <row r="59" spans="1:17" x14ac:dyDescent="0.3">
      <c r="A59" s="78" t="s">
        <v>146</v>
      </c>
      <c r="B59" s="77" t="s">
        <v>224</v>
      </c>
      <c r="C59">
        <v>24</v>
      </c>
      <c r="D59" s="77" t="s">
        <v>267</v>
      </c>
      <c r="E59">
        <v>1</v>
      </c>
      <c r="F59" s="77" t="s">
        <v>268</v>
      </c>
      <c r="G59">
        <v>24</v>
      </c>
      <c r="H59" s="77"/>
      <c r="I59" s="77"/>
      <c r="K59" s="77" t="s">
        <v>19</v>
      </c>
      <c r="M59" s="77"/>
      <c r="N59" s="77"/>
      <c r="O59" s="77"/>
      <c r="P59" s="77"/>
      <c r="Q59" s="11"/>
    </row>
    <row r="60" spans="1:17" x14ac:dyDescent="0.3">
      <c r="A60" s="78" t="s">
        <v>146</v>
      </c>
      <c r="B60" s="77" t="s">
        <v>224</v>
      </c>
      <c r="C60">
        <v>25</v>
      </c>
      <c r="D60" s="77" t="s">
        <v>269</v>
      </c>
      <c r="E60">
        <v>1</v>
      </c>
      <c r="F60" s="77" t="s">
        <v>270</v>
      </c>
      <c r="G60">
        <v>25</v>
      </c>
      <c r="H60" s="77"/>
      <c r="I60" s="77"/>
      <c r="K60" s="77" t="s">
        <v>19</v>
      </c>
      <c r="M60" s="77"/>
      <c r="N60" s="77"/>
      <c r="O60" s="77"/>
      <c r="P60" s="77"/>
      <c r="Q60" s="11"/>
    </row>
    <row r="61" spans="1:17" x14ac:dyDescent="0.3">
      <c r="A61" s="78" t="s">
        <v>146</v>
      </c>
      <c r="B61" s="77" t="s">
        <v>224</v>
      </c>
      <c r="C61">
        <v>2</v>
      </c>
      <c r="D61" s="77" t="s">
        <v>227</v>
      </c>
      <c r="E61">
        <v>1</v>
      </c>
      <c r="F61" s="77" t="s">
        <v>227</v>
      </c>
      <c r="G61">
        <v>2</v>
      </c>
      <c r="H61" s="77" t="s">
        <v>448</v>
      </c>
      <c r="I61" s="77" t="s">
        <v>156</v>
      </c>
      <c r="J61">
        <v>0</v>
      </c>
      <c r="K61" s="77" t="s">
        <v>19</v>
      </c>
      <c r="M61" s="77" t="s">
        <v>227</v>
      </c>
      <c r="N61" s="77" t="s">
        <v>155</v>
      </c>
      <c r="O61" s="77"/>
      <c r="P61" s="77" t="s">
        <v>448</v>
      </c>
      <c r="Q61" s="11" t="s">
        <v>271</v>
      </c>
    </row>
    <row r="62" spans="1:17" x14ac:dyDescent="0.3">
      <c r="A62" s="78" t="s">
        <v>146</v>
      </c>
      <c r="B62" s="77" t="s">
        <v>224</v>
      </c>
      <c r="C62">
        <v>3</v>
      </c>
      <c r="D62" s="77" t="s">
        <v>228</v>
      </c>
      <c r="E62">
        <v>1</v>
      </c>
      <c r="F62" s="77" t="s">
        <v>229</v>
      </c>
      <c r="G62">
        <v>1</v>
      </c>
      <c r="H62" s="77" t="s">
        <v>451</v>
      </c>
      <c r="I62" s="77" t="s">
        <v>158</v>
      </c>
      <c r="J62">
        <v>1</v>
      </c>
      <c r="K62" s="77" t="s">
        <v>19</v>
      </c>
      <c r="M62" s="77" t="s">
        <v>228</v>
      </c>
      <c r="N62" s="77" t="s">
        <v>108</v>
      </c>
      <c r="O62" s="77" t="s">
        <v>272</v>
      </c>
      <c r="P62" s="77" t="s">
        <v>451</v>
      </c>
      <c r="Q62" s="11"/>
    </row>
    <row r="63" spans="1:17" x14ac:dyDescent="0.3">
      <c r="A63" s="78" t="s">
        <v>146</v>
      </c>
      <c r="B63" s="77" t="s">
        <v>224</v>
      </c>
      <c r="C63">
        <v>4</v>
      </c>
      <c r="D63" s="77" t="s">
        <v>230</v>
      </c>
      <c r="E63">
        <v>1</v>
      </c>
      <c r="F63" s="77" t="s">
        <v>231</v>
      </c>
      <c r="G63">
        <v>3</v>
      </c>
      <c r="H63" s="77" t="s">
        <v>452</v>
      </c>
      <c r="I63" s="77" t="s">
        <v>159</v>
      </c>
      <c r="J63">
        <v>2</v>
      </c>
      <c r="K63" s="77" t="s">
        <v>19</v>
      </c>
      <c r="M63" s="77" t="s">
        <v>230</v>
      </c>
      <c r="N63" s="77" t="s">
        <v>273</v>
      </c>
      <c r="O63" s="77"/>
      <c r="P63" s="77" t="s">
        <v>452</v>
      </c>
      <c r="Q63" s="11" t="s">
        <v>274</v>
      </c>
    </row>
    <row r="64" spans="1:17" x14ac:dyDescent="0.3">
      <c r="A64" s="78" t="s">
        <v>146</v>
      </c>
      <c r="B64" s="77" t="s">
        <v>224</v>
      </c>
      <c r="C64">
        <v>4</v>
      </c>
      <c r="D64" s="77" t="s">
        <v>230</v>
      </c>
      <c r="E64">
        <v>1</v>
      </c>
      <c r="F64" s="77" t="s">
        <v>231</v>
      </c>
      <c r="G64">
        <v>3</v>
      </c>
      <c r="H64" s="77" t="s">
        <v>452</v>
      </c>
      <c r="I64" s="77" t="s">
        <v>159</v>
      </c>
      <c r="J64">
        <v>2</v>
      </c>
      <c r="K64" s="77" t="s">
        <v>19</v>
      </c>
      <c r="M64" s="77" t="s">
        <v>230</v>
      </c>
      <c r="N64" s="77" t="s">
        <v>275</v>
      </c>
      <c r="O64" s="77"/>
      <c r="P64" s="77" t="s">
        <v>452</v>
      </c>
      <c r="Q64" s="11" t="s">
        <v>276</v>
      </c>
    </row>
    <row r="65" spans="1:17" x14ac:dyDescent="0.3">
      <c r="A65" s="78" t="s">
        <v>146</v>
      </c>
      <c r="B65" s="77" t="s">
        <v>224</v>
      </c>
      <c r="C65">
        <v>4</v>
      </c>
      <c r="D65" s="77" t="s">
        <v>230</v>
      </c>
      <c r="E65">
        <v>1</v>
      </c>
      <c r="F65" s="77" t="s">
        <v>231</v>
      </c>
      <c r="G65">
        <v>3</v>
      </c>
      <c r="H65" s="77" t="s">
        <v>452</v>
      </c>
      <c r="I65" s="77" t="s">
        <v>159</v>
      </c>
      <c r="J65">
        <v>2</v>
      </c>
      <c r="K65" s="77" t="s">
        <v>19</v>
      </c>
      <c r="M65" s="77" t="s">
        <v>230</v>
      </c>
      <c r="N65" s="77" t="s">
        <v>277</v>
      </c>
      <c r="O65" s="77"/>
      <c r="P65" s="77" t="s">
        <v>452</v>
      </c>
      <c r="Q65" s="11" t="s">
        <v>278</v>
      </c>
    </row>
    <row r="66" spans="1:17" x14ac:dyDescent="0.3">
      <c r="A66" s="78" t="s">
        <v>146</v>
      </c>
      <c r="B66" s="77" t="s">
        <v>224</v>
      </c>
      <c r="C66">
        <v>4</v>
      </c>
      <c r="D66" s="77" t="s">
        <v>230</v>
      </c>
      <c r="E66">
        <v>1</v>
      </c>
      <c r="F66" s="77" t="s">
        <v>231</v>
      </c>
      <c r="G66">
        <v>3</v>
      </c>
      <c r="H66" s="77" t="s">
        <v>452</v>
      </c>
      <c r="I66" s="77" t="s">
        <v>159</v>
      </c>
      <c r="J66">
        <v>2</v>
      </c>
      <c r="K66" s="77" t="s">
        <v>19</v>
      </c>
      <c r="M66" s="77" t="s">
        <v>230</v>
      </c>
      <c r="N66" s="77" t="s">
        <v>279</v>
      </c>
      <c r="O66" s="77"/>
      <c r="P66" s="77" t="s">
        <v>452</v>
      </c>
      <c r="Q66" s="11" t="s">
        <v>280</v>
      </c>
    </row>
    <row r="67" spans="1:17" x14ac:dyDescent="0.3">
      <c r="A67" s="78" t="s">
        <v>146</v>
      </c>
      <c r="B67" s="77" t="s">
        <v>224</v>
      </c>
      <c r="C67">
        <v>4</v>
      </c>
      <c r="D67" s="77" t="s">
        <v>230</v>
      </c>
      <c r="E67">
        <v>1</v>
      </c>
      <c r="F67" s="77" t="s">
        <v>231</v>
      </c>
      <c r="G67">
        <v>3</v>
      </c>
      <c r="H67" s="77" t="s">
        <v>452</v>
      </c>
      <c r="I67" s="77" t="s">
        <v>159</v>
      </c>
      <c r="J67">
        <v>2</v>
      </c>
      <c r="K67" s="77" t="s">
        <v>19</v>
      </c>
      <c r="M67" s="77" t="s">
        <v>230</v>
      </c>
      <c r="N67" s="77" t="s">
        <v>281</v>
      </c>
      <c r="O67" s="77"/>
      <c r="P67" s="77" t="s">
        <v>452</v>
      </c>
      <c r="Q67" s="11" t="s">
        <v>282</v>
      </c>
    </row>
    <row r="68" spans="1:17" x14ac:dyDescent="0.3">
      <c r="A68" s="78" t="s">
        <v>146</v>
      </c>
      <c r="B68" s="77" t="s">
        <v>224</v>
      </c>
      <c r="C68">
        <v>4</v>
      </c>
      <c r="D68" s="77" t="s">
        <v>230</v>
      </c>
      <c r="E68">
        <v>1</v>
      </c>
      <c r="F68" s="77" t="s">
        <v>231</v>
      </c>
      <c r="G68">
        <v>3</v>
      </c>
      <c r="H68" s="77" t="s">
        <v>452</v>
      </c>
      <c r="I68" s="77" t="s">
        <v>159</v>
      </c>
      <c r="J68">
        <v>2</v>
      </c>
      <c r="K68" s="77" t="s">
        <v>19</v>
      </c>
      <c r="M68" s="77" t="s">
        <v>230</v>
      </c>
      <c r="N68" s="77" t="s">
        <v>283</v>
      </c>
      <c r="O68" s="77"/>
      <c r="P68" s="77" t="s">
        <v>452</v>
      </c>
      <c r="Q68" s="11" t="s">
        <v>284</v>
      </c>
    </row>
    <row r="69" spans="1:17" x14ac:dyDescent="0.3">
      <c r="A69" s="78" t="s">
        <v>146</v>
      </c>
      <c r="B69" s="77" t="s">
        <v>224</v>
      </c>
      <c r="C69">
        <v>4</v>
      </c>
      <c r="D69" s="77" t="s">
        <v>230</v>
      </c>
      <c r="E69">
        <v>1</v>
      </c>
      <c r="F69" s="77" t="s">
        <v>231</v>
      </c>
      <c r="G69">
        <v>3</v>
      </c>
      <c r="H69" s="77" t="s">
        <v>452</v>
      </c>
      <c r="I69" s="77" t="s">
        <v>159</v>
      </c>
      <c r="J69">
        <v>2</v>
      </c>
      <c r="K69" s="77" t="s">
        <v>19</v>
      </c>
      <c r="M69" s="77" t="s">
        <v>230</v>
      </c>
      <c r="N69" s="77" t="s">
        <v>285</v>
      </c>
      <c r="O69" s="77"/>
      <c r="P69" s="77" t="s">
        <v>452</v>
      </c>
      <c r="Q69" s="11" t="s">
        <v>286</v>
      </c>
    </row>
    <row r="70" spans="1:17" x14ac:dyDescent="0.3">
      <c r="A70" s="78" t="s">
        <v>146</v>
      </c>
      <c r="B70" s="77" t="s">
        <v>224</v>
      </c>
      <c r="C70">
        <v>4</v>
      </c>
      <c r="D70" s="77" t="s">
        <v>230</v>
      </c>
      <c r="E70">
        <v>1</v>
      </c>
      <c r="F70" s="77" t="s">
        <v>231</v>
      </c>
      <c r="G70">
        <v>3</v>
      </c>
      <c r="H70" s="77" t="s">
        <v>452</v>
      </c>
      <c r="I70" s="77" t="s">
        <v>159</v>
      </c>
      <c r="J70">
        <v>2</v>
      </c>
      <c r="K70" s="77" t="s">
        <v>19</v>
      </c>
      <c r="M70" s="77" t="s">
        <v>230</v>
      </c>
      <c r="N70" s="77" t="s">
        <v>287</v>
      </c>
      <c r="O70" s="77"/>
      <c r="P70" s="77" t="s">
        <v>452</v>
      </c>
      <c r="Q70" s="11" t="s">
        <v>286</v>
      </c>
    </row>
    <row r="71" spans="1:17" x14ac:dyDescent="0.3">
      <c r="A71" s="78" t="s">
        <v>146</v>
      </c>
      <c r="B71" s="77" t="s">
        <v>224</v>
      </c>
      <c r="C71">
        <v>8</v>
      </c>
      <c r="D71" s="77" t="s">
        <v>235</v>
      </c>
      <c r="E71">
        <v>1</v>
      </c>
      <c r="F71" s="77" t="s">
        <v>236</v>
      </c>
      <c r="G71">
        <v>4</v>
      </c>
      <c r="H71" s="77" t="s">
        <v>453</v>
      </c>
      <c r="I71" s="77" t="s">
        <v>160</v>
      </c>
      <c r="J71">
        <v>3</v>
      </c>
      <c r="K71" s="77" t="s">
        <v>19</v>
      </c>
      <c r="M71" s="77"/>
      <c r="N71" s="77"/>
      <c r="O71" s="77"/>
      <c r="P71" s="77"/>
      <c r="Q71" s="11"/>
    </row>
    <row r="72" spans="1:17" x14ac:dyDescent="0.3">
      <c r="A72" s="78" t="s">
        <v>147</v>
      </c>
      <c r="B72" s="77" t="s">
        <v>288</v>
      </c>
      <c r="C72">
        <v>9</v>
      </c>
      <c r="D72" s="77" t="s">
        <v>319</v>
      </c>
      <c r="E72">
        <v>1</v>
      </c>
      <c r="F72" s="77" t="s">
        <v>10</v>
      </c>
      <c r="G72">
        <v>4</v>
      </c>
      <c r="H72" s="77"/>
      <c r="I72" s="77"/>
      <c r="K72" s="77" t="s">
        <v>289</v>
      </c>
      <c r="M72" s="77"/>
      <c r="N72" s="77"/>
      <c r="O72" s="77"/>
      <c r="P72" s="77"/>
      <c r="Q72" s="11"/>
    </row>
    <row r="73" spans="1:17" x14ac:dyDescent="0.3">
      <c r="A73" s="78" t="s">
        <v>147</v>
      </c>
      <c r="B73" s="77" t="s">
        <v>288</v>
      </c>
      <c r="C73">
        <v>11</v>
      </c>
      <c r="D73" s="77" t="s">
        <v>320</v>
      </c>
      <c r="E73">
        <v>1</v>
      </c>
      <c r="F73" s="77" t="s">
        <v>128</v>
      </c>
      <c r="G73">
        <v>5</v>
      </c>
      <c r="H73" s="77"/>
      <c r="I73" s="77"/>
      <c r="K73" s="77" t="s">
        <v>289</v>
      </c>
      <c r="M73" s="77"/>
      <c r="N73" s="77"/>
      <c r="O73" s="77"/>
      <c r="P73" s="77"/>
      <c r="Q73" s="11"/>
    </row>
    <row r="74" spans="1:17" x14ac:dyDescent="0.3">
      <c r="A74" s="78" t="s">
        <v>147</v>
      </c>
      <c r="B74" s="77" t="s">
        <v>288</v>
      </c>
      <c r="C74">
        <v>13</v>
      </c>
      <c r="D74" s="77" t="s">
        <v>321</v>
      </c>
      <c r="E74">
        <v>1</v>
      </c>
      <c r="F74" s="77" t="s">
        <v>11</v>
      </c>
      <c r="G74">
        <v>6</v>
      </c>
      <c r="H74" s="77"/>
      <c r="I74" s="77"/>
      <c r="K74" s="77" t="s">
        <v>289</v>
      </c>
      <c r="M74" s="77"/>
      <c r="N74" s="77"/>
      <c r="O74" s="77"/>
      <c r="P74" s="77"/>
      <c r="Q74" s="11"/>
    </row>
    <row r="75" spans="1:17" x14ac:dyDescent="0.3">
      <c r="A75" s="78" t="s">
        <v>147</v>
      </c>
      <c r="B75" s="77" t="s">
        <v>288</v>
      </c>
      <c r="C75">
        <v>17</v>
      </c>
      <c r="D75" s="77" t="s">
        <v>16</v>
      </c>
      <c r="E75">
        <v>1</v>
      </c>
      <c r="F75" s="77" t="s">
        <v>16</v>
      </c>
      <c r="G75">
        <v>2</v>
      </c>
      <c r="H75" s="77"/>
      <c r="I75" s="77"/>
      <c r="K75" s="77" t="s">
        <v>289</v>
      </c>
      <c r="M75" s="77"/>
      <c r="N75" s="77"/>
      <c r="O75" s="77"/>
      <c r="P75" s="77"/>
      <c r="Q75" s="11"/>
    </row>
    <row r="76" spans="1:17" x14ac:dyDescent="0.3">
      <c r="A76" s="78" t="s">
        <v>147</v>
      </c>
      <c r="B76" s="77" t="s">
        <v>288</v>
      </c>
      <c r="C76">
        <v>18</v>
      </c>
      <c r="D76" s="77" t="s">
        <v>324</v>
      </c>
      <c r="E76">
        <v>1</v>
      </c>
      <c r="F76" s="77" t="s">
        <v>324</v>
      </c>
      <c r="G76">
        <v>1</v>
      </c>
      <c r="H76" s="77"/>
      <c r="I76" s="77"/>
      <c r="K76" s="77" t="s">
        <v>289</v>
      </c>
      <c r="M76" s="77"/>
      <c r="N76" s="77"/>
      <c r="O76" s="77"/>
      <c r="P76" s="77"/>
      <c r="Q76" s="11"/>
    </row>
    <row r="77" spans="1:17" x14ac:dyDescent="0.3">
      <c r="A77" s="78" t="s">
        <v>147</v>
      </c>
      <c r="B77" s="77" t="s">
        <v>288</v>
      </c>
      <c r="C77">
        <v>1</v>
      </c>
      <c r="D77" s="77" t="s">
        <v>309</v>
      </c>
      <c r="E77">
        <v>1</v>
      </c>
      <c r="F77" s="77" t="s">
        <v>310</v>
      </c>
      <c r="G77">
        <v>7</v>
      </c>
      <c r="H77" s="77" t="s">
        <v>310</v>
      </c>
      <c r="I77" s="77" t="s">
        <v>157</v>
      </c>
      <c r="J77">
        <v>0</v>
      </c>
      <c r="K77" s="77" t="s">
        <v>289</v>
      </c>
      <c r="M77" s="77" t="s">
        <v>309</v>
      </c>
      <c r="N77" s="77" t="s">
        <v>155</v>
      </c>
      <c r="O77" s="77"/>
      <c r="P77" s="77" t="s">
        <v>310</v>
      </c>
      <c r="Q77" s="11" t="s">
        <v>348</v>
      </c>
    </row>
    <row r="78" spans="1:17" x14ac:dyDescent="0.3">
      <c r="A78" s="78" t="s">
        <v>147</v>
      </c>
      <c r="B78" s="77" t="s">
        <v>288</v>
      </c>
      <c r="C78">
        <v>5</v>
      </c>
      <c r="D78" s="77" t="s">
        <v>314</v>
      </c>
      <c r="E78">
        <v>1</v>
      </c>
      <c r="F78" s="77" t="s">
        <v>315</v>
      </c>
      <c r="G78">
        <v>3</v>
      </c>
      <c r="H78" s="77" t="s">
        <v>316</v>
      </c>
      <c r="I78" s="77" t="s">
        <v>161</v>
      </c>
      <c r="J78">
        <v>1</v>
      </c>
      <c r="K78" s="77" t="s">
        <v>289</v>
      </c>
      <c r="M78" s="77" t="s">
        <v>314</v>
      </c>
      <c r="N78" s="77" t="s">
        <v>108</v>
      </c>
      <c r="O78" s="77" t="s">
        <v>341</v>
      </c>
      <c r="P78" s="77" t="s">
        <v>316</v>
      </c>
      <c r="Q78" s="11"/>
    </row>
    <row r="79" spans="1:17" x14ac:dyDescent="0.3">
      <c r="A79" s="78" t="s">
        <v>148</v>
      </c>
      <c r="B79" s="77" t="s">
        <v>291</v>
      </c>
      <c r="C79">
        <v>9</v>
      </c>
      <c r="D79" s="77" t="s">
        <v>319</v>
      </c>
      <c r="E79">
        <v>1</v>
      </c>
      <c r="F79" s="77" t="s">
        <v>10</v>
      </c>
      <c r="G79">
        <v>4</v>
      </c>
      <c r="H79" s="77"/>
      <c r="I79" s="77"/>
      <c r="K79" s="77" t="s">
        <v>289</v>
      </c>
      <c r="M79" s="77"/>
      <c r="N79" s="77"/>
      <c r="O79" s="77"/>
      <c r="P79" s="77"/>
      <c r="Q79" s="11"/>
    </row>
    <row r="80" spans="1:17" x14ac:dyDescent="0.3">
      <c r="A80" s="78" t="s">
        <v>148</v>
      </c>
      <c r="B80" s="77" t="s">
        <v>291</v>
      </c>
      <c r="C80">
        <v>11</v>
      </c>
      <c r="D80" s="77" t="s">
        <v>320</v>
      </c>
      <c r="E80">
        <v>1</v>
      </c>
      <c r="F80" s="77" t="s">
        <v>128</v>
      </c>
      <c r="G80">
        <v>5</v>
      </c>
      <c r="H80" s="77"/>
      <c r="I80" s="77"/>
      <c r="K80" s="77" t="s">
        <v>289</v>
      </c>
      <c r="M80" s="77"/>
      <c r="N80" s="77"/>
      <c r="O80" s="77"/>
      <c r="P80" s="77"/>
      <c r="Q80" s="11"/>
    </row>
    <row r="81" spans="1:17" x14ac:dyDescent="0.3">
      <c r="A81" s="78" t="s">
        <v>148</v>
      </c>
      <c r="B81" s="77" t="s">
        <v>291</v>
      </c>
      <c r="C81">
        <v>13</v>
      </c>
      <c r="D81" s="77" t="s">
        <v>321</v>
      </c>
      <c r="E81">
        <v>1</v>
      </c>
      <c r="F81" s="77" t="s">
        <v>11</v>
      </c>
      <c r="G81">
        <v>6</v>
      </c>
      <c r="H81" s="77"/>
      <c r="I81" s="77"/>
      <c r="K81" s="77" t="s">
        <v>289</v>
      </c>
      <c r="M81" s="77"/>
      <c r="N81" s="77"/>
      <c r="O81" s="77"/>
      <c r="P81" s="77"/>
      <c r="Q81" s="11"/>
    </row>
    <row r="82" spans="1:17" x14ac:dyDescent="0.3">
      <c r="A82" s="78" t="s">
        <v>148</v>
      </c>
      <c r="B82" s="77" t="s">
        <v>291</v>
      </c>
      <c r="C82">
        <v>17</v>
      </c>
      <c r="D82" s="77" t="s">
        <v>16</v>
      </c>
      <c r="E82">
        <v>1</v>
      </c>
      <c r="F82" s="77" t="s">
        <v>16</v>
      </c>
      <c r="G82">
        <v>2</v>
      </c>
      <c r="H82" s="77"/>
      <c r="I82" s="77"/>
      <c r="K82" s="77" t="s">
        <v>289</v>
      </c>
      <c r="M82" s="77"/>
      <c r="N82" s="77"/>
      <c r="O82" s="77"/>
      <c r="P82" s="77"/>
      <c r="Q82" s="11"/>
    </row>
    <row r="83" spans="1:17" x14ac:dyDescent="0.3">
      <c r="A83" s="78" t="s">
        <v>148</v>
      </c>
      <c r="B83" s="77" t="s">
        <v>291</v>
      </c>
      <c r="C83">
        <v>18</v>
      </c>
      <c r="D83" s="77" t="s">
        <v>324</v>
      </c>
      <c r="E83">
        <v>1</v>
      </c>
      <c r="F83" s="77" t="s">
        <v>324</v>
      </c>
      <c r="G83">
        <v>1</v>
      </c>
      <c r="H83" s="77"/>
      <c r="I83" s="77"/>
      <c r="K83" s="77" t="s">
        <v>289</v>
      </c>
      <c r="M83" s="77"/>
      <c r="N83" s="77"/>
      <c r="O83" s="77"/>
      <c r="P83" s="77"/>
      <c r="Q83" s="11"/>
    </row>
    <row r="84" spans="1:17" x14ac:dyDescent="0.3">
      <c r="A84" s="78" t="s">
        <v>148</v>
      </c>
      <c r="B84" s="77" t="s">
        <v>291</v>
      </c>
      <c r="C84">
        <v>1</v>
      </c>
      <c r="D84" s="77" t="s">
        <v>309</v>
      </c>
      <c r="E84">
        <v>1</v>
      </c>
      <c r="F84" s="77" t="s">
        <v>326</v>
      </c>
      <c r="G84">
        <v>7</v>
      </c>
      <c r="H84" s="77" t="s">
        <v>326</v>
      </c>
      <c r="I84" s="77" t="s">
        <v>342</v>
      </c>
      <c r="J84">
        <v>0</v>
      </c>
      <c r="K84" s="77" t="s">
        <v>289</v>
      </c>
      <c r="M84" s="77" t="s">
        <v>309</v>
      </c>
      <c r="N84" s="77" t="s">
        <v>155</v>
      </c>
      <c r="O84" s="77"/>
      <c r="P84" s="77" t="s">
        <v>326</v>
      </c>
      <c r="Q84" s="11" t="s">
        <v>350</v>
      </c>
    </row>
    <row r="85" spans="1:17" x14ac:dyDescent="0.3">
      <c r="A85" s="78" t="s">
        <v>148</v>
      </c>
      <c r="B85" s="77" t="s">
        <v>291</v>
      </c>
      <c r="C85">
        <v>5</v>
      </c>
      <c r="D85" s="77" t="s">
        <v>314</v>
      </c>
      <c r="E85">
        <v>1</v>
      </c>
      <c r="F85" s="77" t="s">
        <v>315</v>
      </c>
      <c r="G85">
        <v>3</v>
      </c>
      <c r="H85" s="77" t="s">
        <v>327</v>
      </c>
      <c r="I85" s="77" t="s">
        <v>166</v>
      </c>
      <c r="J85">
        <v>1</v>
      </c>
      <c r="K85" s="77" t="s">
        <v>289</v>
      </c>
      <c r="M85" s="77" t="s">
        <v>314</v>
      </c>
      <c r="N85" s="77" t="s">
        <v>108</v>
      </c>
      <c r="O85" s="77" t="s">
        <v>349</v>
      </c>
      <c r="P85" s="77" t="s">
        <v>327</v>
      </c>
      <c r="Q85" s="11"/>
    </row>
    <row r="86" spans="1:17" x14ac:dyDescent="0.3">
      <c r="A86" s="78" t="s">
        <v>149</v>
      </c>
      <c r="B86" s="77" t="s">
        <v>293</v>
      </c>
      <c r="C86">
        <v>9</v>
      </c>
      <c r="D86" s="77" t="s">
        <v>319</v>
      </c>
      <c r="E86">
        <v>1</v>
      </c>
      <c r="F86" s="77" t="s">
        <v>10</v>
      </c>
      <c r="G86">
        <v>4</v>
      </c>
      <c r="H86" s="77"/>
      <c r="I86" s="77"/>
      <c r="K86" s="77" t="s">
        <v>289</v>
      </c>
      <c r="M86" s="77"/>
      <c r="N86" s="77"/>
      <c r="O86" s="77"/>
      <c r="P86" s="77"/>
      <c r="Q86" s="11"/>
    </row>
    <row r="87" spans="1:17" x14ac:dyDescent="0.3">
      <c r="A87" s="78" t="s">
        <v>149</v>
      </c>
      <c r="B87" s="77" t="s">
        <v>293</v>
      </c>
      <c r="C87">
        <v>11</v>
      </c>
      <c r="D87" s="77" t="s">
        <v>320</v>
      </c>
      <c r="E87">
        <v>1</v>
      </c>
      <c r="F87" s="77" t="s">
        <v>128</v>
      </c>
      <c r="G87">
        <v>5</v>
      </c>
      <c r="H87" s="77"/>
      <c r="I87" s="77"/>
      <c r="K87" s="77" t="s">
        <v>289</v>
      </c>
      <c r="M87" s="77"/>
      <c r="N87" s="77"/>
      <c r="O87" s="77"/>
      <c r="P87" s="77"/>
      <c r="Q87" s="11"/>
    </row>
    <row r="88" spans="1:17" x14ac:dyDescent="0.3">
      <c r="A88" s="78" t="s">
        <v>149</v>
      </c>
      <c r="B88" s="77" t="s">
        <v>293</v>
      </c>
      <c r="C88">
        <v>13</v>
      </c>
      <c r="D88" s="77" t="s">
        <v>321</v>
      </c>
      <c r="E88">
        <v>1</v>
      </c>
      <c r="F88" s="77" t="s">
        <v>11</v>
      </c>
      <c r="G88">
        <v>6</v>
      </c>
      <c r="H88" s="77"/>
      <c r="I88" s="77"/>
      <c r="K88" s="77" t="s">
        <v>289</v>
      </c>
      <c r="M88" s="77"/>
      <c r="N88" s="77"/>
      <c r="O88" s="77"/>
      <c r="P88" s="77"/>
      <c r="Q88" s="11"/>
    </row>
    <row r="89" spans="1:17" x14ac:dyDescent="0.3">
      <c r="A89" s="78" t="s">
        <v>149</v>
      </c>
      <c r="B89" s="77" t="s">
        <v>293</v>
      </c>
      <c r="C89">
        <v>17</v>
      </c>
      <c r="D89" s="77" t="s">
        <v>16</v>
      </c>
      <c r="E89">
        <v>1</v>
      </c>
      <c r="F89" s="77" t="s">
        <v>16</v>
      </c>
      <c r="G89">
        <v>2</v>
      </c>
      <c r="H89" s="77"/>
      <c r="I89" s="77"/>
      <c r="K89" s="77" t="s">
        <v>289</v>
      </c>
      <c r="M89" s="77"/>
      <c r="N89" s="77"/>
      <c r="O89" s="77"/>
      <c r="P89" s="77"/>
      <c r="Q89" s="11"/>
    </row>
    <row r="90" spans="1:17" x14ac:dyDescent="0.3">
      <c r="A90" s="78" t="s">
        <v>149</v>
      </c>
      <c r="B90" s="77" t="s">
        <v>293</v>
      </c>
      <c r="C90">
        <v>1</v>
      </c>
      <c r="D90" s="77" t="s">
        <v>309</v>
      </c>
      <c r="E90">
        <v>1</v>
      </c>
      <c r="F90" s="77" t="s">
        <v>328</v>
      </c>
      <c r="G90">
        <v>7</v>
      </c>
      <c r="H90" s="77" t="s">
        <v>328</v>
      </c>
      <c r="I90" s="77" t="s">
        <v>343</v>
      </c>
      <c r="J90">
        <v>0</v>
      </c>
      <c r="K90" s="77" t="s">
        <v>289</v>
      </c>
      <c r="M90" s="77" t="s">
        <v>309</v>
      </c>
      <c r="N90" s="77" t="s">
        <v>155</v>
      </c>
      <c r="O90" s="77"/>
      <c r="P90" s="77" t="s">
        <v>328</v>
      </c>
      <c r="Q90" s="11" t="s">
        <v>351</v>
      </c>
    </row>
    <row r="91" spans="1:17" x14ac:dyDescent="0.3">
      <c r="A91" s="78" t="s">
        <v>149</v>
      </c>
      <c r="B91" s="77" t="s">
        <v>293</v>
      </c>
      <c r="C91">
        <v>5</v>
      </c>
      <c r="D91" s="77" t="s">
        <v>314</v>
      </c>
      <c r="E91">
        <v>1</v>
      </c>
      <c r="F91" s="77" t="s">
        <v>315</v>
      </c>
      <c r="G91">
        <v>3</v>
      </c>
      <c r="H91" s="77" t="s">
        <v>344</v>
      </c>
      <c r="I91" s="77" t="s">
        <v>167</v>
      </c>
      <c r="J91">
        <v>1</v>
      </c>
      <c r="K91" s="77" t="s">
        <v>289</v>
      </c>
      <c r="M91" s="77" t="s">
        <v>314</v>
      </c>
      <c r="N91" s="77" t="s">
        <v>108</v>
      </c>
      <c r="O91" s="77" t="s">
        <v>352</v>
      </c>
      <c r="P91" s="77" t="s">
        <v>344</v>
      </c>
      <c r="Q91" s="11"/>
    </row>
    <row r="92" spans="1:17" x14ac:dyDescent="0.3">
      <c r="A92" s="78" t="s">
        <v>149</v>
      </c>
      <c r="B92" s="77" t="s">
        <v>293</v>
      </c>
      <c r="C92">
        <v>18</v>
      </c>
      <c r="D92" s="77" t="s">
        <v>324</v>
      </c>
      <c r="E92">
        <v>1</v>
      </c>
      <c r="F92" s="77" t="s">
        <v>324</v>
      </c>
      <c r="G92">
        <v>1</v>
      </c>
      <c r="H92" s="77"/>
      <c r="I92" s="77"/>
      <c r="K92" s="77" t="s">
        <v>289</v>
      </c>
      <c r="M92" s="77"/>
      <c r="N92" s="77"/>
      <c r="O92" s="77"/>
      <c r="P92" s="77"/>
      <c r="Q92" s="11"/>
    </row>
    <row r="93" spans="1:17" ht="20.399999999999999" x14ac:dyDescent="0.3">
      <c r="A93" s="78" t="s">
        <v>150</v>
      </c>
      <c r="B93" s="77" t="s">
        <v>295</v>
      </c>
      <c r="C93">
        <v>1</v>
      </c>
      <c r="D93" s="77" t="s">
        <v>309</v>
      </c>
      <c r="E93">
        <v>1</v>
      </c>
      <c r="F93" s="77" t="s">
        <v>329</v>
      </c>
      <c r="G93">
        <v>7</v>
      </c>
      <c r="H93" s="77" t="s">
        <v>329</v>
      </c>
      <c r="I93" s="77" t="s">
        <v>345</v>
      </c>
      <c r="J93">
        <v>0</v>
      </c>
      <c r="K93" s="77" t="s">
        <v>289</v>
      </c>
      <c r="M93" s="77" t="s">
        <v>309</v>
      </c>
      <c r="N93" s="77" t="s">
        <v>155</v>
      </c>
      <c r="O93" s="77"/>
      <c r="P93" s="77" t="s">
        <v>329</v>
      </c>
      <c r="Q93" s="11" t="s">
        <v>353</v>
      </c>
    </row>
    <row r="94" spans="1:17" x14ac:dyDescent="0.3">
      <c r="A94" s="78" t="s">
        <v>150</v>
      </c>
      <c r="B94" s="77" t="s">
        <v>295</v>
      </c>
      <c r="C94">
        <v>5</v>
      </c>
      <c r="D94" s="77" t="s">
        <v>314</v>
      </c>
      <c r="E94">
        <v>1</v>
      </c>
      <c r="F94" s="77" t="s">
        <v>315</v>
      </c>
      <c r="G94">
        <v>3</v>
      </c>
      <c r="H94" s="77" t="s">
        <v>330</v>
      </c>
      <c r="I94" s="77" t="s">
        <v>168</v>
      </c>
      <c r="J94">
        <v>1</v>
      </c>
      <c r="K94" s="77" t="s">
        <v>289</v>
      </c>
      <c r="M94" s="77" t="s">
        <v>314</v>
      </c>
      <c r="N94" s="77" t="s">
        <v>108</v>
      </c>
      <c r="O94" s="77" t="s">
        <v>354</v>
      </c>
      <c r="P94" s="77" t="s">
        <v>330</v>
      </c>
      <c r="Q94" s="11"/>
    </row>
    <row r="95" spans="1:17" x14ac:dyDescent="0.3">
      <c r="A95" s="78" t="s">
        <v>150</v>
      </c>
      <c r="B95" s="77" t="s">
        <v>295</v>
      </c>
      <c r="C95">
        <v>9</v>
      </c>
      <c r="D95" s="77" t="s">
        <v>319</v>
      </c>
      <c r="E95">
        <v>1</v>
      </c>
      <c r="F95" s="77" t="s">
        <v>10</v>
      </c>
      <c r="G95">
        <v>4</v>
      </c>
      <c r="H95" s="77"/>
      <c r="I95" s="77"/>
      <c r="K95" s="77" t="s">
        <v>289</v>
      </c>
      <c r="M95" s="77"/>
      <c r="N95" s="77"/>
      <c r="O95" s="77"/>
      <c r="P95" s="77"/>
      <c r="Q95" s="11"/>
    </row>
    <row r="96" spans="1:17" x14ac:dyDescent="0.3">
      <c r="A96" s="78" t="s">
        <v>150</v>
      </c>
      <c r="B96" s="77" t="s">
        <v>295</v>
      </c>
      <c r="C96">
        <v>11</v>
      </c>
      <c r="D96" s="77" t="s">
        <v>320</v>
      </c>
      <c r="E96">
        <v>1</v>
      </c>
      <c r="F96" s="77" t="s">
        <v>128</v>
      </c>
      <c r="G96">
        <v>5</v>
      </c>
      <c r="H96" s="77"/>
      <c r="I96" s="77"/>
      <c r="K96" s="77" t="s">
        <v>289</v>
      </c>
      <c r="M96" s="77"/>
      <c r="N96" s="77"/>
      <c r="O96" s="77"/>
      <c r="P96" s="77"/>
      <c r="Q96" s="11"/>
    </row>
    <row r="97" spans="1:17" x14ac:dyDescent="0.3">
      <c r="A97" s="78" t="s">
        <v>150</v>
      </c>
      <c r="B97" s="77" t="s">
        <v>295</v>
      </c>
      <c r="C97">
        <v>13</v>
      </c>
      <c r="D97" s="77" t="s">
        <v>321</v>
      </c>
      <c r="E97">
        <v>1</v>
      </c>
      <c r="F97" s="77" t="s">
        <v>11</v>
      </c>
      <c r="G97">
        <v>6</v>
      </c>
      <c r="H97" s="77"/>
      <c r="I97" s="77"/>
      <c r="K97" s="77" t="s">
        <v>289</v>
      </c>
      <c r="M97" s="77"/>
      <c r="N97" s="77"/>
      <c r="O97" s="77"/>
      <c r="P97" s="77"/>
      <c r="Q97" s="11"/>
    </row>
    <row r="98" spans="1:17" x14ac:dyDescent="0.3">
      <c r="A98" s="78" t="s">
        <v>150</v>
      </c>
      <c r="B98" s="77" t="s">
        <v>295</v>
      </c>
      <c r="C98">
        <v>17</v>
      </c>
      <c r="D98" s="77" t="s">
        <v>16</v>
      </c>
      <c r="E98">
        <v>1</v>
      </c>
      <c r="F98" s="77" t="s">
        <v>16</v>
      </c>
      <c r="G98">
        <v>2</v>
      </c>
      <c r="H98" s="77"/>
      <c r="I98" s="77"/>
      <c r="K98" s="77" t="s">
        <v>289</v>
      </c>
      <c r="M98" s="77"/>
      <c r="N98" s="77"/>
      <c r="O98" s="77"/>
      <c r="P98" s="77"/>
      <c r="Q98" s="11"/>
    </row>
    <row r="99" spans="1:17" x14ac:dyDescent="0.3">
      <c r="A99" s="78" t="s">
        <v>150</v>
      </c>
      <c r="B99" s="77" t="s">
        <v>295</v>
      </c>
      <c r="C99">
        <v>18</v>
      </c>
      <c r="D99" s="77" t="s">
        <v>324</v>
      </c>
      <c r="E99">
        <v>1</v>
      </c>
      <c r="F99" s="77" t="s">
        <v>324</v>
      </c>
      <c r="G99">
        <v>1</v>
      </c>
      <c r="H99" s="77"/>
      <c r="I99" s="77"/>
      <c r="K99" s="77" t="s">
        <v>289</v>
      </c>
      <c r="M99" s="77"/>
      <c r="N99" s="77"/>
      <c r="O99" s="77"/>
      <c r="P99" s="77"/>
      <c r="Q99" s="11"/>
    </row>
    <row r="100" spans="1:17" x14ac:dyDescent="0.3">
      <c r="A100" s="78" t="s">
        <v>151</v>
      </c>
      <c r="B100" s="77" t="s">
        <v>297</v>
      </c>
      <c r="C100">
        <v>1</v>
      </c>
      <c r="D100" s="77" t="s">
        <v>309</v>
      </c>
      <c r="E100">
        <v>1</v>
      </c>
      <c r="F100" s="77" t="s">
        <v>331</v>
      </c>
      <c r="G100">
        <v>7</v>
      </c>
      <c r="H100" s="77" t="s">
        <v>331</v>
      </c>
      <c r="I100" s="77" t="s">
        <v>169</v>
      </c>
      <c r="J100">
        <v>0</v>
      </c>
      <c r="K100" s="77" t="s">
        <v>289</v>
      </c>
      <c r="M100" s="77" t="s">
        <v>309</v>
      </c>
      <c r="N100" s="77" t="s">
        <v>155</v>
      </c>
      <c r="O100" s="77"/>
      <c r="P100" s="77" t="s">
        <v>331</v>
      </c>
      <c r="Q100" s="11" t="s">
        <v>361</v>
      </c>
    </row>
    <row r="101" spans="1:17" x14ac:dyDescent="0.3">
      <c r="A101" s="78" t="s">
        <v>151</v>
      </c>
      <c r="B101" s="77" t="s">
        <v>297</v>
      </c>
      <c r="C101">
        <v>5</v>
      </c>
      <c r="D101" s="77" t="s">
        <v>314</v>
      </c>
      <c r="E101">
        <v>1</v>
      </c>
      <c r="F101" s="77" t="s">
        <v>315</v>
      </c>
      <c r="G101">
        <v>3</v>
      </c>
      <c r="H101" s="77" t="s">
        <v>332</v>
      </c>
      <c r="I101" s="77" t="s">
        <v>170</v>
      </c>
      <c r="J101">
        <v>1</v>
      </c>
      <c r="K101" s="77" t="s">
        <v>289</v>
      </c>
      <c r="M101" s="77" t="s">
        <v>314</v>
      </c>
      <c r="N101" s="77" t="s">
        <v>108</v>
      </c>
      <c r="O101" s="77" t="s">
        <v>355</v>
      </c>
      <c r="P101" s="77" t="s">
        <v>332</v>
      </c>
      <c r="Q101" s="11"/>
    </row>
    <row r="102" spans="1:17" x14ac:dyDescent="0.3">
      <c r="A102" s="78" t="s">
        <v>151</v>
      </c>
      <c r="B102" s="77" t="s">
        <v>297</v>
      </c>
      <c r="C102">
        <v>9</v>
      </c>
      <c r="D102" s="77" t="s">
        <v>319</v>
      </c>
      <c r="E102">
        <v>1</v>
      </c>
      <c r="F102" s="77" t="s">
        <v>10</v>
      </c>
      <c r="G102">
        <v>4</v>
      </c>
      <c r="H102" s="77"/>
      <c r="I102" s="77"/>
      <c r="K102" s="77" t="s">
        <v>289</v>
      </c>
      <c r="M102" s="77"/>
      <c r="N102" s="77"/>
      <c r="O102" s="77"/>
      <c r="P102" s="77"/>
      <c r="Q102" s="11"/>
    </row>
    <row r="103" spans="1:17" x14ac:dyDescent="0.3">
      <c r="A103" s="78" t="s">
        <v>151</v>
      </c>
      <c r="B103" s="77" t="s">
        <v>297</v>
      </c>
      <c r="C103">
        <v>11</v>
      </c>
      <c r="D103" s="77" t="s">
        <v>320</v>
      </c>
      <c r="E103">
        <v>1</v>
      </c>
      <c r="F103" s="77" t="s">
        <v>128</v>
      </c>
      <c r="G103">
        <v>5</v>
      </c>
      <c r="H103" s="77"/>
      <c r="I103" s="77"/>
      <c r="K103" s="77" t="s">
        <v>289</v>
      </c>
      <c r="M103" s="77"/>
      <c r="N103" s="77"/>
      <c r="O103" s="77"/>
      <c r="P103" s="77"/>
      <c r="Q103" s="11"/>
    </row>
    <row r="104" spans="1:17" x14ac:dyDescent="0.3">
      <c r="A104" s="78" t="s">
        <v>151</v>
      </c>
      <c r="B104" s="77" t="s">
        <v>297</v>
      </c>
      <c r="C104">
        <v>13</v>
      </c>
      <c r="D104" s="77" t="s">
        <v>321</v>
      </c>
      <c r="E104">
        <v>1</v>
      </c>
      <c r="F104" s="77" t="s">
        <v>11</v>
      </c>
      <c r="G104">
        <v>6</v>
      </c>
      <c r="H104" s="77"/>
      <c r="I104" s="77"/>
      <c r="K104" s="77" t="s">
        <v>289</v>
      </c>
      <c r="M104" s="77"/>
      <c r="N104" s="77"/>
      <c r="O104" s="77"/>
      <c r="P104" s="77"/>
      <c r="Q104" s="11"/>
    </row>
    <row r="105" spans="1:17" x14ac:dyDescent="0.3">
      <c r="A105" s="78" t="s">
        <v>151</v>
      </c>
      <c r="B105" s="77" t="s">
        <v>297</v>
      </c>
      <c r="C105">
        <v>17</v>
      </c>
      <c r="D105" s="77" t="s">
        <v>16</v>
      </c>
      <c r="E105">
        <v>1</v>
      </c>
      <c r="F105" s="77" t="s">
        <v>16</v>
      </c>
      <c r="G105">
        <v>2</v>
      </c>
      <c r="H105" s="77"/>
      <c r="I105" s="77"/>
      <c r="K105" s="77" t="s">
        <v>289</v>
      </c>
      <c r="M105" s="77"/>
      <c r="N105" s="77"/>
      <c r="O105" s="77"/>
      <c r="P105" s="77"/>
      <c r="Q105" s="11"/>
    </row>
    <row r="106" spans="1:17" x14ac:dyDescent="0.3">
      <c r="A106" s="78" t="s">
        <v>151</v>
      </c>
      <c r="B106" s="77" t="s">
        <v>297</v>
      </c>
      <c r="C106">
        <v>18</v>
      </c>
      <c r="D106" s="77" t="s">
        <v>324</v>
      </c>
      <c r="E106">
        <v>1</v>
      </c>
      <c r="F106" s="77" t="s">
        <v>324</v>
      </c>
      <c r="G106">
        <v>1</v>
      </c>
      <c r="H106" s="77"/>
      <c r="I106" s="77"/>
      <c r="K106" s="77" t="s">
        <v>289</v>
      </c>
      <c r="M106" s="77"/>
      <c r="N106" s="77"/>
      <c r="O106" s="77"/>
      <c r="P106" s="77"/>
      <c r="Q106" s="11"/>
    </row>
    <row r="107" spans="1:17" x14ac:dyDescent="0.3">
      <c r="A107" s="78" t="s">
        <v>152</v>
      </c>
      <c r="B107" s="77" t="s">
        <v>299</v>
      </c>
      <c r="C107">
        <v>1</v>
      </c>
      <c r="D107" s="77" t="s">
        <v>309</v>
      </c>
      <c r="E107">
        <v>1</v>
      </c>
      <c r="F107" s="77" t="s">
        <v>333</v>
      </c>
      <c r="G107">
        <v>7</v>
      </c>
      <c r="H107" s="77" t="s">
        <v>333</v>
      </c>
      <c r="I107" s="77" t="s">
        <v>171</v>
      </c>
      <c r="J107">
        <v>0</v>
      </c>
      <c r="K107" s="77" t="s">
        <v>289</v>
      </c>
      <c r="M107" s="77" t="s">
        <v>309</v>
      </c>
      <c r="N107" s="77" t="s">
        <v>155</v>
      </c>
      <c r="O107" s="77"/>
      <c r="P107" s="77" t="s">
        <v>333</v>
      </c>
      <c r="Q107" s="11" t="s">
        <v>362</v>
      </c>
    </row>
    <row r="108" spans="1:17" x14ac:dyDescent="0.3">
      <c r="A108" s="78" t="s">
        <v>152</v>
      </c>
      <c r="B108" s="77" t="s">
        <v>299</v>
      </c>
      <c r="C108">
        <v>5</v>
      </c>
      <c r="D108" s="77" t="s">
        <v>314</v>
      </c>
      <c r="E108">
        <v>1</v>
      </c>
      <c r="F108" s="77" t="s">
        <v>315</v>
      </c>
      <c r="G108">
        <v>3</v>
      </c>
      <c r="H108" s="77" t="s">
        <v>334</v>
      </c>
      <c r="I108" s="77" t="s">
        <v>172</v>
      </c>
      <c r="J108">
        <v>1</v>
      </c>
      <c r="K108" s="77" t="s">
        <v>289</v>
      </c>
      <c r="M108" s="77" t="s">
        <v>314</v>
      </c>
      <c r="N108" s="77" t="s">
        <v>108</v>
      </c>
      <c r="O108" s="77" t="s">
        <v>356</v>
      </c>
      <c r="P108" s="77" t="s">
        <v>334</v>
      </c>
      <c r="Q108" s="11"/>
    </row>
    <row r="109" spans="1:17" x14ac:dyDescent="0.3">
      <c r="A109" s="78" t="s">
        <v>152</v>
      </c>
      <c r="B109" s="77" t="s">
        <v>299</v>
      </c>
      <c r="C109">
        <v>9</v>
      </c>
      <c r="D109" s="77" t="s">
        <v>319</v>
      </c>
      <c r="E109">
        <v>1</v>
      </c>
      <c r="F109" s="77" t="s">
        <v>10</v>
      </c>
      <c r="G109">
        <v>4</v>
      </c>
      <c r="H109" s="77"/>
      <c r="I109" s="77"/>
      <c r="K109" s="77" t="s">
        <v>289</v>
      </c>
      <c r="M109" s="77"/>
      <c r="N109" s="77"/>
      <c r="O109" s="77"/>
      <c r="P109" s="77"/>
      <c r="Q109" s="11"/>
    </row>
    <row r="110" spans="1:17" x14ac:dyDescent="0.3">
      <c r="A110" s="78" t="s">
        <v>152</v>
      </c>
      <c r="B110" s="77" t="s">
        <v>299</v>
      </c>
      <c r="C110">
        <v>11</v>
      </c>
      <c r="D110" s="77" t="s">
        <v>320</v>
      </c>
      <c r="E110">
        <v>1</v>
      </c>
      <c r="F110" s="77" t="s">
        <v>128</v>
      </c>
      <c r="G110">
        <v>5</v>
      </c>
      <c r="H110" s="77"/>
      <c r="I110" s="77"/>
      <c r="K110" s="77" t="s">
        <v>289</v>
      </c>
      <c r="M110" s="77"/>
      <c r="N110" s="77"/>
      <c r="O110" s="77"/>
      <c r="P110" s="77"/>
      <c r="Q110" s="11"/>
    </row>
    <row r="111" spans="1:17" x14ac:dyDescent="0.3">
      <c r="A111" s="78" t="s">
        <v>152</v>
      </c>
      <c r="B111" s="77" t="s">
        <v>299</v>
      </c>
      <c r="C111">
        <v>13</v>
      </c>
      <c r="D111" s="77" t="s">
        <v>321</v>
      </c>
      <c r="E111">
        <v>1</v>
      </c>
      <c r="F111" s="77" t="s">
        <v>11</v>
      </c>
      <c r="G111">
        <v>6</v>
      </c>
      <c r="H111" s="77"/>
      <c r="I111" s="77"/>
      <c r="K111" s="77" t="s">
        <v>289</v>
      </c>
      <c r="M111" s="77"/>
      <c r="N111" s="77"/>
      <c r="O111" s="77"/>
      <c r="P111" s="77"/>
      <c r="Q111" s="11"/>
    </row>
    <row r="112" spans="1:17" x14ac:dyDescent="0.3">
      <c r="A112" s="78" t="s">
        <v>152</v>
      </c>
      <c r="B112" s="77" t="s">
        <v>299</v>
      </c>
      <c r="C112">
        <v>17</v>
      </c>
      <c r="D112" s="77" t="s">
        <v>16</v>
      </c>
      <c r="E112">
        <v>1</v>
      </c>
      <c r="F112" s="77" t="s">
        <v>16</v>
      </c>
      <c r="G112">
        <v>2</v>
      </c>
      <c r="H112" s="77"/>
      <c r="I112" s="77"/>
      <c r="K112" s="77" t="s">
        <v>289</v>
      </c>
      <c r="M112" s="77"/>
      <c r="N112" s="77"/>
      <c r="O112" s="77"/>
      <c r="P112" s="77"/>
      <c r="Q112" s="11"/>
    </row>
    <row r="113" spans="1:17" x14ac:dyDescent="0.3">
      <c r="A113" s="78" t="s">
        <v>152</v>
      </c>
      <c r="B113" s="77" t="s">
        <v>299</v>
      </c>
      <c r="C113">
        <v>18</v>
      </c>
      <c r="D113" s="77" t="s">
        <v>324</v>
      </c>
      <c r="E113">
        <v>1</v>
      </c>
      <c r="F113" s="77" t="s">
        <v>324</v>
      </c>
      <c r="G113">
        <v>1</v>
      </c>
      <c r="H113" s="77"/>
      <c r="I113" s="77"/>
      <c r="K113" s="77" t="s">
        <v>289</v>
      </c>
      <c r="M113" s="77"/>
      <c r="N113" s="77"/>
      <c r="O113" s="77"/>
      <c r="P113" s="77"/>
      <c r="Q113" s="11"/>
    </row>
    <row r="114" spans="1:17" x14ac:dyDescent="0.3">
      <c r="A114" s="78" t="s">
        <v>153</v>
      </c>
      <c r="B114" s="77" t="s">
        <v>301</v>
      </c>
      <c r="C114">
        <v>1</v>
      </c>
      <c r="D114" s="77" t="s">
        <v>309</v>
      </c>
      <c r="E114">
        <v>1</v>
      </c>
      <c r="F114" s="77" t="s">
        <v>335</v>
      </c>
      <c r="G114">
        <v>7</v>
      </c>
      <c r="H114" s="77" t="s">
        <v>335</v>
      </c>
      <c r="I114" s="77" t="s">
        <v>173</v>
      </c>
      <c r="J114">
        <v>0</v>
      </c>
      <c r="K114" s="77" t="s">
        <v>289</v>
      </c>
      <c r="M114" s="77" t="s">
        <v>309</v>
      </c>
      <c r="N114" s="77" t="s">
        <v>155</v>
      </c>
      <c r="O114" s="77"/>
      <c r="P114" s="77" t="s">
        <v>335</v>
      </c>
      <c r="Q114" s="11" t="s">
        <v>363</v>
      </c>
    </row>
    <row r="115" spans="1:17" x14ac:dyDescent="0.3">
      <c r="A115" s="78" t="s">
        <v>153</v>
      </c>
      <c r="B115" s="77" t="s">
        <v>301</v>
      </c>
      <c r="C115">
        <v>5</v>
      </c>
      <c r="D115" s="77" t="s">
        <v>314</v>
      </c>
      <c r="E115">
        <v>1</v>
      </c>
      <c r="F115" s="77" t="s">
        <v>315</v>
      </c>
      <c r="G115">
        <v>3</v>
      </c>
      <c r="H115" s="77" t="s">
        <v>336</v>
      </c>
      <c r="I115" s="77" t="s">
        <v>174</v>
      </c>
      <c r="J115">
        <v>1</v>
      </c>
      <c r="K115" s="77" t="s">
        <v>289</v>
      </c>
      <c r="M115" s="77" t="s">
        <v>314</v>
      </c>
      <c r="N115" s="77" t="s">
        <v>108</v>
      </c>
      <c r="O115" s="77" t="s">
        <v>357</v>
      </c>
      <c r="P115" s="77" t="s">
        <v>336</v>
      </c>
      <c r="Q115" s="11"/>
    </row>
    <row r="116" spans="1:17" x14ac:dyDescent="0.3">
      <c r="A116" s="78" t="s">
        <v>153</v>
      </c>
      <c r="B116" s="77" t="s">
        <v>301</v>
      </c>
      <c r="C116">
        <v>9</v>
      </c>
      <c r="D116" s="77" t="s">
        <v>319</v>
      </c>
      <c r="E116">
        <v>1</v>
      </c>
      <c r="F116" s="77" t="s">
        <v>10</v>
      </c>
      <c r="G116">
        <v>4</v>
      </c>
      <c r="H116" s="77"/>
      <c r="I116" s="77"/>
      <c r="K116" s="77" t="s">
        <v>289</v>
      </c>
      <c r="M116" s="77"/>
      <c r="N116" s="77"/>
      <c r="O116" s="77"/>
      <c r="P116" s="77"/>
      <c r="Q116" s="11"/>
    </row>
    <row r="117" spans="1:17" x14ac:dyDescent="0.3">
      <c r="A117" s="78" t="s">
        <v>153</v>
      </c>
      <c r="B117" s="77" t="s">
        <v>301</v>
      </c>
      <c r="C117">
        <v>11</v>
      </c>
      <c r="D117" s="77" t="s">
        <v>320</v>
      </c>
      <c r="E117">
        <v>1</v>
      </c>
      <c r="F117" s="77" t="s">
        <v>128</v>
      </c>
      <c r="G117">
        <v>5</v>
      </c>
      <c r="H117" s="77"/>
      <c r="I117" s="77"/>
      <c r="K117" s="77" t="s">
        <v>289</v>
      </c>
      <c r="M117" s="77"/>
      <c r="N117" s="77"/>
      <c r="O117" s="77"/>
      <c r="P117" s="77"/>
      <c r="Q117" s="11"/>
    </row>
    <row r="118" spans="1:17" x14ac:dyDescent="0.3">
      <c r="A118" s="78" t="s">
        <v>153</v>
      </c>
      <c r="B118" s="77" t="s">
        <v>301</v>
      </c>
      <c r="C118">
        <v>13</v>
      </c>
      <c r="D118" s="77" t="s">
        <v>321</v>
      </c>
      <c r="E118">
        <v>1</v>
      </c>
      <c r="F118" s="77" t="s">
        <v>11</v>
      </c>
      <c r="G118">
        <v>6</v>
      </c>
      <c r="H118" s="77"/>
      <c r="I118" s="77"/>
      <c r="K118" s="77" t="s">
        <v>289</v>
      </c>
      <c r="M118" s="77"/>
      <c r="N118" s="77"/>
      <c r="O118" s="77"/>
      <c r="P118" s="77"/>
      <c r="Q118" s="11"/>
    </row>
    <row r="119" spans="1:17" x14ac:dyDescent="0.3">
      <c r="A119" s="78" t="s">
        <v>153</v>
      </c>
      <c r="B119" s="77" t="s">
        <v>301</v>
      </c>
      <c r="C119">
        <v>17</v>
      </c>
      <c r="D119" s="77" t="s">
        <v>16</v>
      </c>
      <c r="E119">
        <v>1</v>
      </c>
      <c r="F119" s="77" t="s">
        <v>16</v>
      </c>
      <c r="G119">
        <v>2</v>
      </c>
      <c r="H119" s="77"/>
      <c r="I119" s="77"/>
      <c r="K119" s="77" t="s">
        <v>289</v>
      </c>
      <c r="M119" s="77"/>
      <c r="N119" s="77"/>
      <c r="O119" s="77"/>
      <c r="P119" s="77"/>
      <c r="Q119" s="11"/>
    </row>
    <row r="120" spans="1:17" x14ac:dyDescent="0.3">
      <c r="A120" s="78" t="s">
        <v>153</v>
      </c>
      <c r="B120" s="77" t="s">
        <v>301</v>
      </c>
      <c r="C120">
        <v>18</v>
      </c>
      <c r="D120" s="77" t="s">
        <v>324</v>
      </c>
      <c r="E120">
        <v>1</v>
      </c>
      <c r="F120" s="77" t="s">
        <v>324</v>
      </c>
      <c r="G120">
        <v>1</v>
      </c>
      <c r="H120" s="77"/>
      <c r="I120" s="77"/>
      <c r="K120" s="77" t="s">
        <v>289</v>
      </c>
      <c r="M120" s="77"/>
      <c r="N120" s="77"/>
      <c r="O120" s="77"/>
      <c r="P120" s="77"/>
      <c r="Q120" s="11"/>
    </row>
    <row r="121" spans="1:17" x14ac:dyDescent="0.3">
      <c r="A121" s="78" t="s">
        <v>162</v>
      </c>
      <c r="B121" s="77" t="s">
        <v>303</v>
      </c>
      <c r="C121">
        <v>1</v>
      </c>
      <c r="D121" s="77" t="s">
        <v>309</v>
      </c>
      <c r="E121">
        <v>1</v>
      </c>
      <c r="F121" s="77" t="s">
        <v>337</v>
      </c>
      <c r="G121">
        <v>7</v>
      </c>
      <c r="H121" s="77" t="s">
        <v>337</v>
      </c>
      <c r="I121" s="77" t="s">
        <v>175</v>
      </c>
      <c r="J121">
        <v>0</v>
      </c>
      <c r="K121" s="77" t="s">
        <v>289</v>
      </c>
      <c r="M121" s="77" t="s">
        <v>309</v>
      </c>
      <c r="N121" s="77" t="s">
        <v>155</v>
      </c>
      <c r="O121" s="77"/>
      <c r="P121" s="77" t="s">
        <v>337</v>
      </c>
      <c r="Q121" s="11" t="s">
        <v>364</v>
      </c>
    </row>
    <row r="122" spans="1:17" x14ac:dyDescent="0.3">
      <c r="A122" s="78" t="s">
        <v>162</v>
      </c>
      <c r="B122" s="77" t="s">
        <v>303</v>
      </c>
      <c r="C122">
        <v>5</v>
      </c>
      <c r="D122" s="77" t="s">
        <v>314</v>
      </c>
      <c r="E122">
        <v>1</v>
      </c>
      <c r="F122" s="77" t="s">
        <v>315</v>
      </c>
      <c r="G122">
        <v>3</v>
      </c>
      <c r="H122" s="77" t="s">
        <v>338</v>
      </c>
      <c r="I122" s="77" t="s">
        <v>176</v>
      </c>
      <c r="J122">
        <v>1</v>
      </c>
      <c r="K122" s="77" t="s">
        <v>289</v>
      </c>
      <c r="M122" s="77" t="s">
        <v>314</v>
      </c>
      <c r="N122" s="77" t="s">
        <v>108</v>
      </c>
      <c r="O122" s="77" t="s">
        <v>358</v>
      </c>
      <c r="P122" s="77" t="s">
        <v>338</v>
      </c>
      <c r="Q122" s="11"/>
    </row>
    <row r="123" spans="1:17" x14ac:dyDescent="0.3">
      <c r="A123" s="78" t="s">
        <v>162</v>
      </c>
      <c r="B123" s="77" t="s">
        <v>303</v>
      </c>
      <c r="C123">
        <v>9</v>
      </c>
      <c r="D123" s="77" t="s">
        <v>319</v>
      </c>
      <c r="E123">
        <v>1</v>
      </c>
      <c r="F123" s="77" t="s">
        <v>10</v>
      </c>
      <c r="G123">
        <v>4</v>
      </c>
      <c r="H123" s="77"/>
      <c r="I123" s="77"/>
      <c r="K123" s="77" t="s">
        <v>289</v>
      </c>
      <c r="M123" s="77"/>
      <c r="N123" s="77"/>
      <c r="O123" s="77"/>
      <c r="P123" s="77"/>
      <c r="Q123" s="11"/>
    </row>
    <row r="124" spans="1:17" x14ac:dyDescent="0.3">
      <c r="A124" s="78" t="s">
        <v>162</v>
      </c>
      <c r="B124" s="77" t="s">
        <v>303</v>
      </c>
      <c r="C124">
        <v>11</v>
      </c>
      <c r="D124" s="77" t="s">
        <v>320</v>
      </c>
      <c r="E124">
        <v>1</v>
      </c>
      <c r="F124" s="77" t="s">
        <v>128</v>
      </c>
      <c r="G124">
        <v>5</v>
      </c>
      <c r="H124" s="77"/>
      <c r="I124" s="77"/>
      <c r="K124" s="77" t="s">
        <v>289</v>
      </c>
      <c r="M124" s="77"/>
      <c r="N124" s="77"/>
      <c r="O124" s="77"/>
      <c r="P124" s="77"/>
      <c r="Q124" s="11"/>
    </row>
    <row r="125" spans="1:17" x14ac:dyDescent="0.3">
      <c r="A125" s="78" t="s">
        <v>162</v>
      </c>
      <c r="B125" s="77" t="s">
        <v>303</v>
      </c>
      <c r="C125">
        <v>13</v>
      </c>
      <c r="D125" s="77" t="s">
        <v>321</v>
      </c>
      <c r="E125">
        <v>1</v>
      </c>
      <c r="F125" s="77" t="s">
        <v>11</v>
      </c>
      <c r="G125">
        <v>6</v>
      </c>
      <c r="H125" s="77"/>
      <c r="I125" s="77"/>
      <c r="K125" s="77" t="s">
        <v>289</v>
      </c>
      <c r="M125" s="77"/>
      <c r="N125" s="77"/>
      <c r="O125" s="77"/>
      <c r="P125" s="77"/>
      <c r="Q125" s="11"/>
    </row>
    <row r="126" spans="1:17" x14ac:dyDescent="0.3">
      <c r="A126" s="78" t="s">
        <v>162</v>
      </c>
      <c r="B126" s="77" t="s">
        <v>303</v>
      </c>
      <c r="C126">
        <v>17</v>
      </c>
      <c r="D126" s="77" t="s">
        <v>16</v>
      </c>
      <c r="E126">
        <v>1</v>
      </c>
      <c r="F126" s="77" t="s">
        <v>16</v>
      </c>
      <c r="G126">
        <v>2</v>
      </c>
      <c r="H126" s="77"/>
      <c r="I126" s="77"/>
      <c r="K126" s="77" t="s">
        <v>289</v>
      </c>
      <c r="M126" s="77"/>
      <c r="N126" s="77"/>
      <c r="O126" s="77"/>
      <c r="P126" s="77"/>
      <c r="Q126" s="11"/>
    </row>
    <row r="127" spans="1:17" x14ac:dyDescent="0.3">
      <c r="A127" s="78" t="s">
        <v>162</v>
      </c>
      <c r="B127" s="77" t="s">
        <v>303</v>
      </c>
      <c r="C127">
        <v>18</v>
      </c>
      <c r="D127" s="77" t="s">
        <v>324</v>
      </c>
      <c r="E127">
        <v>1</v>
      </c>
      <c r="F127" s="77" t="s">
        <v>324</v>
      </c>
      <c r="G127">
        <v>1</v>
      </c>
      <c r="H127" s="77"/>
      <c r="I127" s="77"/>
      <c r="K127" s="77" t="s">
        <v>289</v>
      </c>
      <c r="M127" s="77"/>
      <c r="N127" s="77"/>
      <c r="O127" s="77"/>
      <c r="P127" s="77"/>
      <c r="Q127" s="11"/>
    </row>
    <row r="128" spans="1:17" ht="20.399999999999999" x14ac:dyDescent="0.3">
      <c r="A128" s="78" t="s">
        <v>163</v>
      </c>
      <c r="B128" s="77" t="s">
        <v>305</v>
      </c>
      <c r="C128">
        <v>1</v>
      </c>
      <c r="D128" s="77" t="s">
        <v>309</v>
      </c>
      <c r="E128">
        <v>1</v>
      </c>
      <c r="F128" s="77" t="s">
        <v>339</v>
      </c>
      <c r="G128">
        <v>7</v>
      </c>
      <c r="H128" s="77" t="s">
        <v>339</v>
      </c>
      <c r="I128" s="77" t="s">
        <v>177</v>
      </c>
      <c r="J128">
        <v>0</v>
      </c>
      <c r="K128" s="77" t="s">
        <v>289</v>
      </c>
      <c r="M128" s="77" t="s">
        <v>309</v>
      </c>
      <c r="N128" s="77" t="s">
        <v>155</v>
      </c>
      <c r="O128" s="77"/>
      <c r="P128" s="77" t="s">
        <v>339</v>
      </c>
      <c r="Q128" s="11" t="s">
        <v>365</v>
      </c>
    </row>
    <row r="129" spans="1:17" x14ac:dyDescent="0.3">
      <c r="A129" s="78" t="s">
        <v>163</v>
      </c>
      <c r="B129" s="77" t="s">
        <v>305</v>
      </c>
      <c r="C129">
        <v>5</v>
      </c>
      <c r="D129" s="77" t="s">
        <v>314</v>
      </c>
      <c r="E129">
        <v>1</v>
      </c>
      <c r="F129" s="77" t="s">
        <v>315</v>
      </c>
      <c r="G129">
        <v>3</v>
      </c>
      <c r="H129" s="77" t="s">
        <v>346</v>
      </c>
      <c r="I129" s="77" t="s">
        <v>178</v>
      </c>
      <c r="J129">
        <v>1</v>
      </c>
      <c r="K129" s="77" t="s">
        <v>289</v>
      </c>
      <c r="M129" s="77" t="s">
        <v>314</v>
      </c>
      <c r="N129" s="77" t="s">
        <v>108</v>
      </c>
      <c r="O129" s="77" t="s">
        <v>359</v>
      </c>
      <c r="P129" s="77" t="s">
        <v>346</v>
      </c>
      <c r="Q129" s="11"/>
    </row>
    <row r="130" spans="1:17" x14ac:dyDescent="0.3">
      <c r="A130" s="78" t="s">
        <v>163</v>
      </c>
      <c r="B130" s="77" t="s">
        <v>305</v>
      </c>
      <c r="C130">
        <v>9</v>
      </c>
      <c r="D130" s="77" t="s">
        <v>319</v>
      </c>
      <c r="E130">
        <v>1</v>
      </c>
      <c r="F130" s="77" t="s">
        <v>10</v>
      </c>
      <c r="G130">
        <v>4</v>
      </c>
      <c r="H130" s="77"/>
      <c r="I130" s="77"/>
      <c r="K130" s="77" t="s">
        <v>289</v>
      </c>
      <c r="M130" s="77"/>
      <c r="N130" s="77"/>
      <c r="O130" s="77"/>
      <c r="P130" s="77"/>
      <c r="Q130" s="11"/>
    </row>
    <row r="131" spans="1:17" x14ac:dyDescent="0.3">
      <c r="A131" s="78" t="s">
        <v>163</v>
      </c>
      <c r="B131" s="77" t="s">
        <v>305</v>
      </c>
      <c r="C131">
        <v>11</v>
      </c>
      <c r="D131" s="77" t="s">
        <v>320</v>
      </c>
      <c r="E131">
        <v>1</v>
      </c>
      <c r="F131" s="77" t="s">
        <v>128</v>
      </c>
      <c r="G131">
        <v>5</v>
      </c>
      <c r="H131" s="77"/>
      <c r="I131" s="77"/>
      <c r="K131" s="77" t="s">
        <v>289</v>
      </c>
      <c r="M131" s="77"/>
      <c r="N131" s="77"/>
      <c r="O131" s="77"/>
      <c r="P131" s="77"/>
      <c r="Q131" s="11"/>
    </row>
    <row r="132" spans="1:17" x14ac:dyDescent="0.3">
      <c r="A132" s="78" t="s">
        <v>163</v>
      </c>
      <c r="B132" s="77" t="s">
        <v>305</v>
      </c>
      <c r="C132">
        <v>13</v>
      </c>
      <c r="D132" s="77" t="s">
        <v>321</v>
      </c>
      <c r="E132">
        <v>1</v>
      </c>
      <c r="F132" s="77" t="s">
        <v>11</v>
      </c>
      <c r="G132">
        <v>6</v>
      </c>
      <c r="H132" s="77"/>
      <c r="I132" s="77"/>
      <c r="K132" s="77" t="s">
        <v>289</v>
      </c>
      <c r="M132" s="77"/>
      <c r="N132" s="77"/>
      <c r="O132" s="77"/>
      <c r="P132" s="77"/>
      <c r="Q132" s="11"/>
    </row>
    <row r="133" spans="1:17" x14ac:dyDescent="0.3">
      <c r="A133" s="78" t="s">
        <v>163</v>
      </c>
      <c r="B133" s="77" t="s">
        <v>305</v>
      </c>
      <c r="C133">
        <v>17</v>
      </c>
      <c r="D133" s="77" t="s">
        <v>16</v>
      </c>
      <c r="E133">
        <v>1</v>
      </c>
      <c r="F133" s="77" t="s">
        <v>16</v>
      </c>
      <c r="G133">
        <v>2</v>
      </c>
      <c r="H133" s="77"/>
      <c r="I133" s="77"/>
      <c r="K133" s="77" t="s">
        <v>289</v>
      </c>
      <c r="M133" s="77"/>
      <c r="N133" s="77"/>
      <c r="O133" s="77"/>
      <c r="P133" s="77"/>
      <c r="Q133" s="11"/>
    </row>
    <row r="134" spans="1:17" x14ac:dyDescent="0.3">
      <c r="A134" s="78" t="s">
        <v>163</v>
      </c>
      <c r="B134" s="77" t="s">
        <v>305</v>
      </c>
      <c r="C134">
        <v>18</v>
      </c>
      <c r="D134" s="77" t="s">
        <v>324</v>
      </c>
      <c r="E134">
        <v>1</v>
      </c>
      <c r="F134" s="77" t="s">
        <v>324</v>
      </c>
      <c r="G134">
        <v>1</v>
      </c>
      <c r="H134" s="77"/>
      <c r="I134" s="77"/>
      <c r="K134" s="77" t="s">
        <v>289</v>
      </c>
      <c r="M134" s="77"/>
      <c r="N134" s="77"/>
      <c r="O134" s="77"/>
      <c r="P134" s="77"/>
      <c r="Q134" s="11"/>
    </row>
    <row r="135" spans="1:17" ht="20.399999999999999" x14ac:dyDescent="0.3">
      <c r="A135" s="78" t="s">
        <v>164</v>
      </c>
      <c r="B135" s="77" t="s">
        <v>307</v>
      </c>
      <c r="C135">
        <v>1</v>
      </c>
      <c r="D135" s="77" t="s">
        <v>309</v>
      </c>
      <c r="E135">
        <v>1</v>
      </c>
      <c r="F135" s="77" t="s">
        <v>340</v>
      </c>
      <c r="G135">
        <v>7</v>
      </c>
      <c r="H135" s="77" t="s">
        <v>340</v>
      </c>
      <c r="I135" s="77" t="s">
        <v>179</v>
      </c>
      <c r="J135">
        <v>0</v>
      </c>
      <c r="K135" s="77" t="s">
        <v>289</v>
      </c>
      <c r="M135" s="77" t="s">
        <v>309</v>
      </c>
      <c r="N135" s="77" t="s">
        <v>155</v>
      </c>
      <c r="O135" s="77"/>
      <c r="P135" s="77" t="s">
        <v>340</v>
      </c>
      <c r="Q135" s="11" t="s">
        <v>366</v>
      </c>
    </row>
    <row r="136" spans="1:17" x14ac:dyDescent="0.3">
      <c r="A136" s="78" t="s">
        <v>164</v>
      </c>
      <c r="B136" s="77" t="s">
        <v>307</v>
      </c>
      <c r="C136">
        <v>5</v>
      </c>
      <c r="D136" s="77" t="s">
        <v>314</v>
      </c>
      <c r="E136">
        <v>1</v>
      </c>
      <c r="F136" s="77" t="s">
        <v>315</v>
      </c>
      <c r="G136">
        <v>3</v>
      </c>
      <c r="H136" s="77" t="s">
        <v>347</v>
      </c>
      <c r="I136" s="77" t="s">
        <v>180</v>
      </c>
      <c r="J136">
        <v>1</v>
      </c>
      <c r="K136" s="77" t="s">
        <v>289</v>
      </c>
      <c r="M136" s="77" t="s">
        <v>314</v>
      </c>
      <c r="N136" s="77" t="s">
        <v>108</v>
      </c>
      <c r="O136" s="77" t="s">
        <v>360</v>
      </c>
      <c r="P136" s="77" t="s">
        <v>347</v>
      </c>
      <c r="Q136" s="11"/>
    </row>
    <row r="137" spans="1:17" x14ac:dyDescent="0.3">
      <c r="A137" s="78" t="s">
        <v>164</v>
      </c>
      <c r="B137" s="77" t="s">
        <v>307</v>
      </c>
      <c r="C137">
        <v>9</v>
      </c>
      <c r="D137" s="77" t="s">
        <v>319</v>
      </c>
      <c r="E137">
        <v>1</v>
      </c>
      <c r="F137" s="77" t="s">
        <v>10</v>
      </c>
      <c r="G137">
        <v>4</v>
      </c>
      <c r="H137" s="77"/>
      <c r="I137" s="77"/>
      <c r="K137" s="77" t="s">
        <v>289</v>
      </c>
      <c r="M137" s="77"/>
      <c r="N137" s="77"/>
      <c r="O137" s="77"/>
      <c r="P137" s="77"/>
      <c r="Q137" s="11"/>
    </row>
    <row r="138" spans="1:17" x14ac:dyDescent="0.3">
      <c r="A138" s="78" t="s">
        <v>164</v>
      </c>
      <c r="B138" s="77" t="s">
        <v>307</v>
      </c>
      <c r="C138">
        <v>11</v>
      </c>
      <c r="D138" s="77" t="s">
        <v>320</v>
      </c>
      <c r="E138">
        <v>1</v>
      </c>
      <c r="F138" s="77" t="s">
        <v>128</v>
      </c>
      <c r="G138">
        <v>5</v>
      </c>
      <c r="H138" s="77"/>
      <c r="I138" s="77"/>
      <c r="K138" s="77" t="s">
        <v>289</v>
      </c>
      <c r="M138" s="77"/>
      <c r="N138" s="77"/>
      <c r="O138" s="77"/>
      <c r="P138" s="77"/>
      <c r="Q138" s="11"/>
    </row>
    <row r="139" spans="1:17" x14ac:dyDescent="0.3">
      <c r="A139" s="78" t="s">
        <v>164</v>
      </c>
      <c r="B139" s="77" t="s">
        <v>307</v>
      </c>
      <c r="C139">
        <v>13</v>
      </c>
      <c r="D139" s="77" t="s">
        <v>321</v>
      </c>
      <c r="E139">
        <v>1</v>
      </c>
      <c r="F139" s="77" t="s">
        <v>11</v>
      </c>
      <c r="G139">
        <v>6</v>
      </c>
      <c r="H139" s="77"/>
      <c r="I139" s="77"/>
      <c r="K139" s="77" t="s">
        <v>289</v>
      </c>
      <c r="M139" s="77"/>
      <c r="N139" s="77"/>
      <c r="O139" s="77"/>
      <c r="P139" s="77"/>
      <c r="Q139" s="11"/>
    </row>
    <row r="140" spans="1:17" x14ac:dyDescent="0.3">
      <c r="A140" s="78" t="s">
        <v>164</v>
      </c>
      <c r="B140" s="77" t="s">
        <v>307</v>
      </c>
      <c r="C140">
        <v>17</v>
      </c>
      <c r="D140" s="77" t="s">
        <v>16</v>
      </c>
      <c r="E140">
        <v>1</v>
      </c>
      <c r="F140" s="77" t="s">
        <v>16</v>
      </c>
      <c r="G140">
        <v>2</v>
      </c>
      <c r="H140" s="77"/>
      <c r="I140" s="77"/>
      <c r="K140" s="77" t="s">
        <v>289</v>
      </c>
      <c r="M140" s="77"/>
      <c r="N140" s="77"/>
      <c r="O140" s="77"/>
      <c r="P140" s="77"/>
      <c r="Q140" s="11"/>
    </row>
    <row r="141" spans="1:17" x14ac:dyDescent="0.3">
      <c r="A141" s="78" t="s">
        <v>164</v>
      </c>
      <c r="B141" s="77" t="s">
        <v>307</v>
      </c>
      <c r="C141">
        <v>18</v>
      </c>
      <c r="D141" s="77" t="s">
        <v>324</v>
      </c>
      <c r="E141">
        <v>1</v>
      </c>
      <c r="F141" s="77" t="s">
        <v>324</v>
      </c>
      <c r="G141">
        <v>1</v>
      </c>
      <c r="H141" s="77"/>
      <c r="I141" s="77"/>
      <c r="K141" s="77" t="s">
        <v>289</v>
      </c>
      <c r="M141" s="77"/>
      <c r="N141" s="77"/>
      <c r="O141" s="77"/>
      <c r="P141" s="77"/>
      <c r="Q141" s="11"/>
    </row>
    <row r="142" spans="1:17" x14ac:dyDescent="0.3">
      <c r="A142" s="78" t="s">
        <v>385</v>
      </c>
      <c r="B142" s="77" t="s">
        <v>367</v>
      </c>
      <c r="C142">
        <v>1</v>
      </c>
      <c r="D142" s="77" t="s">
        <v>309</v>
      </c>
      <c r="E142">
        <v>1</v>
      </c>
      <c r="F142" s="77" t="s">
        <v>394</v>
      </c>
      <c r="G142">
        <v>7</v>
      </c>
      <c r="H142" s="77" t="s">
        <v>394</v>
      </c>
      <c r="I142" s="77" t="s">
        <v>412</v>
      </c>
      <c r="J142">
        <v>0</v>
      </c>
      <c r="K142" s="77" t="s">
        <v>289</v>
      </c>
      <c r="M142" s="77" t="s">
        <v>309</v>
      </c>
      <c r="N142" s="77" t="s">
        <v>155</v>
      </c>
      <c r="O142" s="77"/>
      <c r="P142" s="77" t="s">
        <v>394</v>
      </c>
      <c r="Q142" s="11" t="s">
        <v>430</v>
      </c>
    </row>
    <row r="143" spans="1:17" x14ac:dyDescent="0.3">
      <c r="A143" s="78" t="s">
        <v>385</v>
      </c>
      <c r="B143" s="77" t="s">
        <v>367</v>
      </c>
      <c r="C143">
        <v>5</v>
      </c>
      <c r="D143" s="77" t="s">
        <v>314</v>
      </c>
      <c r="E143">
        <v>1</v>
      </c>
      <c r="F143" s="77" t="s">
        <v>315</v>
      </c>
      <c r="G143">
        <v>3</v>
      </c>
      <c r="H143" s="77" t="s">
        <v>395</v>
      </c>
      <c r="I143" s="77" t="s">
        <v>413</v>
      </c>
      <c r="J143">
        <v>1</v>
      </c>
      <c r="K143" s="77" t="s">
        <v>289</v>
      </c>
      <c r="M143" s="77" t="s">
        <v>314</v>
      </c>
      <c r="N143" s="77" t="s">
        <v>108</v>
      </c>
      <c r="O143" s="77" t="s">
        <v>431</v>
      </c>
      <c r="P143" s="77" t="s">
        <v>395</v>
      </c>
      <c r="Q143" s="11"/>
    </row>
    <row r="144" spans="1:17" x14ac:dyDescent="0.3">
      <c r="A144" s="78" t="s">
        <v>385</v>
      </c>
      <c r="B144" s="77" t="s">
        <v>367</v>
      </c>
      <c r="C144">
        <v>9</v>
      </c>
      <c r="D144" s="77" t="s">
        <v>319</v>
      </c>
      <c r="E144">
        <v>1</v>
      </c>
      <c r="F144" s="77" t="s">
        <v>10</v>
      </c>
      <c r="G144">
        <v>4</v>
      </c>
      <c r="H144" s="77"/>
      <c r="I144" s="77"/>
      <c r="K144" s="77" t="s">
        <v>289</v>
      </c>
      <c r="M144" s="77"/>
      <c r="N144" s="77"/>
      <c r="O144" s="77"/>
      <c r="P144" s="77"/>
      <c r="Q144" s="11"/>
    </row>
    <row r="145" spans="1:17" x14ac:dyDescent="0.3">
      <c r="A145" s="78" t="s">
        <v>385</v>
      </c>
      <c r="B145" s="77" t="s">
        <v>367</v>
      </c>
      <c r="C145">
        <v>11</v>
      </c>
      <c r="D145" s="77" t="s">
        <v>320</v>
      </c>
      <c r="E145">
        <v>1</v>
      </c>
      <c r="F145" s="77" t="s">
        <v>128</v>
      </c>
      <c r="G145">
        <v>5</v>
      </c>
      <c r="H145" s="77"/>
      <c r="I145" s="77"/>
      <c r="K145" s="77" t="s">
        <v>289</v>
      </c>
      <c r="M145" s="77"/>
      <c r="N145" s="77"/>
      <c r="O145" s="77"/>
      <c r="P145" s="77"/>
      <c r="Q145" s="11"/>
    </row>
    <row r="146" spans="1:17" x14ac:dyDescent="0.3">
      <c r="A146" s="78" t="s">
        <v>385</v>
      </c>
      <c r="B146" s="77" t="s">
        <v>367</v>
      </c>
      <c r="C146">
        <v>13</v>
      </c>
      <c r="D146" s="77" t="s">
        <v>321</v>
      </c>
      <c r="E146">
        <v>1</v>
      </c>
      <c r="F146" s="77" t="s">
        <v>11</v>
      </c>
      <c r="G146">
        <v>6</v>
      </c>
      <c r="H146" s="77"/>
      <c r="I146" s="77"/>
      <c r="K146" s="77" t="s">
        <v>289</v>
      </c>
      <c r="M146" s="77"/>
      <c r="N146" s="77"/>
      <c r="O146" s="77"/>
      <c r="P146" s="77"/>
      <c r="Q146" s="11"/>
    </row>
    <row r="147" spans="1:17" x14ac:dyDescent="0.3">
      <c r="A147" s="78" t="s">
        <v>385</v>
      </c>
      <c r="B147" s="77" t="s">
        <v>367</v>
      </c>
      <c r="C147">
        <v>17</v>
      </c>
      <c r="D147" s="77" t="s">
        <v>16</v>
      </c>
      <c r="E147">
        <v>1</v>
      </c>
      <c r="F147" s="77" t="s">
        <v>16</v>
      </c>
      <c r="G147">
        <v>2</v>
      </c>
      <c r="H147" s="77"/>
      <c r="I147" s="77"/>
      <c r="K147" s="77" t="s">
        <v>289</v>
      </c>
      <c r="M147" s="77"/>
      <c r="N147" s="77"/>
      <c r="O147" s="77"/>
      <c r="P147" s="77"/>
      <c r="Q147" s="11"/>
    </row>
    <row r="148" spans="1:17" x14ac:dyDescent="0.3">
      <c r="A148" s="78" t="s">
        <v>385</v>
      </c>
      <c r="B148" s="77" t="s">
        <v>367</v>
      </c>
      <c r="C148">
        <v>18</v>
      </c>
      <c r="D148" s="77" t="s">
        <v>324</v>
      </c>
      <c r="E148">
        <v>1</v>
      </c>
      <c r="F148" s="77" t="s">
        <v>324</v>
      </c>
      <c r="G148">
        <v>1</v>
      </c>
      <c r="H148" s="77"/>
      <c r="I148" s="77"/>
      <c r="K148" s="77" t="s">
        <v>289</v>
      </c>
      <c r="M148" s="77"/>
      <c r="N148" s="77"/>
      <c r="O148" s="77"/>
      <c r="P148" s="77"/>
      <c r="Q148" s="11"/>
    </row>
    <row r="149" spans="1:17" x14ac:dyDescent="0.3">
      <c r="A149" s="78" t="s">
        <v>386</v>
      </c>
      <c r="B149" s="77" t="s">
        <v>369</v>
      </c>
      <c r="C149">
        <v>1</v>
      </c>
      <c r="D149" s="77" t="s">
        <v>309</v>
      </c>
      <c r="E149">
        <v>1</v>
      </c>
      <c r="F149" s="77" t="s">
        <v>396</v>
      </c>
      <c r="G149">
        <v>7</v>
      </c>
      <c r="H149" s="77" t="s">
        <v>396</v>
      </c>
      <c r="I149" s="77" t="s">
        <v>414</v>
      </c>
      <c r="J149">
        <v>0</v>
      </c>
      <c r="K149" s="77" t="s">
        <v>289</v>
      </c>
      <c r="M149" s="77" t="s">
        <v>309</v>
      </c>
      <c r="N149" s="77" t="s">
        <v>155</v>
      </c>
      <c r="O149" s="77"/>
      <c r="P149" s="77" t="s">
        <v>396</v>
      </c>
      <c r="Q149" s="11" t="s">
        <v>432</v>
      </c>
    </row>
    <row r="150" spans="1:17" x14ac:dyDescent="0.3">
      <c r="A150" s="78" t="s">
        <v>386</v>
      </c>
      <c r="B150" s="77" t="s">
        <v>369</v>
      </c>
      <c r="C150">
        <v>5</v>
      </c>
      <c r="D150" s="77" t="s">
        <v>314</v>
      </c>
      <c r="E150">
        <v>1</v>
      </c>
      <c r="F150" s="77" t="s">
        <v>315</v>
      </c>
      <c r="G150">
        <v>3</v>
      </c>
      <c r="H150" s="77" t="s">
        <v>397</v>
      </c>
      <c r="I150" s="77" t="s">
        <v>415</v>
      </c>
      <c r="J150">
        <v>1</v>
      </c>
      <c r="K150" s="77" t="s">
        <v>289</v>
      </c>
      <c r="M150" s="77" t="s">
        <v>314</v>
      </c>
      <c r="N150" s="77" t="s">
        <v>108</v>
      </c>
      <c r="O150" s="77" t="s">
        <v>433</v>
      </c>
      <c r="P150" s="77" t="s">
        <v>397</v>
      </c>
      <c r="Q150" s="11"/>
    </row>
    <row r="151" spans="1:17" x14ac:dyDescent="0.3">
      <c r="A151" s="78" t="s">
        <v>386</v>
      </c>
      <c r="B151" s="77" t="s">
        <v>369</v>
      </c>
      <c r="C151">
        <v>9</v>
      </c>
      <c r="D151" s="77" t="s">
        <v>319</v>
      </c>
      <c r="E151">
        <v>1</v>
      </c>
      <c r="F151" s="77" t="s">
        <v>10</v>
      </c>
      <c r="G151">
        <v>4</v>
      </c>
      <c r="H151" s="77"/>
      <c r="I151" s="77"/>
      <c r="K151" s="77" t="s">
        <v>289</v>
      </c>
      <c r="M151" s="77"/>
      <c r="N151" s="77"/>
      <c r="O151" s="77"/>
      <c r="P151" s="77"/>
      <c r="Q151" s="11"/>
    </row>
    <row r="152" spans="1:17" x14ac:dyDescent="0.3">
      <c r="A152" s="78" t="s">
        <v>386</v>
      </c>
      <c r="B152" s="77" t="s">
        <v>369</v>
      </c>
      <c r="C152">
        <v>11</v>
      </c>
      <c r="D152" s="77" t="s">
        <v>320</v>
      </c>
      <c r="E152">
        <v>1</v>
      </c>
      <c r="F152" s="77" t="s">
        <v>128</v>
      </c>
      <c r="G152">
        <v>5</v>
      </c>
      <c r="H152" s="77"/>
      <c r="I152" s="77"/>
      <c r="K152" s="77" t="s">
        <v>289</v>
      </c>
      <c r="M152" s="77"/>
      <c r="N152" s="77"/>
      <c r="O152" s="77"/>
      <c r="P152" s="77"/>
      <c r="Q152" s="11"/>
    </row>
    <row r="153" spans="1:17" x14ac:dyDescent="0.3">
      <c r="A153" s="78" t="s">
        <v>386</v>
      </c>
      <c r="B153" s="77" t="s">
        <v>369</v>
      </c>
      <c r="C153">
        <v>13</v>
      </c>
      <c r="D153" s="77" t="s">
        <v>321</v>
      </c>
      <c r="E153">
        <v>1</v>
      </c>
      <c r="F153" s="77" t="s">
        <v>11</v>
      </c>
      <c r="G153">
        <v>6</v>
      </c>
      <c r="H153" s="77"/>
      <c r="I153" s="77"/>
      <c r="K153" s="77" t="s">
        <v>289</v>
      </c>
      <c r="M153" s="77"/>
      <c r="N153" s="77"/>
      <c r="O153" s="77"/>
      <c r="P153" s="77"/>
      <c r="Q153" s="11"/>
    </row>
    <row r="154" spans="1:17" x14ac:dyDescent="0.3">
      <c r="A154" s="78" t="s">
        <v>386</v>
      </c>
      <c r="B154" s="77" t="s">
        <v>369</v>
      </c>
      <c r="C154">
        <v>17</v>
      </c>
      <c r="D154" s="77" t="s">
        <v>16</v>
      </c>
      <c r="E154">
        <v>1</v>
      </c>
      <c r="F154" s="77" t="s">
        <v>16</v>
      </c>
      <c r="G154">
        <v>2</v>
      </c>
      <c r="H154" s="77"/>
      <c r="I154" s="77"/>
      <c r="K154" s="77" t="s">
        <v>289</v>
      </c>
      <c r="M154" s="77"/>
      <c r="N154" s="77"/>
      <c r="O154" s="77"/>
      <c r="P154" s="77"/>
      <c r="Q154" s="11"/>
    </row>
    <row r="155" spans="1:17" x14ac:dyDescent="0.3">
      <c r="A155" s="78" t="s">
        <v>386</v>
      </c>
      <c r="B155" s="77" t="s">
        <v>369</v>
      </c>
      <c r="C155">
        <v>18</v>
      </c>
      <c r="D155" s="77" t="s">
        <v>324</v>
      </c>
      <c r="E155">
        <v>1</v>
      </c>
      <c r="F155" s="77" t="s">
        <v>324</v>
      </c>
      <c r="G155">
        <v>1</v>
      </c>
      <c r="H155" s="77"/>
      <c r="I155" s="77"/>
      <c r="K155" s="77" t="s">
        <v>289</v>
      </c>
      <c r="M155" s="77"/>
      <c r="N155" s="77"/>
      <c r="O155" s="77"/>
      <c r="P155" s="77"/>
      <c r="Q155" s="11"/>
    </row>
    <row r="156" spans="1:17" ht="20.399999999999999" x14ac:dyDescent="0.3">
      <c r="A156" s="78" t="s">
        <v>387</v>
      </c>
      <c r="B156" s="77" t="s">
        <v>371</v>
      </c>
      <c r="C156">
        <v>1</v>
      </c>
      <c r="D156" s="77" t="s">
        <v>309</v>
      </c>
      <c r="E156">
        <v>1</v>
      </c>
      <c r="F156" s="77" t="s">
        <v>398</v>
      </c>
      <c r="G156">
        <v>7</v>
      </c>
      <c r="H156" s="77" t="s">
        <v>398</v>
      </c>
      <c r="I156" s="77" t="s">
        <v>416</v>
      </c>
      <c r="J156">
        <v>0</v>
      </c>
      <c r="K156" s="77" t="s">
        <v>289</v>
      </c>
      <c r="M156" s="77" t="s">
        <v>309</v>
      </c>
      <c r="N156" s="77" t="s">
        <v>155</v>
      </c>
      <c r="O156" s="77"/>
      <c r="P156" s="77" t="s">
        <v>398</v>
      </c>
      <c r="Q156" s="11" t="s">
        <v>434</v>
      </c>
    </row>
    <row r="157" spans="1:17" x14ac:dyDescent="0.3">
      <c r="A157" s="78" t="s">
        <v>387</v>
      </c>
      <c r="B157" s="77" t="s">
        <v>371</v>
      </c>
      <c r="C157">
        <v>5</v>
      </c>
      <c r="D157" s="77" t="s">
        <v>314</v>
      </c>
      <c r="E157">
        <v>1</v>
      </c>
      <c r="F157" s="77" t="s">
        <v>315</v>
      </c>
      <c r="G157">
        <v>3</v>
      </c>
      <c r="H157" s="77" t="s">
        <v>399</v>
      </c>
      <c r="I157" s="77" t="s">
        <v>417</v>
      </c>
      <c r="J157">
        <v>1</v>
      </c>
      <c r="K157" s="77" t="s">
        <v>289</v>
      </c>
      <c r="M157" s="77" t="s">
        <v>314</v>
      </c>
      <c r="N157" s="77" t="s">
        <v>108</v>
      </c>
      <c r="O157" s="77" t="s">
        <v>435</v>
      </c>
      <c r="P157" s="77" t="s">
        <v>399</v>
      </c>
      <c r="Q157" s="11"/>
    </row>
    <row r="158" spans="1:17" x14ac:dyDescent="0.3">
      <c r="A158" s="78" t="s">
        <v>387</v>
      </c>
      <c r="B158" s="77" t="s">
        <v>371</v>
      </c>
      <c r="C158">
        <v>9</v>
      </c>
      <c r="D158" s="77" t="s">
        <v>319</v>
      </c>
      <c r="E158">
        <v>1</v>
      </c>
      <c r="F158" s="77" t="s">
        <v>10</v>
      </c>
      <c r="G158">
        <v>4</v>
      </c>
      <c r="H158" s="77"/>
      <c r="I158" s="77"/>
      <c r="K158" s="77" t="s">
        <v>289</v>
      </c>
      <c r="M158" s="77"/>
      <c r="N158" s="77"/>
      <c r="O158" s="77"/>
      <c r="P158" s="77"/>
      <c r="Q158" s="11"/>
    </row>
    <row r="159" spans="1:17" x14ac:dyDescent="0.3">
      <c r="A159" s="78" t="s">
        <v>387</v>
      </c>
      <c r="B159" s="77" t="s">
        <v>371</v>
      </c>
      <c r="C159">
        <v>11</v>
      </c>
      <c r="D159" s="77" t="s">
        <v>320</v>
      </c>
      <c r="E159">
        <v>1</v>
      </c>
      <c r="F159" s="77" t="s">
        <v>128</v>
      </c>
      <c r="G159">
        <v>5</v>
      </c>
      <c r="H159" s="77"/>
      <c r="I159" s="77"/>
      <c r="K159" s="77" t="s">
        <v>289</v>
      </c>
      <c r="M159" s="77"/>
      <c r="N159" s="77"/>
      <c r="O159" s="77"/>
      <c r="P159" s="77"/>
      <c r="Q159" s="11"/>
    </row>
    <row r="160" spans="1:17" x14ac:dyDescent="0.3">
      <c r="A160" s="78" t="s">
        <v>387</v>
      </c>
      <c r="B160" s="77" t="s">
        <v>371</v>
      </c>
      <c r="C160">
        <v>13</v>
      </c>
      <c r="D160" s="77" t="s">
        <v>321</v>
      </c>
      <c r="E160">
        <v>1</v>
      </c>
      <c r="F160" s="77" t="s">
        <v>11</v>
      </c>
      <c r="G160">
        <v>6</v>
      </c>
      <c r="H160" s="77"/>
      <c r="I160" s="77"/>
      <c r="K160" s="77" t="s">
        <v>289</v>
      </c>
      <c r="M160" s="77"/>
      <c r="N160" s="77"/>
      <c r="O160" s="77"/>
      <c r="P160" s="77"/>
      <c r="Q160" s="11"/>
    </row>
    <row r="161" spans="1:17" x14ac:dyDescent="0.3">
      <c r="A161" s="78" t="s">
        <v>387</v>
      </c>
      <c r="B161" s="77" t="s">
        <v>371</v>
      </c>
      <c r="C161">
        <v>17</v>
      </c>
      <c r="D161" s="77" t="s">
        <v>16</v>
      </c>
      <c r="E161">
        <v>1</v>
      </c>
      <c r="F161" s="77" t="s">
        <v>16</v>
      </c>
      <c r="G161">
        <v>2</v>
      </c>
      <c r="H161" s="77"/>
      <c r="I161" s="77"/>
      <c r="K161" s="77" t="s">
        <v>289</v>
      </c>
      <c r="M161" s="77"/>
      <c r="N161" s="77"/>
      <c r="O161" s="77"/>
      <c r="P161" s="77"/>
      <c r="Q161" s="11"/>
    </row>
    <row r="162" spans="1:17" x14ac:dyDescent="0.3">
      <c r="A162" s="78" t="s">
        <v>387</v>
      </c>
      <c r="B162" s="77" t="s">
        <v>371</v>
      </c>
      <c r="C162">
        <v>18</v>
      </c>
      <c r="D162" s="77" t="s">
        <v>324</v>
      </c>
      <c r="E162">
        <v>1</v>
      </c>
      <c r="F162" s="77" t="s">
        <v>324</v>
      </c>
      <c r="G162">
        <v>1</v>
      </c>
      <c r="H162" s="77"/>
      <c r="I162" s="77"/>
      <c r="K162" s="77" t="s">
        <v>289</v>
      </c>
      <c r="M162" s="77"/>
      <c r="N162" s="77"/>
      <c r="O162" s="77"/>
      <c r="P162" s="77"/>
      <c r="Q162" s="11"/>
    </row>
    <row r="163" spans="1:17" x14ac:dyDescent="0.3">
      <c r="A163" s="78" t="s">
        <v>388</v>
      </c>
      <c r="B163" s="77" t="s">
        <v>373</v>
      </c>
      <c r="C163">
        <v>1</v>
      </c>
      <c r="D163" s="77" t="s">
        <v>309</v>
      </c>
      <c r="E163">
        <v>1</v>
      </c>
      <c r="F163" s="77" t="s">
        <v>400</v>
      </c>
      <c r="G163">
        <v>7</v>
      </c>
      <c r="H163" s="77" t="s">
        <v>400</v>
      </c>
      <c r="I163" s="77" t="s">
        <v>418</v>
      </c>
      <c r="J163">
        <v>0</v>
      </c>
      <c r="K163" s="77" t="s">
        <v>289</v>
      </c>
      <c r="M163" s="77" t="s">
        <v>309</v>
      </c>
      <c r="N163" s="77" t="s">
        <v>155</v>
      </c>
      <c r="O163" s="77"/>
      <c r="P163" s="77" t="s">
        <v>400</v>
      </c>
      <c r="Q163" s="11" t="s">
        <v>436</v>
      </c>
    </row>
    <row r="164" spans="1:17" x14ac:dyDescent="0.3">
      <c r="A164" s="78" t="s">
        <v>388</v>
      </c>
      <c r="B164" s="77" t="s">
        <v>373</v>
      </c>
      <c r="C164">
        <v>5</v>
      </c>
      <c r="D164" s="77" t="s">
        <v>314</v>
      </c>
      <c r="E164">
        <v>1</v>
      </c>
      <c r="F164" s="77" t="s">
        <v>315</v>
      </c>
      <c r="G164">
        <v>3</v>
      </c>
      <c r="H164" s="77" t="s">
        <v>401</v>
      </c>
      <c r="I164" s="77" t="s">
        <v>419</v>
      </c>
      <c r="J164">
        <v>1</v>
      </c>
      <c r="K164" s="77" t="s">
        <v>289</v>
      </c>
      <c r="M164" s="77" t="s">
        <v>314</v>
      </c>
      <c r="N164" s="77" t="s">
        <v>108</v>
      </c>
      <c r="O164" s="77" t="s">
        <v>437</v>
      </c>
      <c r="P164" s="77" t="s">
        <v>401</v>
      </c>
      <c r="Q164" s="11"/>
    </row>
    <row r="165" spans="1:17" x14ac:dyDescent="0.3">
      <c r="A165" s="78" t="s">
        <v>388</v>
      </c>
      <c r="B165" s="77" t="s">
        <v>373</v>
      </c>
      <c r="C165">
        <v>9</v>
      </c>
      <c r="D165" s="77" t="s">
        <v>319</v>
      </c>
      <c r="E165">
        <v>1</v>
      </c>
      <c r="F165" s="77" t="s">
        <v>10</v>
      </c>
      <c r="G165">
        <v>4</v>
      </c>
      <c r="H165" s="77"/>
      <c r="I165" s="77"/>
      <c r="K165" s="77" t="s">
        <v>289</v>
      </c>
      <c r="M165" s="77"/>
      <c r="N165" s="77"/>
      <c r="O165" s="77"/>
      <c r="P165" s="77"/>
      <c r="Q165" s="11"/>
    </row>
    <row r="166" spans="1:17" x14ac:dyDescent="0.3">
      <c r="A166" s="78" t="s">
        <v>388</v>
      </c>
      <c r="B166" s="77" t="s">
        <v>373</v>
      </c>
      <c r="C166">
        <v>11</v>
      </c>
      <c r="D166" s="77" t="s">
        <v>320</v>
      </c>
      <c r="E166">
        <v>1</v>
      </c>
      <c r="F166" s="77" t="s">
        <v>128</v>
      </c>
      <c r="G166">
        <v>5</v>
      </c>
      <c r="H166" s="77"/>
      <c r="I166" s="77"/>
      <c r="K166" s="77" t="s">
        <v>289</v>
      </c>
      <c r="M166" s="77"/>
      <c r="N166" s="77"/>
      <c r="O166" s="77"/>
      <c r="P166" s="77"/>
      <c r="Q166" s="11"/>
    </row>
    <row r="167" spans="1:17" x14ac:dyDescent="0.3">
      <c r="A167" s="78" t="s">
        <v>388</v>
      </c>
      <c r="B167" s="77" t="s">
        <v>373</v>
      </c>
      <c r="C167">
        <v>13</v>
      </c>
      <c r="D167" s="77" t="s">
        <v>321</v>
      </c>
      <c r="E167">
        <v>1</v>
      </c>
      <c r="F167" s="77" t="s">
        <v>11</v>
      </c>
      <c r="G167">
        <v>6</v>
      </c>
      <c r="H167" s="77"/>
      <c r="I167" s="77"/>
      <c r="K167" s="77" t="s">
        <v>289</v>
      </c>
      <c r="M167" s="77"/>
      <c r="N167" s="77"/>
      <c r="O167" s="77"/>
      <c r="P167" s="77"/>
      <c r="Q167" s="11"/>
    </row>
    <row r="168" spans="1:17" x14ac:dyDescent="0.3">
      <c r="A168" s="78" t="s">
        <v>388</v>
      </c>
      <c r="B168" s="77" t="s">
        <v>373</v>
      </c>
      <c r="C168">
        <v>17</v>
      </c>
      <c r="D168" s="77" t="s">
        <v>16</v>
      </c>
      <c r="E168">
        <v>1</v>
      </c>
      <c r="F168" s="77" t="s">
        <v>16</v>
      </c>
      <c r="G168">
        <v>2</v>
      </c>
      <c r="H168" s="77"/>
      <c r="I168" s="77"/>
      <c r="K168" s="77" t="s">
        <v>289</v>
      </c>
      <c r="M168" s="77"/>
      <c r="N168" s="77"/>
      <c r="O168" s="77"/>
      <c r="P168" s="77"/>
      <c r="Q168" s="11"/>
    </row>
    <row r="169" spans="1:17" x14ac:dyDescent="0.3">
      <c r="A169" s="78" t="s">
        <v>388</v>
      </c>
      <c r="B169" s="77" t="s">
        <v>373</v>
      </c>
      <c r="C169">
        <v>18</v>
      </c>
      <c r="D169" s="77" t="s">
        <v>324</v>
      </c>
      <c r="E169">
        <v>1</v>
      </c>
      <c r="F169" s="77" t="s">
        <v>324</v>
      </c>
      <c r="G169">
        <v>1</v>
      </c>
      <c r="H169" s="77"/>
      <c r="I169" s="77"/>
      <c r="K169" s="77" t="s">
        <v>289</v>
      </c>
      <c r="M169" s="77"/>
      <c r="N169" s="77"/>
      <c r="O169" s="77"/>
      <c r="P169" s="77"/>
      <c r="Q169" s="11"/>
    </row>
    <row r="170" spans="1:17" ht="20.399999999999999" x14ac:dyDescent="0.3">
      <c r="A170" s="78" t="s">
        <v>389</v>
      </c>
      <c r="B170" s="77" t="s">
        <v>375</v>
      </c>
      <c r="C170">
        <v>1</v>
      </c>
      <c r="D170" s="77" t="s">
        <v>309</v>
      </c>
      <c r="E170">
        <v>1</v>
      </c>
      <c r="F170" s="77" t="s">
        <v>402</v>
      </c>
      <c r="G170">
        <v>7</v>
      </c>
      <c r="H170" s="77" t="s">
        <v>402</v>
      </c>
      <c r="I170" s="77" t="s">
        <v>420</v>
      </c>
      <c r="J170">
        <v>0</v>
      </c>
      <c r="K170" s="77" t="s">
        <v>289</v>
      </c>
      <c r="M170" s="77" t="s">
        <v>309</v>
      </c>
      <c r="N170" s="77" t="s">
        <v>155</v>
      </c>
      <c r="O170" s="77"/>
      <c r="P170" s="77" t="s">
        <v>402</v>
      </c>
      <c r="Q170" s="11" t="s">
        <v>438</v>
      </c>
    </row>
    <row r="171" spans="1:17" x14ac:dyDescent="0.3">
      <c r="A171" s="78" t="s">
        <v>389</v>
      </c>
      <c r="B171" s="77" t="s">
        <v>375</v>
      </c>
      <c r="C171">
        <v>5</v>
      </c>
      <c r="D171" s="77" t="s">
        <v>314</v>
      </c>
      <c r="E171">
        <v>1</v>
      </c>
      <c r="F171" s="77" t="s">
        <v>315</v>
      </c>
      <c r="G171">
        <v>3</v>
      </c>
      <c r="H171" s="77" t="s">
        <v>403</v>
      </c>
      <c r="I171" s="77" t="s">
        <v>421</v>
      </c>
      <c r="J171">
        <v>1</v>
      </c>
      <c r="K171" s="77" t="s">
        <v>289</v>
      </c>
      <c r="M171" s="77" t="s">
        <v>314</v>
      </c>
      <c r="N171" s="77" t="s">
        <v>108</v>
      </c>
      <c r="O171" s="77" t="s">
        <v>439</v>
      </c>
      <c r="P171" s="77" t="s">
        <v>403</v>
      </c>
      <c r="Q171" s="11"/>
    </row>
    <row r="172" spans="1:17" x14ac:dyDescent="0.3">
      <c r="A172" s="78" t="s">
        <v>389</v>
      </c>
      <c r="B172" s="77" t="s">
        <v>375</v>
      </c>
      <c r="C172">
        <v>9</v>
      </c>
      <c r="D172" s="77" t="s">
        <v>319</v>
      </c>
      <c r="E172">
        <v>1</v>
      </c>
      <c r="F172" s="77" t="s">
        <v>10</v>
      </c>
      <c r="G172">
        <v>4</v>
      </c>
      <c r="H172" s="77"/>
      <c r="I172" s="77"/>
      <c r="K172" s="77" t="s">
        <v>289</v>
      </c>
      <c r="M172" s="77"/>
      <c r="N172" s="77"/>
      <c r="O172" s="77"/>
      <c r="P172" s="77"/>
      <c r="Q172" s="11"/>
    </row>
    <row r="173" spans="1:17" x14ac:dyDescent="0.3">
      <c r="A173" s="78" t="s">
        <v>389</v>
      </c>
      <c r="B173" s="77" t="s">
        <v>375</v>
      </c>
      <c r="C173">
        <v>11</v>
      </c>
      <c r="D173" s="77" t="s">
        <v>320</v>
      </c>
      <c r="E173">
        <v>1</v>
      </c>
      <c r="F173" s="77" t="s">
        <v>128</v>
      </c>
      <c r="G173">
        <v>5</v>
      </c>
      <c r="H173" s="77"/>
      <c r="I173" s="77"/>
      <c r="K173" s="77" t="s">
        <v>289</v>
      </c>
      <c r="M173" s="77"/>
      <c r="N173" s="77"/>
      <c r="O173" s="77"/>
      <c r="P173" s="77"/>
      <c r="Q173" s="11"/>
    </row>
    <row r="174" spans="1:17" x14ac:dyDescent="0.3">
      <c r="A174" s="78" t="s">
        <v>389</v>
      </c>
      <c r="B174" s="77" t="s">
        <v>375</v>
      </c>
      <c r="C174">
        <v>13</v>
      </c>
      <c r="D174" s="77" t="s">
        <v>321</v>
      </c>
      <c r="E174">
        <v>1</v>
      </c>
      <c r="F174" s="77" t="s">
        <v>11</v>
      </c>
      <c r="G174">
        <v>6</v>
      </c>
      <c r="H174" s="77"/>
      <c r="I174" s="77"/>
      <c r="K174" s="77" t="s">
        <v>289</v>
      </c>
      <c r="M174" s="77"/>
      <c r="N174" s="77"/>
      <c r="O174" s="77"/>
      <c r="P174" s="77"/>
      <c r="Q174" s="11"/>
    </row>
    <row r="175" spans="1:17" x14ac:dyDescent="0.3">
      <c r="A175" s="78" t="s">
        <v>389</v>
      </c>
      <c r="B175" s="77" t="s">
        <v>375</v>
      </c>
      <c r="C175">
        <v>17</v>
      </c>
      <c r="D175" s="77" t="s">
        <v>16</v>
      </c>
      <c r="E175">
        <v>1</v>
      </c>
      <c r="F175" s="77" t="s">
        <v>16</v>
      </c>
      <c r="G175">
        <v>2</v>
      </c>
      <c r="H175" s="77"/>
      <c r="I175" s="77"/>
      <c r="K175" s="77" t="s">
        <v>289</v>
      </c>
      <c r="M175" s="77"/>
      <c r="N175" s="77"/>
      <c r="O175" s="77"/>
      <c r="P175" s="77"/>
      <c r="Q175" s="11"/>
    </row>
    <row r="176" spans="1:17" x14ac:dyDescent="0.3">
      <c r="A176" s="78" t="s">
        <v>389</v>
      </c>
      <c r="B176" s="77" t="s">
        <v>375</v>
      </c>
      <c r="C176">
        <v>18</v>
      </c>
      <c r="D176" s="77" t="s">
        <v>324</v>
      </c>
      <c r="E176">
        <v>1</v>
      </c>
      <c r="F176" s="77" t="s">
        <v>324</v>
      </c>
      <c r="G176">
        <v>1</v>
      </c>
      <c r="H176" s="77"/>
      <c r="I176" s="77"/>
      <c r="K176" s="77" t="s">
        <v>289</v>
      </c>
      <c r="M176" s="77"/>
      <c r="N176" s="77"/>
      <c r="O176" s="77"/>
      <c r="P176" s="77"/>
      <c r="Q176" s="11"/>
    </row>
    <row r="177" spans="1:17" x14ac:dyDescent="0.3">
      <c r="A177" s="78" t="s">
        <v>390</v>
      </c>
      <c r="B177" s="77" t="s">
        <v>377</v>
      </c>
      <c r="C177">
        <v>1</v>
      </c>
      <c r="D177" s="77" t="s">
        <v>309</v>
      </c>
      <c r="E177">
        <v>1</v>
      </c>
      <c r="F177" s="77" t="s">
        <v>404</v>
      </c>
      <c r="G177">
        <v>7</v>
      </c>
      <c r="H177" s="77" t="s">
        <v>404</v>
      </c>
      <c r="I177" s="77" t="s">
        <v>422</v>
      </c>
      <c r="J177">
        <v>0</v>
      </c>
      <c r="K177" s="77" t="s">
        <v>289</v>
      </c>
      <c r="M177" s="77" t="s">
        <v>309</v>
      </c>
      <c r="N177" s="77" t="s">
        <v>155</v>
      </c>
      <c r="O177" s="77"/>
      <c r="P177" s="77" t="s">
        <v>404</v>
      </c>
      <c r="Q177" s="11" t="s">
        <v>440</v>
      </c>
    </row>
    <row r="178" spans="1:17" x14ac:dyDescent="0.3">
      <c r="A178" s="78" t="s">
        <v>390</v>
      </c>
      <c r="B178" s="77" t="s">
        <v>377</v>
      </c>
      <c r="C178">
        <v>5</v>
      </c>
      <c r="D178" s="77" t="s">
        <v>314</v>
      </c>
      <c r="E178">
        <v>1</v>
      </c>
      <c r="F178" s="77" t="s">
        <v>315</v>
      </c>
      <c r="G178">
        <v>3</v>
      </c>
      <c r="H178" s="77" t="s">
        <v>405</v>
      </c>
      <c r="I178" s="77" t="s">
        <v>423</v>
      </c>
      <c r="J178">
        <v>1</v>
      </c>
      <c r="K178" s="77" t="s">
        <v>289</v>
      </c>
      <c r="M178" s="77" t="s">
        <v>314</v>
      </c>
      <c r="N178" s="77" t="s">
        <v>108</v>
      </c>
      <c r="O178" s="77" t="s">
        <v>441</v>
      </c>
      <c r="P178" s="77" t="s">
        <v>405</v>
      </c>
      <c r="Q178" s="11"/>
    </row>
    <row r="179" spans="1:17" x14ac:dyDescent="0.3">
      <c r="A179" s="78" t="s">
        <v>390</v>
      </c>
      <c r="B179" s="77" t="s">
        <v>377</v>
      </c>
      <c r="C179">
        <v>9</v>
      </c>
      <c r="D179" s="77" t="s">
        <v>319</v>
      </c>
      <c r="E179">
        <v>1</v>
      </c>
      <c r="F179" s="77" t="s">
        <v>10</v>
      </c>
      <c r="G179">
        <v>4</v>
      </c>
      <c r="H179" s="77"/>
      <c r="I179" s="77"/>
      <c r="K179" s="77" t="s">
        <v>289</v>
      </c>
      <c r="M179" s="77"/>
      <c r="N179" s="77"/>
      <c r="O179" s="77"/>
      <c r="P179" s="77"/>
      <c r="Q179" s="11"/>
    </row>
    <row r="180" spans="1:17" x14ac:dyDescent="0.3">
      <c r="A180" s="78" t="s">
        <v>390</v>
      </c>
      <c r="B180" s="77" t="s">
        <v>377</v>
      </c>
      <c r="C180">
        <v>11</v>
      </c>
      <c r="D180" s="77" t="s">
        <v>320</v>
      </c>
      <c r="E180">
        <v>1</v>
      </c>
      <c r="F180" s="77" t="s">
        <v>128</v>
      </c>
      <c r="G180">
        <v>5</v>
      </c>
      <c r="H180" s="77"/>
      <c r="I180" s="77"/>
      <c r="K180" s="77" t="s">
        <v>289</v>
      </c>
      <c r="M180" s="77"/>
      <c r="N180" s="77"/>
      <c r="O180" s="77"/>
      <c r="P180" s="77"/>
      <c r="Q180" s="11"/>
    </row>
    <row r="181" spans="1:17" x14ac:dyDescent="0.3">
      <c r="A181" s="78" t="s">
        <v>390</v>
      </c>
      <c r="B181" s="77" t="s">
        <v>377</v>
      </c>
      <c r="C181">
        <v>13</v>
      </c>
      <c r="D181" s="77" t="s">
        <v>321</v>
      </c>
      <c r="E181">
        <v>1</v>
      </c>
      <c r="F181" s="77" t="s">
        <v>11</v>
      </c>
      <c r="G181">
        <v>6</v>
      </c>
      <c r="H181" s="77"/>
      <c r="I181" s="77"/>
      <c r="K181" s="77" t="s">
        <v>289</v>
      </c>
      <c r="M181" s="77"/>
      <c r="N181" s="77"/>
      <c r="O181" s="77"/>
      <c r="P181" s="77"/>
      <c r="Q181" s="11"/>
    </row>
    <row r="182" spans="1:17" x14ac:dyDescent="0.3">
      <c r="A182" s="78" t="s">
        <v>390</v>
      </c>
      <c r="B182" s="77" t="s">
        <v>377</v>
      </c>
      <c r="C182">
        <v>17</v>
      </c>
      <c r="D182" s="77" t="s">
        <v>16</v>
      </c>
      <c r="E182">
        <v>1</v>
      </c>
      <c r="F182" s="77" t="s">
        <v>16</v>
      </c>
      <c r="G182">
        <v>2</v>
      </c>
      <c r="H182" s="77"/>
      <c r="I182" s="77"/>
      <c r="K182" s="77" t="s">
        <v>289</v>
      </c>
      <c r="M182" s="77"/>
      <c r="N182" s="77"/>
      <c r="O182" s="77"/>
      <c r="P182" s="77"/>
      <c r="Q182" s="11"/>
    </row>
    <row r="183" spans="1:17" x14ac:dyDescent="0.3">
      <c r="A183" s="78" t="s">
        <v>390</v>
      </c>
      <c r="B183" s="77" t="s">
        <v>377</v>
      </c>
      <c r="C183">
        <v>18</v>
      </c>
      <c r="D183" s="77" t="s">
        <v>324</v>
      </c>
      <c r="E183">
        <v>1</v>
      </c>
      <c r="F183" s="77" t="s">
        <v>324</v>
      </c>
      <c r="G183">
        <v>1</v>
      </c>
      <c r="H183" s="77"/>
      <c r="I183" s="77"/>
      <c r="K183" s="77" t="s">
        <v>289</v>
      </c>
      <c r="M183" s="77"/>
      <c r="N183" s="77"/>
      <c r="O183" s="77"/>
      <c r="P183" s="77"/>
      <c r="Q183" s="11"/>
    </row>
    <row r="184" spans="1:17" x14ac:dyDescent="0.3">
      <c r="A184" s="78" t="s">
        <v>391</v>
      </c>
      <c r="B184" s="77" t="s">
        <v>379</v>
      </c>
      <c r="C184">
        <v>1</v>
      </c>
      <c r="D184" s="77" t="s">
        <v>309</v>
      </c>
      <c r="E184">
        <v>1</v>
      </c>
      <c r="F184" s="77" t="s">
        <v>406</v>
      </c>
      <c r="G184">
        <v>7</v>
      </c>
      <c r="H184" s="77" t="s">
        <v>406</v>
      </c>
      <c r="I184" s="77" t="s">
        <v>424</v>
      </c>
      <c r="J184">
        <v>0</v>
      </c>
      <c r="K184" s="77" t="s">
        <v>289</v>
      </c>
      <c r="M184" s="77" t="s">
        <v>309</v>
      </c>
      <c r="N184" s="77" t="s">
        <v>155</v>
      </c>
      <c r="O184" s="77"/>
      <c r="P184" s="77" t="s">
        <v>406</v>
      </c>
      <c r="Q184" s="11" t="s">
        <v>442</v>
      </c>
    </row>
    <row r="185" spans="1:17" x14ac:dyDescent="0.3">
      <c r="A185" s="78" t="s">
        <v>391</v>
      </c>
      <c r="B185" s="77" t="s">
        <v>379</v>
      </c>
      <c r="C185">
        <v>5</v>
      </c>
      <c r="D185" s="77" t="s">
        <v>314</v>
      </c>
      <c r="E185">
        <v>1</v>
      </c>
      <c r="F185" s="77" t="s">
        <v>315</v>
      </c>
      <c r="G185">
        <v>3</v>
      </c>
      <c r="H185" s="77" t="s">
        <v>407</v>
      </c>
      <c r="I185" s="77" t="s">
        <v>425</v>
      </c>
      <c r="J185">
        <v>1</v>
      </c>
      <c r="K185" s="77" t="s">
        <v>289</v>
      </c>
      <c r="M185" s="77" t="s">
        <v>314</v>
      </c>
      <c r="N185" s="77" t="s">
        <v>108</v>
      </c>
      <c r="O185" s="77" t="s">
        <v>443</v>
      </c>
      <c r="P185" s="77" t="s">
        <v>407</v>
      </c>
      <c r="Q185" s="11"/>
    </row>
    <row r="186" spans="1:17" x14ac:dyDescent="0.3">
      <c r="A186" s="78" t="s">
        <v>391</v>
      </c>
      <c r="B186" s="77" t="s">
        <v>379</v>
      </c>
      <c r="C186">
        <v>9</v>
      </c>
      <c r="D186" s="77" t="s">
        <v>319</v>
      </c>
      <c r="E186">
        <v>1</v>
      </c>
      <c r="F186" s="77" t="s">
        <v>10</v>
      </c>
      <c r="G186">
        <v>4</v>
      </c>
      <c r="H186" s="77"/>
      <c r="I186" s="77"/>
      <c r="K186" s="77" t="s">
        <v>289</v>
      </c>
      <c r="M186" s="77"/>
      <c r="N186" s="77"/>
      <c r="O186" s="77"/>
      <c r="P186" s="77"/>
      <c r="Q186" s="11"/>
    </row>
    <row r="187" spans="1:17" x14ac:dyDescent="0.3">
      <c r="A187" s="78" t="s">
        <v>391</v>
      </c>
      <c r="B187" s="77" t="s">
        <v>379</v>
      </c>
      <c r="C187">
        <v>11</v>
      </c>
      <c r="D187" s="77" t="s">
        <v>320</v>
      </c>
      <c r="E187">
        <v>1</v>
      </c>
      <c r="F187" s="77" t="s">
        <v>128</v>
      </c>
      <c r="G187">
        <v>5</v>
      </c>
      <c r="H187" s="77"/>
      <c r="I187" s="77"/>
      <c r="K187" s="77" t="s">
        <v>289</v>
      </c>
      <c r="M187" s="77"/>
      <c r="N187" s="77"/>
      <c r="O187" s="77"/>
      <c r="P187" s="77"/>
      <c r="Q187" s="11"/>
    </row>
    <row r="188" spans="1:17" x14ac:dyDescent="0.3">
      <c r="A188" s="78" t="s">
        <v>391</v>
      </c>
      <c r="B188" s="77" t="s">
        <v>379</v>
      </c>
      <c r="C188">
        <v>13</v>
      </c>
      <c r="D188" s="77" t="s">
        <v>321</v>
      </c>
      <c r="E188">
        <v>1</v>
      </c>
      <c r="F188" s="77" t="s">
        <v>11</v>
      </c>
      <c r="G188">
        <v>6</v>
      </c>
      <c r="H188" s="77"/>
      <c r="I188" s="77"/>
      <c r="K188" s="77" t="s">
        <v>289</v>
      </c>
      <c r="M188" s="77"/>
      <c r="N188" s="77"/>
      <c r="O188" s="77"/>
      <c r="P188" s="77"/>
      <c r="Q188" s="11"/>
    </row>
    <row r="189" spans="1:17" x14ac:dyDescent="0.3">
      <c r="A189" s="78" t="s">
        <v>391</v>
      </c>
      <c r="B189" s="77" t="s">
        <v>379</v>
      </c>
      <c r="C189">
        <v>17</v>
      </c>
      <c r="D189" s="77" t="s">
        <v>16</v>
      </c>
      <c r="E189">
        <v>1</v>
      </c>
      <c r="F189" s="77" t="s">
        <v>16</v>
      </c>
      <c r="G189">
        <v>2</v>
      </c>
      <c r="H189" s="77"/>
      <c r="I189" s="77"/>
      <c r="K189" s="77" t="s">
        <v>289</v>
      </c>
      <c r="M189" s="77"/>
      <c r="N189" s="77"/>
      <c r="O189" s="77"/>
      <c r="P189" s="77"/>
      <c r="Q189" s="11"/>
    </row>
    <row r="190" spans="1:17" x14ac:dyDescent="0.3">
      <c r="A190" s="78" t="s">
        <v>391</v>
      </c>
      <c r="B190" s="77" t="s">
        <v>379</v>
      </c>
      <c r="C190">
        <v>18</v>
      </c>
      <c r="D190" s="77" t="s">
        <v>324</v>
      </c>
      <c r="E190">
        <v>1</v>
      </c>
      <c r="F190" s="77" t="s">
        <v>324</v>
      </c>
      <c r="G190">
        <v>1</v>
      </c>
      <c r="H190" s="77"/>
      <c r="I190" s="77"/>
      <c r="K190" s="77" t="s">
        <v>289</v>
      </c>
      <c r="M190" s="77"/>
      <c r="N190" s="77"/>
      <c r="O190" s="77"/>
      <c r="P190" s="77"/>
      <c r="Q190" s="11"/>
    </row>
    <row r="191" spans="1:17" ht="20.399999999999999" x14ac:dyDescent="0.3">
      <c r="A191" s="78" t="s">
        <v>392</v>
      </c>
      <c r="B191" s="77" t="s">
        <v>381</v>
      </c>
      <c r="C191">
        <v>1</v>
      </c>
      <c r="D191" s="77" t="s">
        <v>309</v>
      </c>
      <c r="E191">
        <v>1</v>
      </c>
      <c r="F191" s="77" t="s">
        <v>408</v>
      </c>
      <c r="G191">
        <v>7</v>
      </c>
      <c r="H191" s="77" t="s">
        <v>408</v>
      </c>
      <c r="I191" s="77" t="s">
        <v>426</v>
      </c>
      <c r="J191">
        <v>0</v>
      </c>
      <c r="K191" s="77" t="s">
        <v>289</v>
      </c>
      <c r="M191" s="77" t="s">
        <v>309</v>
      </c>
      <c r="N191" s="77" t="s">
        <v>155</v>
      </c>
      <c r="O191" s="77"/>
      <c r="P191" s="77" t="s">
        <v>408</v>
      </c>
      <c r="Q191" s="11" t="s">
        <v>444</v>
      </c>
    </row>
    <row r="192" spans="1:17" x14ac:dyDescent="0.3">
      <c r="A192" s="78" t="s">
        <v>392</v>
      </c>
      <c r="B192" s="77" t="s">
        <v>381</v>
      </c>
      <c r="C192">
        <v>5</v>
      </c>
      <c r="D192" s="77" t="s">
        <v>314</v>
      </c>
      <c r="E192">
        <v>1</v>
      </c>
      <c r="F192" s="77" t="s">
        <v>315</v>
      </c>
      <c r="G192">
        <v>3</v>
      </c>
      <c r="H192" s="77" t="s">
        <v>409</v>
      </c>
      <c r="I192" s="77" t="s">
        <v>427</v>
      </c>
      <c r="J192">
        <v>1</v>
      </c>
      <c r="K192" s="77" t="s">
        <v>289</v>
      </c>
      <c r="M192" s="77" t="s">
        <v>314</v>
      </c>
      <c r="N192" s="77" t="s">
        <v>108</v>
      </c>
      <c r="O192" s="77" t="s">
        <v>445</v>
      </c>
      <c r="P192" s="77" t="s">
        <v>409</v>
      </c>
      <c r="Q192" s="11"/>
    </row>
    <row r="193" spans="1:17" x14ac:dyDescent="0.3">
      <c r="A193" s="78" t="s">
        <v>392</v>
      </c>
      <c r="B193" s="77" t="s">
        <v>381</v>
      </c>
      <c r="C193">
        <v>9</v>
      </c>
      <c r="D193" s="77" t="s">
        <v>319</v>
      </c>
      <c r="E193">
        <v>1</v>
      </c>
      <c r="F193" s="77" t="s">
        <v>10</v>
      </c>
      <c r="G193">
        <v>4</v>
      </c>
      <c r="H193" s="77"/>
      <c r="I193" s="77"/>
      <c r="K193" s="77" t="s">
        <v>289</v>
      </c>
      <c r="M193" s="77"/>
      <c r="N193" s="77"/>
      <c r="O193" s="77"/>
      <c r="P193" s="77"/>
      <c r="Q193" s="11"/>
    </row>
    <row r="194" spans="1:17" x14ac:dyDescent="0.3">
      <c r="A194" s="78" t="s">
        <v>392</v>
      </c>
      <c r="B194" s="77" t="s">
        <v>381</v>
      </c>
      <c r="C194">
        <v>11</v>
      </c>
      <c r="D194" s="77" t="s">
        <v>320</v>
      </c>
      <c r="E194">
        <v>1</v>
      </c>
      <c r="F194" s="77" t="s">
        <v>128</v>
      </c>
      <c r="G194">
        <v>5</v>
      </c>
      <c r="H194" s="77"/>
      <c r="I194" s="77"/>
      <c r="K194" s="77" t="s">
        <v>289</v>
      </c>
      <c r="M194" s="77"/>
      <c r="N194" s="77"/>
      <c r="O194" s="77"/>
      <c r="P194" s="77"/>
      <c r="Q194" s="11"/>
    </row>
    <row r="195" spans="1:17" x14ac:dyDescent="0.3">
      <c r="A195" s="78" t="s">
        <v>392</v>
      </c>
      <c r="B195" s="77" t="s">
        <v>381</v>
      </c>
      <c r="C195">
        <v>13</v>
      </c>
      <c r="D195" s="77" t="s">
        <v>321</v>
      </c>
      <c r="E195">
        <v>1</v>
      </c>
      <c r="F195" s="77" t="s">
        <v>11</v>
      </c>
      <c r="G195">
        <v>6</v>
      </c>
      <c r="H195" s="77"/>
      <c r="I195" s="77"/>
      <c r="K195" s="77" t="s">
        <v>289</v>
      </c>
      <c r="M195" s="77"/>
      <c r="N195" s="77"/>
      <c r="O195" s="77"/>
      <c r="P195" s="77"/>
      <c r="Q195" s="11"/>
    </row>
    <row r="196" spans="1:17" x14ac:dyDescent="0.3">
      <c r="A196" s="78" t="s">
        <v>392</v>
      </c>
      <c r="B196" s="77" t="s">
        <v>381</v>
      </c>
      <c r="C196">
        <v>17</v>
      </c>
      <c r="D196" s="77" t="s">
        <v>16</v>
      </c>
      <c r="E196">
        <v>1</v>
      </c>
      <c r="F196" s="77" t="s">
        <v>16</v>
      </c>
      <c r="G196">
        <v>2</v>
      </c>
      <c r="H196" s="77"/>
      <c r="I196" s="77"/>
      <c r="K196" s="77" t="s">
        <v>289</v>
      </c>
      <c r="M196" s="77"/>
      <c r="N196" s="77"/>
      <c r="O196" s="77"/>
      <c r="P196" s="77"/>
      <c r="Q196" s="11"/>
    </row>
    <row r="197" spans="1:17" x14ac:dyDescent="0.3">
      <c r="A197" s="78" t="s">
        <v>392</v>
      </c>
      <c r="B197" s="77" t="s">
        <v>381</v>
      </c>
      <c r="C197">
        <v>18</v>
      </c>
      <c r="D197" s="77" t="s">
        <v>324</v>
      </c>
      <c r="E197">
        <v>1</v>
      </c>
      <c r="F197" s="77" t="s">
        <v>324</v>
      </c>
      <c r="G197">
        <v>1</v>
      </c>
      <c r="H197" s="77"/>
      <c r="I197" s="77"/>
      <c r="K197" s="77" t="s">
        <v>289</v>
      </c>
      <c r="M197" s="77"/>
      <c r="N197" s="77"/>
      <c r="O197" s="77"/>
      <c r="P197" s="77"/>
      <c r="Q197" s="11"/>
    </row>
    <row r="198" spans="1:17" x14ac:dyDescent="0.3">
      <c r="A198" s="78" t="s">
        <v>393</v>
      </c>
      <c r="B198" s="77" t="s">
        <v>383</v>
      </c>
      <c r="C198">
        <v>1</v>
      </c>
      <c r="D198" s="77" t="s">
        <v>309</v>
      </c>
      <c r="E198">
        <v>1</v>
      </c>
      <c r="F198" s="77" t="s">
        <v>410</v>
      </c>
      <c r="G198">
        <v>7</v>
      </c>
      <c r="H198" s="77" t="s">
        <v>410</v>
      </c>
      <c r="I198" s="77" t="s">
        <v>428</v>
      </c>
      <c r="J198">
        <v>0</v>
      </c>
      <c r="K198" s="77" t="s">
        <v>289</v>
      </c>
      <c r="M198" s="77" t="s">
        <v>309</v>
      </c>
      <c r="N198" s="77" t="s">
        <v>155</v>
      </c>
      <c r="O198" s="77"/>
      <c r="P198" s="77" t="s">
        <v>410</v>
      </c>
      <c r="Q198" s="11" t="s">
        <v>446</v>
      </c>
    </row>
    <row r="199" spans="1:17" x14ac:dyDescent="0.3">
      <c r="A199" s="78" t="s">
        <v>393</v>
      </c>
      <c r="B199" s="77" t="s">
        <v>383</v>
      </c>
      <c r="C199">
        <v>5</v>
      </c>
      <c r="D199" s="77" t="s">
        <v>314</v>
      </c>
      <c r="E199">
        <v>1</v>
      </c>
      <c r="F199" s="77" t="s">
        <v>315</v>
      </c>
      <c r="G199">
        <v>3</v>
      </c>
      <c r="H199" s="77" t="s">
        <v>411</v>
      </c>
      <c r="I199" s="77" t="s">
        <v>429</v>
      </c>
      <c r="J199">
        <v>1</v>
      </c>
      <c r="K199" s="77" t="s">
        <v>289</v>
      </c>
      <c r="M199" s="77" t="s">
        <v>314</v>
      </c>
      <c r="N199" s="77" t="s">
        <v>108</v>
      </c>
      <c r="O199" s="77" t="s">
        <v>447</v>
      </c>
      <c r="P199" s="77" t="s">
        <v>411</v>
      </c>
      <c r="Q199" s="11"/>
    </row>
    <row r="200" spans="1:17" x14ac:dyDescent="0.3">
      <c r="A200" s="78" t="s">
        <v>393</v>
      </c>
      <c r="B200" s="77" t="s">
        <v>383</v>
      </c>
      <c r="C200">
        <v>9</v>
      </c>
      <c r="D200" s="77" t="s">
        <v>319</v>
      </c>
      <c r="E200">
        <v>1</v>
      </c>
      <c r="F200" s="77" t="s">
        <v>10</v>
      </c>
      <c r="G200">
        <v>4</v>
      </c>
      <c r="H200" s="77"/>
      <c r="I200" s="77"/>
      <c r="K200" s="77" t="s">
        <v>289</v>
      </c>
      <c r="M200" s="77"/>
      <c r="N200" s="77"/>
      <c r="O200" s="77"/>
      <c r="P200" s="77"/>
      <c r="Q200" s="11"/>
    </row>
    <row r="201" spans="1:17" x14ac:dyDescent="0.3">
      <c r="A201" s="78" t="s">
        <v>393</v>
      </c>
      <c r="B201" s="77" t="s">
        <v>383</v>
      </c>
      <c r="C201">
        <v>11</v>
      </c>
      <c r="D201" s="77" t="s">
        <v>320</v>
      </c>
      <c r="E201">
        <v>1</v>
      </c>
      <c r="F201" s="77" t="s">
        <v>128</v>
      </c>
      <c r="G201">
        <v>5</v>
      </c>
      <c r="H201" s="77"/>
      <c r="I201" s="77"/>
      <c r="K201" s="77" t="s">
        <v>289</v>
      </c>
      <c r="M201" s="77"/>
      <c r="N201" s="77"/>
      <c r="O201" s="77"/>
      <c r="P201" s="77"/>
      <c r="Q201" s="11"/>
    </row>
    <row r="202" spans="1:17" x14ac:dyDescent="0.3">
      <c r="A202" s="78" t="s">
        <v>393</v>
      </c>
      <c r="B202" s="77" t="s">
        <v>383</v>
      </c>
      <c r="C202">
        <v>13</v>
      </c>
      <c r="D202" s="77" t="s">
        <v>321</v>
      </c>
      <c r="E202">
        <v>1</v>
      </c>
      <c r="F202" s="77" t="s">
        <v>11</v>
      </c>
      <c r="G202">
        <v>6</v>
      </c>
      <c r="H202" s="77"/>
      <c r="I202" s="77"/>
      <c r="K202" s="77" t="s">
        <v>289</v>
      </c>
      <c r="M202" s="77"/>
      <c r="N202" s="77"/>
      <c r="O202" s="77"/>
      <c r="P202" s="77"/>
      <c r="Q202" s="11"/>
    </row>
    <row r="203" spans="1:17" x14ac:dyDescent="0.3">
      <c r="A203" s="78" t="s">
        <v>393</v>
      </c>
      <c r="B203" s="77" t="s">
        <v>383</v>
      </c>
      <c r="C203">
        <v>17</v>
      </c>
      <c r="D203" s="77" t="s">
        <v>16</v>
      </c>
      <c r="E203">
        <v>1</v>
      </c>
      <c r="F203" s="77" t="s">
        <v>16</v>
      </c>
      <c r="G203">
        <v>2</v>
      </c>
      <c r="H203" s="77"/>
      <c r="I203" s="77"/>
      <c r="K203" s="77" t="s">
        <v>289</v>
      </c>
      <c r="M203" s="77"/>
      <c r="N203" s="77"/>
      <c r="O203" s="77"/>
      <c r="P203" s="77"/>
      <c r="Q203" s="11"/>
    </row>
    <row r="204" spans="1:17" x14ac:dyDescent="0.3">
      <c r="A204" s="78" t="s">
        <v>393</v>
      </c>
      <c r="B204" s="77" t="s">
        <v>383</v>
      </c>
      <c r="C204">
        <v>18</v>
      </c>
      <c r="D204" s="77" t="s">
        <v>324</v>
      </c>
      <c r="E204">
        <v>1</v>
      </c>
      <c r="F204" s="77" t="s">
        <v>324</v>
      </c>
      <c r="G204">
        <v>1</v>
      </c>
      <c r="H204" s="77"/>
      <c r="I204" s="77"/>
      <c r="K204" s="77" t="s">
        <v>289</v>
      </c>
      <c r="M204" s="77"/>
      <c r="N204" s="77"/>
      <c r="O204" s="77"/>
      <c r="P204" s="77"/>
      <c r="Q204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7"/>
  <sheetViews>
    <sheetView showGridLines="0" workbookViewId="0">
      <pane ySplit="3" topLeftCell="A25" activePane="bottomLeft" state="frozen"/>
      <selection pane="bottomLeft" activeCell="B30" sqref="B3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210</v>
      </c>
      <c r="B4" s="19" t="s">
        <v>450</v>
      </c>
      <c r="C4" s="20" t="s">
        <v>124</v>
      </c>
    </row>
    <row r="5" spans="1:3" x14ac:dyDescent="0.3">
      <c r="A5" s="1" t="s">
        <v>107</v>
      </c>
      <c r="B5" s="19" t="s">
        <v>449</v>
      </c>
      <c r="C5" s="20" t="s">
        <v>124</v>
      </c>
    </row>
    <row r="6" spans="1:3" x14ac:dyDescent="0.3">
      <c r="A6" s="1" t="s">
        <v>156</v>
      </c>
      <c r="B6" s="19" t="s">
        <v>448</v>
      </c>
      <c r="C6" s="20" t="s">
        <v>227</v>
      </c>
    </row>
    <row r="7" spans="1:3" x14ac:dyDescent="0.3">
      <c r="A7" s="1" t="s">
        <v>158</v>
      </c>
      <c r="B7" s="19" t="s">
        <v>451</v>
      </c>
      <c r="C7" s="20" t="s">
        <v>228</v>
      </c>
    </row>
    <row r="8" spans="1:3" x14ac:dyDescent="0.3">
      <c r="A8" s="1" t="s">
        <v>159</v>
      </c>
      <c r="B8" s="19" t="s">
        <v>452</v>
      </c>
      <c r="C8" s="20" t="s">
        <v>230</v>
      </c>
    </row>
    <row r="9" spans="1:3" x14ac:dyDescent="0.3">
      <c r="A9" s="1" t="s">
        <v>160</v>
      </c>
      <c r="B9" s="19" t="s">
        <v>453</v>
      </c>
      <c r="C9" s="20" t="s">
        <v>235</v>
      </c>
    </row>
    <row r="10" spans="1:3" x14ac:dyDescent="0.3">
      <c r="A10" s="1" t="s">
        <v>157</v>
      </c>
      <c r="B10" s="19" t="s">
        <v>310</v>
      </c>
      <c r="C10" s="20" t="s">
        <v>309</v>
      </c>
    </row>
    <row r="11" spans="1:3" x14ac:dyDescent="0.3">
      <c r="A11" s="1" t="s">
        <v>161</v>
      </c>
      <c r="B11" s="19" t="s">
        <v>316</v>
      </c>
      <c r="C11" s="20" t="s">
        <v>314</v>
      </c>
    </row>
    <row r="12" spans="1:3" x14ac:dyDescent="0.3">
      <c r="A12" s="1" t="s">
        <v>342</v>
      </c>
      <c r="B12" s="19" t="s">
        <v>326</v>
      </c>
      <c r="C12" s="20" t="s">
        <v>309</v>
      </c>
    </row>
    <row r="13" spans="1:3" x14ac:dyDescent="0.3">
      <c r="A13" s="1" t="s">
        <v>166</v>
      </c>
      <c r="B13" s="19" t="s">
        <v>327</v>
      </c>
      <c r="C13" s="20" t="s">
        <v>314</v>
      </c>
    </row>
    <row r="14" spans="1:3" x14ac:dyDescent="0.3">
      <c r="A14" s="1" t="s">
        <v>343</v>
      </c>
      <c r="B14" s="19" t="s">
        <v>328</v>
      </c>
      <c r="C14" s="20" t="s">
        <v>309</v>
      </c>
    </row>
    <row r="15" spans="1:3" x14ac:dyDescent="0.3">
      <c r="A15" s="1" t="s">
        <v>167</v>
      </c>
      <c r="B15" s="19" t="s">
        <v>344</v>
      </c>
      <c r="C15" s="20" t="s">
        <v>314</v>
      </c>
    </row>
    <row r="16" spans="1:3" x14ac:dyDescent="0.3">
      <c r="A16" s="1" t="s">
        <v>345</v>
      </c>
      <c r="B16" s="19" t="s">
        <v>329</v>
      </c>
      <c r="C16" s="20" t="s">
        <v>309</v>
      </c>
    </row>
    <row r="17" spans="1:3" x14ac:dyDescent="0.3">
      <c r="A17" s="1" t="s">
        <v>168</v>
      </c>
      <c r="B17" s="19" t="s">
        <v>330</v>
      </c>
      <c r="C17" s="20" t="s">
        <v>314</v>
      </c>
    </row>
    <row r="18" spans="1:3" x14ac:dyDescent="0.3">
      <c r="A18" s="1" t="s">
        <v>169</v>
      </c>
      <c r="B18" s="19" t="s">
        <v>331</v>
      </c>
      <c r="C18" s="20" t="s">
        <v>309</v>
      </c>
    </row>
    <row r="19" spans="1:3" x14ac:dyDescent="0.3">
      <c r="A19" s="1" t="s">
        <v>170</v>
      </c>
      <c r="B19" s="19" t="s">
        <v>332</v>
      </c>
      <c r="C19" s="20" t="s">
        <v>314</v>
      </c>
    </row>
    <row r="20" spans="1:3" x14ac:dyDescent="0.3">
      <c r="A20" s="1" t="s">
        <v>171</v>
      </c>
      <c r="B20" s="19" t="s">
        <v>333</v>
      </c>
      <c r="C20" s="20" t="s">
        <v>309</v>
      </c>
    </row>
    <row r="21" spans="1:3" x14ac:dyDescent="0.3">
      <c r="A21" s="1" t="s">
        <v>172</v>
      </c>
      <c r="B21" s="19" t="s">
        <v>334</v>
      </c>
      <c r="C21" s="20" t="s">
        <v>314</v>
      </c>
    </row>
    <row r="22" spans="1:3" x14ac:dyDescent="0.3">
      <c r="A22" s="1" t="s">
        <v>173</v>
      </c>
      <c r="B22" s="19" t="s">
        <v>335</v>
      </c>
      <c r="C22" s="20" t="s">
        <v>309</v>
      </c>
    </row>
    <row r="23" spans="1:3" x14ac:dyDescent="0.3">
      <c r="A23" s="1" t="s">
        <v>174</v>
      </c>
      <c r="B23" s="19" t="s">
        <v>336</v>
      </c>
      <c r="C23" s="20" t="s">
        <v>314</v>
      </c>
    </row>
    <row r="24" spans="1:3" x14ac:dyDescent="0.3">
      <c r="A24" s="1" t="s">
        <v>175</v>
      </c>
      <c r="B24" s="19" t="s">
        <v>337</v>
      </c>
      <c r="C24" s="20" t="s">
        <v>309</v>
      </c>
    </row>
    <row r="25" spans="1:3" x14ac:dyDescent="0.3">
      <c r="A25" s="1" t="s">
        <v>176</v>
      </c>
      <c r="B25" s="19" t="s">
        <v>338</v>
      </c>
      <c r="C25" s="20" t="s">
        <v>314</v>
      </c>
    </row>
    <row r="26" spans="1:3" x14ac:dyDescent="0.3">
      <c r="A26" s="1" t="s">
        <v>177</v>
      </c>
      <c r="B26" s="19" t="s">
        <v>339</v>
      </c>
      <c r="C26" s="20" t="s">
        <v>309</v>
      </c>
    </row>
    <row r="27" spans="1:3" x14ac:dyDescent="0.3">
      <c r="A27" s="1" t="s">
        <v>178</v>
      </c>
      <c r="B27" s="19" t="s">
        <v>346</v>
      </c>
      <c r="C27" s="20" t="s">
        <v>314</v>
      </c>
    </row>
    <row r="28" spans="1:3" x14ac:dyDescent="0.3">
      <c r="A28" s="1" t="s">
        <v>179</v>
      </c>
      <c r="B28" s="19" t="s">
        <v>340</v>
      </c>
      <c r="C28" s="20" t="s">
        <v>309</v>
      </c>
    </row>
    <row r="29" spans="1:3" x14ac:dyDescent="0.3">
      <c r="A29" s="1" t="s">
        <v>180</v>
      </c>
      <c r="B29" s="19" t="s">
        <v>347</v>
      </c>
      <c r="C29" s="20" t="s">
        <v>314</v>
      </c>
    </row>
    <row r="30" spans="1:3" x14ac:dyDescent="0.3">
      <c r="A30" s="1" t="s">
        <v>412</v>
      </c>
      <c r="B30" s="19" t="s">
        <v>394</v>
      </c>
      <c r="C30" s="20" t="s">
        <v>309</v>
      </c>
    </row>
    <row r="31" spans="1:3" x14ac:dyDescent="0.3">
      <c r="A31" s="1" t="s">
        <v>413</v>
      </c>
      <c r="B31" s="19" t="s">
        <v>395</v>
      </c>
      <c r="C31" s="20" t="s">
        <v>314</v>
      </c>
    </row>
    <row r="32" spans="1:3" x14ac:dyDescent="0.3">
      <c r="A32" s="1" t="s">
        <v>414</v>
      </c>
      <c r="B32" s="19" t="s">
        <v>396</v>
      </c>
      <c r="C32" s="20" t="s">
        <v>309</v>
      </c>
    </row>
    <row r="33" spans="1:3" x14ac:dyDescent="0.3">
      <c r="A33" s="1" t="s">
        <v>415</v>
      </c>
      <c r="B33" s="19" t="s">
        <v>397</v>
      </c>
      <c r="C33" s="20" t="s">
        <v>314</v>
      </c>
    </row>
    <row r="34" spans="1:3" x14ac:dyDescent="0.3">
      <c r="A34" s="1" t="s">
        <v>416</v>
      </c>
      <c r="B34" s="19" t="s">
        <v>398</v>
      </c>
      <c r="C34" s="20" t="s">
        <v>309</v>
      </c>
    </row>
    <row r="35" spans="1:3" x14ac:dyDescent="0.3">
      <c r="A35" s="1" t="s">
        <v>417</v>
      </c>
      <c r="B35" s="19" t="s">
        <v>399</v>
      </c>
      <c r="C35" s="20" t="s">
        <v>314</v>
      </c>
    </row>
    <row r="36" spans="1:3" x14ac:dyDescent="0.3">
      <c r="A36" s="1" t="s">
        <v>418</v>
      </c>
      <c r="B36" s="19" t="s">
        <v>400</v>
      </c>
      <c r="C36" s="20" t="s">
        <v>309</v>
      </c>
    </row>
    <row r="37" spans="1:3" x14ac:dyDescent="0.3">
      <c r="A37" s="1" t="s">
        <v>419</v>
      </c>
      <c r="B37" s="19" t="s">
        <v>401</v>
      </c>
      <c r="C37" s="20" t="s">
        <v>314</v>
      </c>
    </row>
    <row r="38" spans="1:3" x14ac:dyDescent="0.3">
      <c r="A38" s="1" t="s">
        <v>420</v>
      </c>
      <c r="B38" s="19" t="s">
        <v>402</v>
      </c>
      <c r="C38" s="20" t="s">
        <v>309</v>
      </c>
    </row>
    <row r="39" spans="1:3" x14ac:dyDescent="0.3">
      <c r="A39" s="1" t="s">
        <v>421</v>
      </c>
      <c r="B39" s="19" t="s">
        <v>403</v>
      </c>
      <c r="C39" s="20" t="s">
        <v>314</v>
      </c>
    </row>
    <row r="40" spans="1:3" x14ac:dyDescent="0.3">
      <c r="A40" s="1" t="s">
        <v>422</v>
      </c>
      <c r="B40" s="19" t="s">
        <v>404</v>
      </c>
      <c r="C40" s="20" t="s">
        <v>309</v>
      </c>
    </row>
    <row r="41" spans="1:3" x14ac:dyDescent="0.3">
      <c r="A41" s="1" t="s">
        <v>423</v>
      </c>
      <c r="B41" s="19" t="s">
        <v>405</v>
      </c>
      <c r="C41" s="20" t="s">
        <v>314</v>
      </c>
    </row>
    <row r="42" spans="1:3" x14ac:dyDescent="0.3">
      <c r="A42" s="1" t="s">
        <v>424</v>
      </c>
      <c r="B42" s="19" t="s">
        <v>406</v>
      </c>
      <c r="C42" s="20" t="s">
        <v>309</v>
      </c>
    </row>
    <row r="43" spans="1:3" x14ac:dyDescent="0.3">
      <c r="A43" s="1" t="s">
        <v>425</v>
      </c>
      <c r="B43" s="19" t="s">
        <v>407</v>
      </c>
      <c r="C43" s="20" t="s">
        <v>314</v>
      </c>
    </row>
    <row r="44" spans="1:3" x14ac:dyDescent="0.3">
      <c r="A44" s="1" t="s">
        <v>426</v>
      </c>
      <c r="B44" s="19" t="s">
        <v>408</v>
      </c>
      <c r="C44" s="20" t="s">
        <v>309</v>
      </c>
    </row>
    <row r="45" spans="1:3" x14ac:dyDescent="0.3">
      <c r="A45" s="1" t="s">
        <v>427</v>
      </c>
      <c r="B45" s="19" t="s">
        <v>409</v>
      </c>
      <c r="C45" s="20" t="s">
        <v>314</v>
      </c>
    </row>
    <row r="46" spans="1:3" x14ac:dyDescent="0.3">
      <c r="A46" s="1" t="s">
        <v>428</v>
      </c>
      <c r="B46" s="19" t="s">
        <v>410</v>
      </c>
      <c r="C46" s="20" t="s">
        <v>309</v>
      </c>
    </row>
    <row r="47" spans="1:3" x14ac:dyDescent="0.3">
      <c r="A47" s="1" t="s">
        <v>429</v>
      </c>
      <c r="B47" s="19" t="s">
        <v>411</v>
      </c>
      <c r="C47" s="20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3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7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77" t="s">
        <v>26</v>
      </c>
      <c r="B2" s="77" t="s">
        <v>113</v>
      </c>
      <c r="C2" s="77" t="s">
        <v>103</v>
      </c>
      <c r="E2" t="s">
        <v>145</v>
      </c>
    </row>
    <row r="3" spans="1:5" x14ac:dyDescent="0.3">
      <c r="A3" s="77" t="s">
        <v>104</v>
      </c>
      <c r="B3" s="77" t="s">
        <v>114</v>
      </c>
      <c r="C3" s="77" t="s">
        <v>103</v>
      </c>
      <c r="E3" t="s">
        <v>154</v>
      </c>
    </row>
    <row r="4" spans="1:5" x14ac:dyDescent="0.3">
      <c r="A4" s="77" t="s">
        <v>146</v>
      </c>
      <c r="B4" s="77" t="s">
        <v>224</v>
      </c>
      <c r="C4" s="77" t="s">
        <v>19</v>
      </c>
      <c r="E4" t="s">
        <v>225</v>
      </c>
    </row>
    <row r="5" spans="1:5" x14ac:dyDescent="0.3">
      <c r="A5" s="77" t="s">
        <v>147</v>
      </c>
      <c r="B5" s="77" t="s">
        <v>288</v>
      </c>
      <c r="C5" s="77" t="s">
        <v>289</v>
      </c>
      <c r="E5" t="s">
        <v>290</v>
      </c>
    </row>
    <row r="6" spans="1:5" x14ac:dyDescent="0.3">
      <c r="A6" s="77" t="s">
        <v>148</v>
      </c>
      <c r="B6" s="77" t="s">
        <v>291</v>
      </c>
      <c r="C6" s="77" t="s">
        <v>289</v>
      </c>
      <c r="E6" t="s">
        <v>292</v>
      </c>
    </row>
    <row r="7" spans="1:5" x14ac:dyDescent="0.3">
      <c r="A7" s="77" t="s">
        <v>149</v>
      </c>
      <c r="B7" s="77" t="s">
        <v>293</v>
      </c>
      <c r="C7" s="77" t="s">
        <v>289</v>
      </c>
      <c r="E7" t="s">
        <v>294</v>
      </c>
    </row>
    <row r="8" spans="1:5" x14ac:dyDescent="0.3">
      <c r="A8" s="77" t="s">
        <v>150</v>
      </c>
      <c r="B8" s="77" t="s">
        <v>295</v>
      </c>
      <c r="C8" s="77" t="s">
        <v>289</v>
      </c>
      <c r="E8" t="s">
        <v>296</v>
      </c>
    </row>
    <row r="9" spans="1:5" x14ac:dyDescent="0.3">
      <c r="A9" s="77" t="s">
        <v>151</v>
      </c>
      <c r="B9" s="77" t="s">
        <v>297</v>
      </c>
      <c r="C9" s="77" t="s">
        <v>289</v>
      </c>
      <c r="E9" t="s">
        <v>298</v>
      </c>
    </row>
    <row r="10" spans="1:5" x14ac:dyDescent="0.3">
      <c r="A10" s="77" t="s">
        <v>152</v>
      </c>
      <c r="B10" s="77" t="s">
        <v>299</v>
      </c>
      <c r="C10" s="77" t="s">
        <v>289</v>
      </c>
      <c r="E10" t="s">
        <v>300</v>
      </c>
    </row>
    <row r="11" spans="1:5" x14ac:dyDescent="0.3">
      <c r="A11" s="77" t="s">
        <v>153</v>
      </c>
      <c r="B11" s="77" t="s">
        <v>301</v>
      </c>
      <c r="C11" s="77" t="s">
        <v>289</v>
      </c>
      <c r="E11" t="s">
        <v>302</v>
      </c>
    </row>
    <row r="12" spans="1:5" x14ac:dyDescent="0.3">
      <c r="A12" s="77" t="s">
        <v>162</v>
      </c>
      <c r="B12" s="77" t="s">
        <v>303</v>
      </c>
      <c r="C12" s="77" t="s">
        <v>289</v>
      </c>
      <c r="E12" t="s">
        <v>304</v>
      </c>
    </row>
    <row r="13" spans="1:5" x14ac:dyDescent="0.3">
      <c r="A13" s="77" t="s">
        <v>163</v>
      </c>
      <c r="B13" s="77" t="s">
        <v>305</v>
      </c>
      <c r="C13" s="77" t="s">
        <v>289</v>
      </c>
      <c r="E13" t="s">
        <v>306</v>
      </c>
    </row>
    <row r="14" spans="1:5" x14ac:dyDescent="0.3">
      <c r="A14" s="77" t="s">
        <v>164</v>
      </c>
      <c r="B14" s="77" t="s">
        <v>307</v>
      </c>
      <c r="C14" s="77" t="s">
        <v>289</v>
      </c>
      <c r="E14" t="s">
        <v>308</v>
      </c>
    </row>
    <row r="15" spans="1:5" x14ac:dyDescent="0.3">
      <c r="A15" s="77" t="s">
        <v>385</v>
      </c>
      <c r="B15" s="77" t="s">
        <v>367</v>
      </c>
      <c r="C15" s="77" t="s">
        <v>289</v>
      </c>
      <c r="E15" t="s">
        <v>368</v>
      </c>
    </row>
    <row r="16" spans="1:5" x14ac:dyDescent="0.3">
      <c r="A16" s="77" t="s">
        <v>386</v>
      </c>
      <c r="B16" s="77" t="s">
        <v>369</v>
      </c>
      <c r="C16" s="77" t="s">
        <v>289</v>
      </c>
      <c r="E16" t="s">
        <v>370</v>
      </c>
    </row>
    <row r="17" spans="1:5" x14ac:dyDescent="0.3">
      <c r="A17" s="77" t="s">
        <v>387</v>
      </c>
      <c r="B17" s="77" t="s">
        <v>371</v>
      </c>
      <c r="C17" s="77" t="s">
        <v>289</v>
      </c>
      <c r="E17" t="s">
        <v>372</v>
      </c>
    </row>
    <row r="18" spans="1:5" x14ac:dyDescent="0.3">
      <c r="A18" s="77" t="s">
        <v>388</v>
      </c>
      <c r="B18" s="77" t="s">
        <v>373</v>
      </c>
      <c r="C18" s="77" t="s">
        <v>289</v>
      </c>
      <c r="E18" t="s">
        <v>374</v>
      </c>
    </row>
    <row r="19" spans="1:5" x14ac:dyDescent="0.3">
      <c r="A19" s="77" t="s">
        <v>389</v>
      </c>
      <c r="B19" s="77" t="s">
        <v>375</v>
      </c>
      <c r="C19" s="77" t="s">
        <v>289</v>
      </c>
      <c r="E19" t="s">
        <v>376</v>
      </c>
    </row>
    <row r="20" spans="1:5" x14ac:dyDescent="0.3">
      <c r="A20" s="77" t="s">
        <v>390</v>
      </c>
      <c r="B20" s="77" t="s">
        <v>377</v>
      </c>
      <c r="C20" s="77" t="s">
        <v>289</v>
      </c>
      <c r="E20" t="s">
        <v>378</v>
      </c>
    </row>
    <row r="21" spans="1:5" x14ac:dyDescent="0.3">
      <c r="A21" s="77" t="s">
        <v>391</v>
      </c>
      <c r="B21" s="77" t="s">
        <v>379</v>
      </c>
      <c r="C21" s="77" t="s">
        <v>289</v>
      </c>
      <c r="E21" t="s">
        <v>380</v>
      </c>
    </row>
    <row r="22" spans="1:5" x14ac:dyDescent="0.3">
      <c r="A22" s="77" t="s">
        <v>392</v>
      </c>
      <c r="B22" s="77" t="s">
        <v>381</v>
      </c>
      <c r="C22" s="77" t="s">
        <v>289</v>
      </c>
      <c r="E22" t="s">
        <v>382</v>
      </c>
    </row>
    <row r="23" spans="1:5" x14ac:dyDescent="0.3">
      <c r="A23" s="77" t="s">
        <v>393</v>
      </c>
      <c r="B23" s="77" t="s">
        <v>383</v>
      </c>
      <c r="C23" s="77" t="s">
        <v>289</v>
      </c>
      <c r="E23" t="s">
        <v>384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5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7.777343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" bestFit="1" customWidth="1"/>
    <col min="7" max="7" width="16.77734375" bestFit="1" customWidth="1"/>
    <col min="8" max="8" width="33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77" t="s">
        <v>104</v>
      </c>
      <c r="B2" s="77" t="s">
        <v>114</v>
      </c>
      <c r="C2">
        <v>1</v>
      </c>
      <c r="D2" s="77" t="s">
        <v>116</v>
      </c>
      <c r="F2" s="77"/>
      <c r="H2" s="77"/>
      <c r="I2" s="77"/>
    </row>
    <row r="3" spans="1:10" x14ac:dyDescent="0.3">
      <c r="A3" s="77" t="s">
        <v>104</v>
      </c>
      <c r="B3" s="77" t="s">
        <v>114</v>
      </c>
      <c r="C3">
        <v>2</v>
      </c>
      <c r="D3" s="77" t="s">
        <v>117</v>
      </c>
      <c r="F3" s="77"/>
      <c r="H3" s="77"/>
      <c r="I3" s="77"/>
    </row>
    <row r="4" spans="1:10" x14ac:dyDescent="0.3">
      <c r="A4" s="77" t="s">
        <v>104</v>
      </c>
      <c r="B4" s="77" t="s">
        <v>114</v>
      </c>
      <c r="C4">
        <v>3</v>
      </c>
      <c r="D4" s="77" t="s">
        <v>118</v>
      </c>
      <c r="F4" s="77"/>
      <c r="H4" s="77"/>
      <c r="I4" s="77"/>
    </row>
    <row r="5" spans="1:10" x14ac:dyDescent="0.3">
      <c r="A5" s="77" t="s">
        <v>104</v>
      </c>
      <c r="B5" s="77" t="s">
        <v>114</v>
      </c>
      <c r="C5">
        <v>4</v>
      </c>
      <c r="D5" s="77" t="s">
        <v>2</v>
      </c>
      <c r="E5">
        <v>1</v>
      </c>
      <c r="F5" s="77" t="s">
        <v>10</v>
      </c>
      <c r="G5">
        <v>3</v>
      </c>
      <c r="H5" s="77"/>
      <c r="I5" s="77"/>
    </row>
    <row r="6" spans="1:10" x14ac:dyDescent="0.3">
      <c r="A6" s="77" t="s">
        <v>104</v>
      </c>
      <c r="B6" s="77" t="s">
        <v>114</v>
      </c>
      <c r="C6">
        <v>5</v>
      </c>
      <c r="D6" s="77" t="s">
        <v>3</v>
      </c>
      <c r="E6">
        <v>1</v>
      </c>
      <c r="F6" s="77" t="s">
        <v>128</v>
      </c>
      <c r="G6">
        <v>4</v>
      </c>
      <c r="H6" s="77"/>
      <c r="I6" s="77"/>
    </row>
    <row r="7" spans="1:10" x14ac:dyDescent="0.3">
      <c r="A7" s="77" t="s">
        <v>104</v>
      </c>
      <c r="B7" s="77" t="s">
        <v>114</v>
      </c>
      <c r="C7">
        <v>6</v>
      </c>
      <c r="D7" s="77" t="s">
        <v>105</v>
      </c>
      <c r="E7">
        <v>1</v>
      </c>
      <c r="F7" s="77" t="s">
        <v>11</v>
      </c>
      <c r="G7">
        <v>5</v>
      </c>
      <c r="H7" s="77"/>
      <c r="I7" s="77"/>
    </row>
    <row r="8" spans="1:10" x14ac:dyDescent="0.3">
      <c r="A8" s="77" t="s">
        <v>104</v>
      </c>
      <c r="B8" s="77" t="s">
        <v>114</v>
      </c>
      <c r="C8">
        <v>7</v>
      </c>
      <c r="D8" s="77" t="s">
        <v>106</v>
      </c>
      <c r="F8" s="77"/>
      <c r="H8" s="77"/>
      <c r="I8" s="77"/>
    </row>
    <row r="9" spans="1:10" x14ac:dyDescent="0.3">
      <c r="A9" s="77" t="s">
        <v>104</v>
      </c>
      <c r="B9" s="77" t="s">
        <v>114</v>
      </c>
      <c r="C9">
        <v>8</v>
      </c>
      <c r="D9" s="77" t="s">
        <v>119</v>
      </c>
      <c r="F9" s="77"/>
      <c r="H9" s="77"/>
      <c r="I9" s="77"/>
    </row>
    <row r="10" spans="1:10" x14ac:dyDescent="0.3">
      <c r="A10" s="77" t="s">
        <v>104</v>
      </c>
      <c r="B10" s="77" t="s">
        <v>114</v>
      </c>
      <c r="C10">
        <v>9</v>
      </c>
      <c r="D10" s="77" t="s">
        <v>120</v>
      </c>
      <c r="F10" s="77"/>
      <c r="H10" s="77"/>
      <c r="I10" s="77"/>
    </row>
    <row r="11" spans="1:10" x14ac:dyDescent="0.3">
      <c r="A11" s="77" t="s">
        <v>104</v>
      </c>
      <c r="B11" s="77" t="s">
        <v>114</v>
      </c>
      <c r="C11">
        <v>10</v>
      </c>
      <c r="D11" s="77" t="s">
        <v>121</v>
      </c>
      <c r="E11">
        <v>1</v>
      </c>
      <c r="F11" s="77" t="s">
        <v>129</v>
      </c>
      <c r="G11">
        <v>6</v>
      </c>
      <c r="H11" s="77"/>
      <c r="I11" s="77"/>
    </row>
    <row r="12" spans="1:10" x14ac:dyDescent="0.3">
      <c r="A12" s="77" t="s">
        <v>104</v>
      </c>
      <c r="B12" s="77" t="s">
        <v>114</v>
      </c>
      <c r="C12">
        <v>11</v>
      </c>
      <c r="D12" s="77" t="s">
        <v>123</v>
      </c>
      <c r="F12" s="77"/>
      <c r="H12" s="77"/>
      <c r="I12" s="77"/>
    </row>
    <row r="13" spans="1:10" x14ac:dyDescent="0.3">
      <c r="A13" s="77" t="s">
        <v>104</v>
      </c>
      <c r="B13" s="77" t="s">
        <v>114</v>
      </c>
      <c r="C13">
        <v>12</v>
      </c>
      <c r="D13" s="77" t="s">
        <v>124</v>
      </c>
      <c r="E13">
        <v>1</v>
      </c>
      <c r="F13" s="77" t="s">
        <v>124</v>
      </c>
      <c r="G13">
        <v>1</v>
      </c>
      <c r="H13" s="77" t="s">
        <v>449</v>
      </c>
      <c r="I13" s="77" t="s">
        <v>107</v>
      </c>
      <c r="J13">
        <v>1</v>
      </c>
    </row>
    <row r="14" spans="1:10" x14ac:dyDescent="0.3">
      <c r="A14" s="77" t="s">
        <v>104</v>
      </c>
      <c r="B14" s="77" t="s">
        <v>114</v>
      </c>
      <c r="C14">
        <v>13</v>
      </c>
      <c r="D14" s="77" t="s">
        <v>115</v>
      </c>
      <c r="E14">
        <v>1</v>
      </c>
      <c r="F14" s="77" t="s">
        <v>130</v>
      </c>
      <c r="G14">
        <v>2</v>
      </c>
      <c r="H14" s="77"/>
      <c r="I14" s="77"/>
    </row>
    <row r="15" spans="1:10" x14ac:dyDescent="0.3">
      <c r="A15" s="77" t="s">
        <v>104</v>
      </c>
      <c r="B15" s="77" t="s">
        <v>114</v>
      </c>
      <c r="C15">
        <v>14</v>
      </c>
      <c r="D15" s="77" t="s">
        <v>125</v>
      </c>
      <c r="F15" s="77"/>
      <c r="H15" s="77"/>
      <c r="I15" s="77"/>
    </row>
    <row r="16" spans="1:10" x14ac:dyDescent="0.3">
      <c r="A16" s="77" t="s">
        <v>104</v>
      </c>
      <c r="B16" s="77" t="s">
        <v>114</v>
      </c>
      <c r="C16">
        <v>15</v>
      </c>
      <c r="D16" s="77" t="s">
        <v>126</v>
      </c>
      <c r="F16" s="77"/>
      <c r="H16" s="77"/>
      <c r="I16" s="77"/>
    </row>
    <row r="17" spans="1:10" x14ac:dyDescent="0.3">
      <c r="A17" s="77" t="s">
        <v>104</v>
      </c>
      <c r="B17" s="77" t="s">
        <v>114</v>
      </c>
      <c r="C17">
        <v>16</v>
      </c>
      <c r="D17" s="77" t="s">
        <v>127</v>
      </c>
      <c r="F17" s="77"/>
      <c r="H17" s="77"/>
      <c r="I17" s="77"/>
    </row>
    <row r="18" spans="1:10" x14ac:dyDescent="0.3">
      <c r="A18" s="77" t="s">
        <v>104</v>
      </c>
      <c r="B18" s="77" t="s">
        <v>114</v>
      </c>
      <c r="C18">
        <v>17</v>
      </c>
      <c r="D18" s="77" t="s">
        <v>122</v>
      </c>
      <c r="F18" s="77"/>
      <c r="H18" s="77"/>
      <c r="I18" s="77"/>
    </row>
    <row r="19" spans="1:10" x14ac:dyDescent="0.3">
      <c r="A19" s="77" t="s">
        <v>26</v>
      </c>
      <c r="B19" s="77" t="s">
        <v>113</v>
      </c>
      <c r="C19">
        <v>1</v>
      </c>
      <c r="D19" s="77" t="s">
        <v>184</v>
      </c>
      <c r="E19">
        <v>1</v>
      </c>
      <c r="F19" s="77" t="s">
        <v>185</v>
      </c>
      <c r="G19">
        <v>7</v>
      </c>
      <c r="H19" s="77"/>
      <c r="I19" s="77"/>
    </row>
    <row r="20" spans="1:10" x14ac:dyDescent="0.3">
      <c r="A20" s="77" t="s">
        <v>26</v>
      </c>
      <c r="B20" s="77" t="s">
        <v>113</v>
      </c>
      <c r="C20">
        <v>2</v>
      </c>
      <c r="D20" s="77" t="s">
        <v>186</v>
      </c>
      <c r="E20">
        <v>1</v>
      </c>
      <c r="F20" s="77" t="s">
        <v>187</v>
      </c>
      <c r="G20">
        <v>8</v>
      </c>
      <c r="H20" s="77"/>
      <c r="I20" s="77"/>
    </row>
    <row r="21" spans="1:10" x14ac:dyDescent="0.3">
      <c r="A21" s="77" t="s">
        <v>26</v>
      </c>
      <c r="B21" s="77" t="s">
        <v>113</v>
      </c>
      <c r="C21">
        <v>3</v>
      </c>
      <c r="D21" s="77" t="s">
        <v>188</v>
      </c>
      <c r="E21">
        <v>1</v>
      </c>
      <c r="F21" s="77" t="s">
        <v>189</v>
      </c>
      <c r="G21">
        <v>9</v>
      </c>
      <c r="H21" s="77"/>
      <c r="I21" s="77"/>
    </row>
    <row r="22" spans="1:10" x14ac:dyDescent="0.3">
      <c r="A22" s="77" t="s">
        <v>26</v>
      </c>
      <c r="B22" s="77" t="s">
        <v>113</v>
      </c>
      <c r="C22">
        <v>4</v>
      </c>
      <c r="D22" s="77" t="s">
        <v>190</v>
      </c>
      <c r="E22">
        <v>1</v>
      </c>
      <c r="F22" s="77" t="s">
        <v>191</v>
      </c>
      <c r="G22">
        <v>10</v>
      </c>
      <c r="H22" s="77"/>
      <c r="I22" s="77"/>
    </row>
    <row r="23" spans="1:10" x14ac:dyDescent="0.3">
      <c r="A23" s="77" t="s">
        <v>26</v>
      </c>
      <c r="B23" s="77" t="s">
        <v>113</v>
      </c>
      <c r="C23">
        <v>5</v>
      </c>
      <c r="D23" s="77" t="s">
        <v>192</v>
      </c>
      <c r="E23">
        <v>1</v>
      </c>
      <c r="F23" s="77" t="s">
        <v>193</v>
      </c>
      <c r="G23">
        <v>11</v>
      </c>
      <c r="H23" s="77"/>
      <c r="I23" s="77"/>
    </row>
    <row r="24" spans="1:10" x14ac:dyDescent="0.3">
      <c r="A24" s="77" t="s">
        <v>26</v>
      </c>
      <c r="B24" s="77" t="s">
        <v>113</v>
      </c>
      <c r="C24">
        <v>6</v>
      </c>
      <c r="D24" s="77" t="s">
        <v>194</v>
      </c>
      <c r="E24">
        <v>1</v>
      </c>
      <c r="F24" s="77" t="s">
        <v>195</v>
      </c>
      <c r="G24">
        <v>12</v>
      </c>
      <c r="H24" s="77"/>
      <c r="I24" s="77"/>
    </row>
    <row r="25" spans="1:10" x14ac:dyDescent="0.3">
      <c r="A25" s="77" t="s">
        <v>26</v>
      </c>
      <c r="B25" s="77" t="s">
        <v>113</v>
      </c>
      <c r="C25">
        <v>7</v>
      </c>
      <c r="D25" s="77" t="s">
        <v>196</v>
      </c>
      <c r="E25">
        <v>1</v>
      </c>
      <c r="F25" s="77" t="s">
        <v>197</v>
      </c>
      <c r="G25">
        <v>13</v>
      </c>
      <c r="H25" s="77"/>
      <c r="I25" s="77"/>
    </row>
    <row r="26" spans="1:10" x14ac:dyDescent="0.3">
      <c r="A26" s="77" t="s">
        <v>26</v>
      </c>
      <c r="B26" s="77" t="s">
        <v>113</v>
      </c>
      <c r="C26">
        <v>8</v>
      </c>
      <c r="D26" s="77" t="s">
        <v>198</v>
      </c>
      <c r="F26" s="77"/>
      <c r="H26" s="77"/>
      <c r="I26" s="77"/>
    </row>
    <row r="27" spans="1:10" x14ac:dyDescent="0.3">
      <c r="A27" s="77" t="s">
        <v>26</v>
      </c>
      <c r="B27" s="77" t="s">
        <v>113</v>
      </c>
      <c r="C27">
        <v>9</v>
      </c>
      <c r="D27" s="77" t="s">
        <v>199</v>
      </c>
      <c r="F27" s="77"/>
      <c r="H27" s="77"/>
      <c r="I27" s="77"/>
    </row>
    <row r="28" spans="1:10" x14ac:dyDescent="0.3">
      <c r="A28" s="77" t="s">
        <v>26</v>
      </c>
      <c r="B28" s="77" t="s">
        <v>113</v>
      </c>
      <c r="C28">
        <v>10</v>
      </c>
      <c r="D28" s="77" t="s">
        <v>200</v>
      </c>
      <c r="F28" s="77"/>
      <c r="H28" s="77"/>
      <c r="I28" s="77"/>
    </row>
    <row r="29" spans="1:10" x14ac:dyDescent="0.3">
      <c r="A29" s="77" t="s">
        <v>26</v>
      </c>
      <c r="B29" s="77" t="s">
        <v>113</v>
      </c>
      <c r="C29">
        <v>11</v>
      </c>
      <c r="D29" s="77" t="s">
        <v>201</v>
      </c>
      <c r="F29" s="77"/>
      <c r="H29" s="77"/>
      <c r="I29" s="77"/>
    </row>
    <row r="30" spans="1:10" x14ac:dyDescent="0.3">
      <c r="A30" s="77" t="s">
        <v>26</v>
      </c>
      <c r="B30" s="77" t="s">
        <v>113</v>
      </c>
      <c r="C30">
        <v>12</v>
      </c>
      <c r="D30" s="77" t="s">
        <v>124</v>
      </c>
      <c r="E30">
        <v>1</v>
      </c>
      <c r="F30" s="77" t="s">
        <v>124</v>
      </c>
      <c r="G30">
        <v>1</v>
      </c>
      <c r="H30" s="77" t="s">
        <v>450</v>
      </c>
      <c r="I30" s="77" t="s">
        <v>210</v>
      </c>
      <c r="J30">
        <v>1</v>
      </c>
    </row>
    <row r="31" spans="1:10" x14ac:dyDescent="0.3">
      <c r="A31" s="77" t="s">
        <v>26</v>
      </c>
      <c r="B31" s="77" t="s">
        <v>113</v>
      </c>
      <c r="C31">
        <v>13</v>
      </c>
      <c r="D31" s="77" t="s">
        <v>115</v>
      </c>
      <c r="E31">
        <v>1</v>
      </c>
      <c r="F31" s="77" t="s">
        <v>130</v>
      </c>
      <c r="G31">
        <v>2</v>
      </c>
      <c r="H31" s="77"/>
      <c r="I31" s="77"/>
    </row>
    <row r="32" spans="1:10" x14ac:dyDescent="0.3">
      <c r="A32" s="77" t="s">
        <v>26</v>
      </c>
      <c r="B32" s="77" t="s">
        <v>113</v>
      </c>
      <c r="C32">
        <v>14</v>
      </c>
      <c r="D32" s="77" t="s">
        <v>116</v>
      </c>
      <c r="F32" s="77"/>
      <c r="H32" s="77"/>
      <c r="I32" s="77"/>
    </row>
    <row r="33" spans="1:9" x14ac:dyDescent="0.3">
      <c r="A33" s="77" t="s">
        <v>26</v>
      </c>
      <c r="B33" s="77" t="s">
        <v>113</v>
      </c>
      <c r="C33">
        <v>15</v>
      </c>
      <c r="D33" s="77" t="s">
        <v>117</v>
      </c>
      <c r="F33" s="77"/>
      <c r="H33" s="77"/>
      <c r="I33" s="77"/>
    </row>
    <row r="34" spans="1:9" x14ac:dyDescent="0.3">
      <c r="A34" s="77" t="s">
        <v>26</v>
      </c>
      <c r="B34" s="77" t="s">
        <v>113</v>
      </c>
      <c r="C34">
        <v>16</v>
      </c>
      <c r="D34" s="77" t="s">
        <v>118</v>
      </c>
      <c r="F34" s="77"/>
      <c r="H34" s="77"/>
      <c r="I34" s="77"/>
    </row>
    <row r="35" spans="1:9" x14ac:dyDescent="0.3">
      <c r="A35" s="77" t="s">
        <v>26</v>
      </c>
      <c r="B35" s="77" t="s">
        <v>113</v>
      </c>
      <c r="C35">
        <v>17</v>
      </c>
      <c r="D35" s="77" t="s">
        <v>2</v>
      </c>
      <c r="E35">
        <v>1</v>
      </c>
      <c r="F35" s="77" t="s">
        <v>10</v>
      </c>
      <c r="G35">
        <v>3</v>
      </c>
      <c r="H35" s="77"/>
      <c r="I35" s="77"/>
    </row>
    <row r="36" spans="1:9" x14ac:dyDescent="0.3">
      <c r="A36" s="77" t="s">
        <v>26</v>
      </c>
      <c r="B36" s="77" t="s">
        <v>113</v>
      </c>
      <c r="C36">
        <v>18</v>
      </c>
      <c r="D36" s="77" t="s">
        <v>3</v>
      </c>
      <c r="E36">
        <v>1</v>
      </c>
      <c r="F36" s="77" t="s">
        <v>128</v>
      </c>
      <c r="G36">
        <v>4</v>
      </c>
      <c r="H36" s="77"/>
      <c r="I36" s="77"/>
    </row>
    <row r="37" spans="1:9" x14ac:dyDescent="0.3">
      <c r="A37" s="77" t="s">
        <v>26</v>
      </c>
      <c r="B37" s="77" t="s">
        <v>113</v>
      </c>
      <c r="C37">
        <v>19</v>
      </c>
      <c r="D37" s="77" t="s">
        <v>105</v>
      </c>
      <c r="E37">
        <v>1</v>
      </c>
      <c r="F37" s="77" t="s">
        <v>11</v>
      </c>
      <c r="G37">
        <v>5</v>
      </c>
      <c r="H37" s="77"/>
      <c r="I37" s="77"/>
    </row>
    <row r="38" spans="1:9" x14ac:dyDescent="0.3">
      <c r="A38" s="77" t="s">
        <v>26</v>
      </c>
      <c r="B38" s="77" t="s">
        <v>113</v>
      </c>
      <c r="C38">
        <v>20</v>
      </c>
      <c r="D38" s="77" t="s">
        <v>106</v>
      </c>
      <c r="F38" s="77"/>
      <c r="H38" s="77"/>
      <c r="I38" s="77"/>
    </row>
    <row r="39" spans="1:9" x14ac:dyDescent="0.3">
      <c r="A39" s="77" t="s">
        <v>26</v>
      </c>
      <c r="B39" s="77" t="s">
        <v>113</v>
      </c>
      <c r="C39">
        <v>21</v>
      </c>
      <c r="D39" s="77" t="s">
        <v>119</v>
      </c>
      <c r="F39" s="77"/>
      <c r="H39" s="77"/>
      <c r="I39" s="77"/>
    </row>
    <row r="40" spans="1:9" x14ac:dyDescent="0.3">
      <c r="A40" s="77" t="s">
        <v>26</v>
      </c>
      <c r="B40" s="77" t="s">
        <v>113</v>
      </c>
      <c r="C40">
        <v>22</v>
      </c>
      <c r="D40" s="77" t="s">
        <v>120</v>
      </c>
      <c r="F40" s="77"/>
      <c r="H40" s="77"/>
      <c r="I40" s="77"/>
    </row>
    <row r="41" spans="1:9" x14ac:dyDescent="0.3">
      <c r="A41" s="77" t="s">
        <v>26</v>
      </c>
      <c r="B41" s="77" t="s">
        <v>113</v>
      </c>
      <c r="C41">
        <v>23</v>
      </c>
      <c r="D41" s="77" t="s">
        <v>121</v>
      </c>
      <c r="E41">
        <v>1</v>
      </c>
      <c r="F41" s="77" t="s">
        <v>129</v>
      </c>
      <c r="G41">
        <v>6</v>
      </c>
      <c r="H41" s="77"/>
      <c r="I41" s="77"/>
    </row>
    <row r="42" spans="1:9" x14ac:dyDescent="0.3">
      <c r="A42" s="77" t="s">
        <v>26</v>
      </c>
      <c r="B42" s="77" t="s">
        <v>113</v>
      </c>
      <c r="C42">
        <v>24</v>
      </c>
      <c r="D42" s="77" t="s">
        <v>122</v>
      </c>
      <c r="F42" s="77"/>
      <c r="H42" s="77"/>
      <c r="I42" s="77"/>
    </row>
    <row r="43" spans="1:9" x14ac:dyDescent="0.3">
      <c r="A43" s="77" t="s">
        <v>26</v>
      </c>
      <c r="B43" s="77" t="s">
        <v>113</v>
      </c>
      <c r="C43">
        <v>25</v>
      </c>
      <c r="D43" s="77" t="s">
        <v>202</v>
      </c>
      <c r="F43" s="77"/>
      <c r="H43" s="77"/>
      <c r="I43" s="77"/>
    </row>
    <row r="44" spans="1:9" x14ac:dyDescent="0.3">
      <c r="A44" s="77" t="s">
        <v>26</v>
      </c>
      <c r="B44" s="77" t="s">
        <v>113</v>
      </c>
      <c r="C44">
        <v>26</v>
      </c>
      <c r="D44" s="77" t="s">
        <v>203</v>
      </c>
      <c r="F44" s="77"/>
      <c r="H44" s="77"/>
      <c r="I44" s="77"/>
    </row>
    <row r="45" spans="1:9" x14ac:dyDescent="0.3">
      <c r="A45" s="77" t="s">
        <v>26</v>
      </c>
      <c r="B45" s="77" t="s">
        <v>113</v>
      </c>
      <c r="C45">
        <v>27</v>
      </c>
      <c r="D45" s="77" t="s">
        <v>204</v>
      </c>
      <c r="E45">
        <v>1</v>
      </c>
      <c r="F45" s="77" t="s">
        <v>205</v>
      </c>
      <c r="G45">
        <v>14</v>
      </c>
      <c r="H45" s="77"/>
      <c r="I45" s="77"/>
    </row>
    <row r="46" spans="1:9" x14ac:dyDescent="0.3">
      <c r="A46" s="77" t="s">
        <v>26</v>
      </c>
      <c r="B46" s="77" t="s">
        <v>113</v>
      </c>
      <c r="C46">
        <v>28</v>
      </c>
      <c r="D46" s="77" t="s">
        <v>206</v>
      </c>
      <c r="E46">
        <v>1</v>
      </c>
      <c r="F46" s="77" t="s">
        <v>207</v>
      </c>
      <c r="G46">
        <v>15</v>
      </c>
      <c r="H46" s="77"/>
      <c r="I46" s="77"/>
    </row>
    <row r="47" spans="1:9" x14ac:dyDescent="0.3">
      <c r="A47" s="77" t="s">
        <v>26</v>
      </c>
      <c r="B47" s="77" t="s">
        <v>113</v>
      </c>
      <c r="C47">
        <v>29</v>
      </c>
      <c r="D47" s="77" t="s">
        <v>208</v>
      </c>
      <c r="E47">
        <v>1</v>
      </c>
      <c r="F47" s="77" t="s">
        <v>209</v>
      </c>
      <c r="G47">
        <v>16</v>
      </c>
      <c r="H47" s="77"/>
      <c r="I47" s="77"/>
    </row>
    <row r="48" spans="1:9" x14ac:dyDescent="0.3">
      <c r="A48" s="77" t="s">
        <v>146</v>
      </c>
      <c r="B48" s="77" t="s">
        <v>224</v>
      </c>
      <c r="C48">
        <v>1</v>
      </c>
      <c r="D48" s="77" t="s">
        <v>226</v>
      </c>
      <c r="E48">
        <v>1</v>
      </c>
      <c r="F48" s="77" t="s">
        <v>165</v>
      </c>
      <c r="G48">
        <v>8</v>
      </c>
      <c r="H48" s="77"/>
      <c r="I48" s="77"/>
    </row>
    <row r="49" spans="1:10" x14ac:dyDescent="0.3">
      <c r="A49" s="77" t="s">
        <v>146</v>
      </c>
      <c r="B49" s="77" t="s">
        <v>224</v>
      </c>
      <c r="C49">
        <v>2</v>
      </c>
      <c r="D49" s="77" t="s">
        <v>227</v>
      </c>
      <c r="E49">
        <v>1</v>
      </c>
      <c r="F49" s="77" t="s">
        <v>227</v>
      </c>
      <c r="G49">
        <v>2</v>
      </c>
      <c r="H49" s="77" t="s">
        <v>448</v>
      </c>
      <c r="I49" s="77" t="s">
        <v>156</v>
      </c>
      <c r="J49">
        <v>0</v>
      </c>
    </row>
    <row r="50" spans="1:10" x14ac:dyDescent="0.3">
      <c r="A50" s="77" t="s">
        <v>146</v>
      </c>
      <c r="B50" s="77" t="s">
        <v>224</v>
      </c>
      <c r="C50">
        <v>3</v>
      </c>
      <c r="D50" s="77" t="s">
        <v>228</v>
      </c>
      <c r="E50">
        <v>1</v>
      </c>
      <c r="F50" s="77" t="s">
        <v>229</v>
      </c>
      <c r="G50">
        <v>1</v>
      </c>
      <c r="H50" s="77" t="s">
        <v>451</v>
      </c>
      <c r="I50" s="77" t="s">
        <v>158</v>
      </c>
      <c r="J50">
        <v>1</v>
      </c>
    </row>
    <row r="51" spans="1:10" x14ac:dyDescent="0.3">
      <c r="A51" s="77" t="s">
        <v>146</v>
      </c>
      <c r="B51" s="77" t="s">
        <v>224</v>
      </c>
      <c r="C51">
        <v>4</v>
      </c>
      <c r="D51" s="77" t="s">
        <v>230</v>
      </c>
      <c r="E51">
        <v>1</v>
      </c>
      <c r="F51" s="77" t="s">
        <v>231</v>
      </c>
      <c r="G51">
        <v>3</v>
      </c>
      <c r="H51" s="77" t="s">
        <v>452</v>
      </c>
      <c r="I51" s="77" t="s">
        <v>159</v>
      </c>
      <c r="J51">
        <v>2</v>
      </c>
    </row>
    <row r="52" spans="1:10" x14ac:dyDescent="0.3">
      <c r="A52" s="77" t="s">
        <v>146</v>
      </c>
      <c r="B52" s="77" t="s">
        <v>224</v>
      </c>
      <c r="C52">
        <v>5</v>
      </c>
      <c r="D52" s="77" t="s">
        <v>232</v>
      </c>
      <c r="E52">
        <v>1</v>
      </c>
      <c r="F52" s="77" t="s">
        <v>10</v>
      </c>
      <c r="G52">
        <v>5</v>
      </c>
      <c r="H52" s="77"/>
      <c r="I52" s="77"/>
    </row>
    <row r="53" spans="1:10" x14ac:dyDescent="0.3">
      <c r="A53" s="77" t="s">
        <v>146</v>
      </c>
      <c r="B53" s="77" t="s">
        <v>224</v>
      </c>
      <c r="C53">
        <v>6</v>
      </c>
      <c r="D53" s="77" t="s">
        <v>233</v>
      </c>
      <c r="E53">
        <v>1</v>
      </c>
      <c r="F53" s="77" t="s">
        <v>11</v>
      </c>
      <c r="G53">
        <v>7</v>
      </c>
      <c r="H53" s="77"/>
      <c r="I53" s="77"/>
    </row>
    <row r="54" spans="1:10" x14ac:dyDescent="0.3">
      <c r="A54" s="77" t="s">
        <v>146</v>
      </c>
      <c r="B54" s="77" t="s">
        <v>224</v>
      </c>
      <c r="C54">
        <v>7</v>
      </c>
      <c r="D54" s="77" t="s">
        <v>234</v>
      </c>
      <c r="E54">
        <v>1</v>
      </c>
      <c r="F54" s="77" t="s">
        <v>128</v>
      </c>
      <c r="G54">
        <v>6</v>
      </c>
      <c r="H54" s="77"/>
      <c r="I54" s="77"/>
    </row>
    <row r="55" spans="1:10" x14ac:dyDescent="0.3">
      <c r="A55" s="77" t="s">
        <v>146</v>
      </c>
      <c r="B55" s="77" t="s">
        <v>224</v>
      </c>
      <c r="C55">
        <v>8</v>
      </c>
      <c r="D55" s="77" t="s">
        <v>235</v>
      </c>
      <c r="E55">
        <v>1</v>
      </c>
      <c r="F55" s="77" t="s">
        <v>236</v>
      </c>
      <c r="G55">
        <v>4</v>
      </c>
      <c r="H55" s="77" t="s">
        <v>453</v>
      </c>
      <c r="I55" s="77" t="s">
        <v>160</v>
      </c>
      <c r="J55">
        <v>3</v>
      </c>
    </row>
    <row r="56" spans="1:10" x14ac:dyDescent="0.3">
      <c r="A56" s="77" t="s">
        <v>146</v>
      </c>
      <c r="B56" s="77" t="s">
        <v>224</v>
      </c>
      <c r="C56">
        <v>9</v>
      </c>
      <c r="D56" s="77" t="s">
        <v>237</v>
      </c>
      <c r="E56">
        <v>1</v>
      </c>
      <c r="F56" s="77" t="s">
        <v>238</v>
      </c>
      <c r="G56">
        <v>9</v>
      </c>
      <c r="H56" s="77"/>
      <c r="I56" s="77"/>
    </row>
    <row r="57" spans="1:10" x14ac:dyDescent="0.3">
      <c r="A57" s="77" t="s">
        <v>146</v>
      </c>
      <c r="B57" s="77" t="s">
        <v>224</v>
      </c>
      <c r="C57">
        <v>10</v>
      </c>
      <c r="D57" s="77" t="s">
        <v>239</v>
      </c>
      <c r="E57">
        <v>1</v>
      </c>
      <c r="F57" s="77" t="s">
        <v>240</v>
      </c>
      <c r="G57">
        <v>10</v>
      </c>
      <c r="H57" s="77"/>
      <c r="I57" s="77"/>
    </row>
    <row r="58" spans="1:10" x14ac:dyDescent="0.3">
      <c r="A58" s="77" t="s">
        <v>146</v>
      </c>
      <c r="B58" s="77" t="s">
        <v>224</v>
      </c>
      <c r="C58">
        <v>11</v>
      </c>
      <c r="D58" s="77" t="s">
        <v>241</v>
      </c>
      <c r="E58">
        <v>1</v>
      </c>
      <c r="F58" s="77" t="s">
        <v>242</v>
      </c>
      <c r="G58">
        <v>11</v>
      </c>
      <c r="H58" s="77"/>
      <c r="I58" s="77"/>
    </row>
    <row r="59" spans="1:10" x14ac:dyDescent="0.3">
      <c r="A59" s="77" t="s">
        <v>146</v>
      </c>
      <c r="B59" s="77" t="s">
        <v>224</v>
      </c>
      <c r="C59">
        <v>12</v>
      </c>
      <c r="D59" s="77" t="s">
        <v>243</v>
      </c>
      <c r="E59">
        <v>1</v>
      </c>
      <c r="F59" s="77" t="s">
        <v>244</v>
      </c>
      <c r="G59">
        <v>12</v>
      </c>
      <c r="H59" s="77"/>
      <c r="I59" s="77"/>
    </row>
    <row r="60" spans="1:10" x14ac:dyDescent="0.3">
      <c r="A60" s="77" t="s">
        <v>146</v>
      </c>
      <c r="B60" s="77" t="s">
        <v>224</v>
      </c>
      <c r="C60">
        <v>13</v>
      </c>
      <c r="D60" s="77" t="s">
        <v>245</v>
      </c>
      <c r="E60">
        <v>1</v>
      </c>
      <c r="F60" s="77" t="s">
        <v>246</v>
      </c>
      <c r="G60">
        <v>13</v>
      </c>
      <c r="H60" s="77"/>
      <c r="I60" s="77"/>
    </row>
    <row r="61" spans="1:10" x14ac:dyDescent="0.3">
      <c r="A61" s="77" t="s">
        <v>146</v>
      </c>
      <c r="B61" s="77" t="s">
        <v>224</v>
      </c>
      <c r="C61">
        <v>14</v>
      </c>
      <c r="D61" s="77" t="s">
        <v>247</v>
      </c>
      <c r="E61">
        <v>1</v>
      </c>
      <c r="F61" s="77" t="s">
        <v>248</v>
      </c>
      <c r="G61">
        <v>14</v>
      </c>
      <c r="H61" s="77"/>
      <c r="I61" s="77"/>
    </row>
    <row r="62" spans="1:10" x14ac:dyDescent="0.3">
      <c r="A62" s="77" t="s">
        <v>146</v>
      </c>
      <c r="B62" s="77" t="s">
        <v>224</v>
      </c>
      <c r="C62">
        <v>15</v>
      </c>
      <c r="D62" s="77" t="s">
        <v>249</v>
      </c>
      <c r="E62">
        <v>1</v>
      </c>
      <c r="F62" s="77" t="s">
        <v>250</v>
      </c>
      <c r="G62">
        <v>15</v>
      </c>
      <c r="H62" s="77"/>
      <c r="I62" s="77"/>
    </row>
    <row r="63" spans="1:10" x14ac:dyDescent="0.3">
      <c r="A63" s="77" t="s">
        <v>146</v>
      </c>
      <c r="B63" s="77" t="s">
        <v>224</v>
      </c>
      <c r="C63">
        <v>16</v>
      </c>
      <c r="D63" s="77" t="s">
        <v>251</v>
      </c>
      <c r="E63">
        <v>1</v>
      </c>
      <c r="F63" s="77" t="s">
        <v>252</v>
      </c>
      <c r="G63">
        <v>16</v>
      </c>
      <c r="H63" s="77"/>
      <c r="I63" s="77"/>
    </row>
    <row r="64" spans="1:10" x14ac:dyDescent="0.3">
      <c r="A64" s="77" t="s">
        <v>146</v>
      </c>
      <c r="B64" s="77" t="s">
        <v>224</v>
      </c>
      <c r="C64">
        <v>17</v>
      </c>
      <c r="D64" s="77" t="s">
        <v>253</v>
      </c>
      <c r="E64">
        <v>1</v>
      </c>
      <c r="F64" s="77" t="s">
        <v>254</v>
      </c>
      <c r="G64">
        <v>17</v>
      </c>
      <c r="H64" s="77"/>
      <c r="I64" s="77"/>
    </row>
    <row r="65" spans="1:10" x14ac:dyDescent="0.3">
      <c r="A65" s="77" t="s">
        <v>146</v>
      </c>
      <c r="B65" s="77" t="s">
        <v>224</v>
      </c>
      <c r="C65">
        <v>18</v>
      </c>
      <c r="D65" s="77" t="s">
        <v>255</v>
      </c>
      <c r="E65">
        <v>1</v>
      </c>
      <c r="F65" s="77" t="s">
        <v>256</v>
      </c>
      <c r="G65">
        <v>18</v>
      </c>
      <c r="H65" s="77"/>
      <c r="I65" s="77"/>
    </row>
    <row r="66" spans="1:10" x14ac:dyDescent="0.3">
      <c r="A66" s="77" t="s">
        <v>146</v>
      </c>
      <c r="B66" s="77" t="s">
        <v>224</v>
      </c>
      <c r="C66">
        <v>19</v>
      </c>
      <c r="D66" s="77" t="s">
        <v>257</v>
      </c>
      <c r="E66">
        <v>1</v>
      </c>
      <c r="F66" s="77" t="s">
        <v>258</v>
      </c>
      <c r="G66">
        <v>19</v>
      </c>
      <c r="H66" s="77"/>
      <c r="I66" s="77"/>
    </row>
    <row r="67" spans="1:10" x14ac:dyDescent="0.3">
      <c r="A67" s="77" t="s">
        <v>146</v>
      </c>
      <c r="B67" s="77" t="s">
        <v>224</v>
      </c>
      <c r="C67">
        <v>20</v>
      </c>
      <c r="D67" s="77" t="s">
        <v>259</v>
      </c>
      <c r="E67">
        <v>1</v>
      </c>
      <c r="F67" s="77" t="s">
        <v>260</v>
      </c>
      <c r="G67">
        <v>20</v>
      </c>
      <c r="H67" s="77"/>
      <c r="I67" s="77"/>
    </row>
    <row r="68" spans="1:10" x14ac:dyDescent="0.3">
      <c r="A68" s="77" t="s">
        <v>146</v>
      </c>
      <c r="B68" s="77" t="s">
        <v>224</v>
      </c>
      <c r="C68">
        <v>21</v>
      </c>
      <c r="D68" s="77" t="s">
        <v>261</v>
      </c>
      <c r="E68">
        <v>1</v>
      </c>
      <c r="F68" s="77" t="s">
        <v>262</v>
      </c>
      <c r="G68">
        <v>21</v>
      </c>
      <c r="H68" s="77"/>
      <c r="I68" s="77"/>
    </row>
    <row r="69" spans="1:10" x14ac:dyDescent="0.3">
      <c r="A69" s="77" t="s">
        <v>146</v>
      </c>
      <c r="B69" s="77" t="s">
        <v>224</v>
      </c>
      <c r="C69">
        <v>22</v>
      </c>
      <c r="D69" s="77" t="s">
        <v>263</v>
      </c>
      <c r="E69">
        <v>1</v>
      </c>
      <c r="F69" s="77" t="s">
        <v>264</v>
      </c>
      <c r="G69">
        <v>22</v>
      </c>
      <c r="H69" s="77"/>
      <c r="I69" s="77"/>
    </row>
    <row r="70" spans="1:10" x14ac:dyDescent="0.3">
      <c r="A70" s="77" t="s">
        <v>146</v>
      </c>
      <c r="B70" s="77" t="s">
        <v>224</v>
      </c>
      <c r="C70">
        <v>23</v>
      </c>
      <c r="D70" s="77" t="s">
        <v>265</v>
      </c>
      <c r="E70">
        <v>1</v>
      </c>
      <c r="F70" s="77" t="s">
        <v>266</v>
      </c>
      <c r="G70">
        <v>23</v>
      </c>
      <c r="H70" s="77"/>
      <c r="I70" s="77"/>
    </row>
    <row r="71" spans="1:10" x14ac:dyDescent="0.3">
      <c r="A71" s="77" t="s">
        <v>146</v>
      </c>
      <c r="B71" s="77" t="s">
        <v>224</v>
      </c>
      <c r="C71">
        <v>24</v>
      </c>
      <c r="D71" s="77" t="s">
        <v>267</v>
      </c>
      <c r="E71">
        <v>1</v>
      </c>
      <c r="F71" s="77" t="s">
        <v>268</v>
      </c>
      <c r="G71">
        <v>24</v>
      </c>
      <c r="H71" s="77"/>
      <c r="I71" s="77"/>
    </row>
    <row r="72" spans="1:10" x14ac:dyDescent="0.3">
      <c r="A72" s="77" t="s">
        <v>146</v>
      </c>
      <c r="B72" s="77" t="s">
        <v>224</v>
      </c>
      <c r="C72">
        <v>25</v>
      </c>
      <c r="D72" s="77" t="s">
        <v>269</v>
      </c>
      <c r="E72">
        <v>1</v>
      </c>
      <c r="F72" s="77" t="s">
        <v>270</v>
      </c>
      <c r="G72">
        <v>25</v>
      </c>
      <c r="H72" s="77"/>
      <c r="I72" s="77"/>
    </row>
    <row r="73" spans="1:10" x14ac:dyDescent="0.3">
      <c r="A73" s="77" t="s">
        <v>147</v>
      </c>
      <c r="B73" s="77" t="s">
        <v>288</v>
      </c>
      <c r="C73">
        <v>1</v>
      </c>
      <c r="D73" s="77" t="s">
        <v>309</v>
      </c>
      <c r="E73">
        <v>1</v>
      </c>
      <c r="F73" s="77" t="s">
        <v>310</v>
      </c>
      <c r="G73">
        <v>7</v>
      </c>
      <c r="H73" s="77" t="s">
        <v>310</v>
      </c>
      <c r="I73" s="77" t="s">
        <v>157</v>
      </c>
      <c r="J73">
        <v>0</v>
      </c>
    </row>
    <row r="74" spans="1:10" x14ac:dyDescent="0.3">
      <c r="A74" s="77" t="s">
        <v>147</v>
      </c>
      <c r="B74" s="77" t="s">
        <v>288</v>
      </c>
      <c r="C74">
        <v>2</v>
      </c>
      <c r="D74" s="77" t="s">
        <v>311</v>
      </c>
      <c r="F74" s="77"/>
      <c r="H74" s="77"/>
      <c r="I74" s="77"/>
    </row>
    <row r="75" spans="1:10" x14ac:dyDescent="0.3">
      <c r="A75" s="77" t="s">
        <v>147</v>
      </c>
      <c r="B75" s="77" t="s">
        <v>288</v>
      </c>
      <c r="C75">
        <v>3</v>
      </c>
      <c r="D75" s="77" t="s">
        <v>312</v>
      </c>
      <c r="F75" s="77"/>
      <c r="H75" s="77"/>
      <c r="I75" s="77"/>
    </row>
    <row r="76" spans="1:10" x14ac:dyDescent="0.3">
      <c r="A76" s="77" t="s">
        <v>147</v>
      </c>
      <c r="B76" s="77" t="s">
        <v>288</v>
      </c>
      <c r="C76">
        <v>4</v>
      </c>
      <c r="D76" s="77" t="s">
        <v>313</v>
      </c>
      <c r="F76" s="77"/>
      <c r="H76" s="77"/>
      <c r="I76" s="77"/>
    </row>
    <row r="77" spans="1:10" x14ac:dyDescent="0.3">
      <c r="A77" s="77" t="s">
        <v>147</v>
      </c>
      <c r="B77" s="77" t="s">
        <v>288</v>
      </c>
      <c r="C77">
        <v>5</v>
      </c>
      <c r="D77" s="77" t="s">
        <v>314</v>
      </c>
      <c r="E77">
        <v>1</v>
      </c>
      <c r="F77" s="77" t="s">
        <v>315</v>
      </c>
      <c r="G77">
        <v>3</v>
      </c>
      <c r="H77" s="77" t="s">
        <v>316</v>
      </c>
      <c r="I77" s="77" t="s">
        <v>161</v>
      </c>
      <c r="J77">
        <v>1</v>
      </c>
    </row>
    <row r="78" spans="1:10" x14ac:dyDescent="0.3">
      <c r="A78" s="77" t="s">
        <v>147</v>
      </c>
      <c r="B78" s="77" t="s">
        <v>288</v>
      </c>
      <c r="C78">
        <v>6</v>
      </c>
      <c r="D78" s="77" t="s">
        <v>317</v>
      </c>
      <c r="F78" s="77"/>
      <c r="H78" s="77"/>
      <c r="I78" s="77"/>
    </row>
    <row r="79" spans="1:10" x14ac:dyDescent="0.3">
      <c r="A79" s="77" t="s">
        <v>147</v>
      </c>
      <c r="B79" s="77" t="s">
        <v>288</v>
      </c>
      <c r="C79">
        <v>7</v>
      </c>
      <c r="D79" s="77" t="s">
        <v>318</v>
      </c>
      <c r="F79" s="77"/>
      <c r="H79" s="77"/>
      <c r="I79" s="77"/>
    </row>
    <row r="80" spans="1:10" x14ac:dyDescent="0.3">
      <c r="A80" s="77" t="s">
        <v>147</v>
      </c>
      <c r="B80" s="77" t="s">
        <v>288</v>
      </c>
      <c r="C80">
        <v>8</v>
      </c>
      <c r="D80" s="77" t="s">
        <v>2</v>
      </c>
      <c r="F80" s="77"/>
      <c r="H80" s="77"/>
      <c r="I80" s="77"/>
    </row>
    <row r="81" spans="1:10" x14ac:dyDescent="0.3">
      <c r="A81" s="77" t="s">
        <v>147</v>
      </c>
      <c r="B81" s="77" t="s">
        <v>288</v>
      </c>
      <c r="C81">
        <v>9</v>
      </c>
      <c r="D81" s="77" t="s">
        <v>319</v>
      </c>
      <c r="E81">
        <v>1</v>
      </c>
      <c r="F81" s="77" t="s">
        <v>10</v>
      </c>
      <c r="G81">
        <v>4</v>
      </c>
      <c r="H81" s="77"/>
      <c r="I81" s="77"/>
    </row>
    <row r="82" spans="1:10" x14ac:dyDescent="0.3">
      <c r="A82" s="77" t="s">
        <v>147</v>
      </c>
      <c r="B82" s="77" t="s">
        <v>288</v>
      </c>
      <c r="C82">
        <v>10</v>
      </c>
      <c r="D82" s="77" t="s">
        <v>3</v>
      </c>
      <c r="F82" s="77"/>
      <c r="H82" s="77"/>
      <c r="I82" s="77"/>
    </row>
    <row r="83" spans="1:10" x14ac:dyDescent="0.3">
      <c r="A83" s="77" t="s">
        <v>147</v>
      </c>
      <c r="B83" s="77" t="s">
        <v>288</v>
      </c>
      <c r="C83">
        <v>11</v>
      </c>
      <c r="D83" s="77" t="s">
        <v>320</v>
      </c>
      <c r="E83">
        <v>1</v>
      </c>
      <c r="F83" s="77" t="s">
        <v>128</v>
      </c>
      <c r="G83">
        <v>5</v>
      </c>
      <c r="H83" s="77"/>
      <c r="I83" s="77"/>
    </row>
    <row r="84" spans="1:10" x14ac:dyDescent="0.3">
      <c r="A84" s="77" t="s">
        <v>147</v>
      </c>
      <c r="B84" s="77" t="s">
        <v>288</v>
      </c>
      <c r="C84">
        <v>12</v>
      </c>
      <c r="D84" s="77" t="s">
        <v>105</v>
      </c>
      <c r="F84" s="77"/>
      <c r="H84" s="77"/>
      <c r="I84" s="77"/>
    </row>
    <row r="85" spans="1:10" x14ac:dyDescent="0.3">
      <c r="A85" s="77" t="s">
        <v>147</v>
      </c>
      <c r="B85" s="77" t="s">
        <v>288</v>
      </c>
      <c r="C85">
        <v>13</v>
      </c>
      <c r="D85" s="77" t="s">
        <v>321</v>
      </c>
      <c r="E85">
        <v>1</v>
      </c>
      <c r="F85" s="77" t="s">
        <v>11</v>
      </c>
      <c r="G85">
        <v>6</v>
      </c>
      <c r="H85" s="77"/>
      <c r="I85" s="77"/>
    </row>
    <row r="86" spans="1:10" x14ac:dyDescent="0.3">
      <c r="A86" s="77" t="s">
        <v>147</v>
      </c>
      <c r="B86" s="77" t="s">
        <v>288</v>
      </c>
      <c r="C86">
        <v>14</v>
      </c>
      <c r="D86" s="77" t="s">
        <v>322</v>
      </c>
      <c r="F86" s="77"/>
      <c r="H86" s="77"/>
      <c r="I86" s="77"/>
    </row>
    <row r="87" spans="1:10" x14ac:dyDescent="0.3">
      <c r="A87" s="77" t="s">
        <v>147</v>
      </c>
      <c r="B87" s="77" t="s">
        <v>288</v>
      </c>
      <c r="C87">
        <v>15</v>
      </c>
      <c r="D87" s="77" t="s">
        <v>1</v>
      </c>
      <c r="F87" s="77"/>
      <c r="H87" s="77"/>
      <c r="I87" s="77"/>
    </row>
    <row r="88" spans="1:10" x14ac:dyDescent="0.3">
      <c r="A88" s="77" t="s">
        <v>147</v>
      </c>
      <c r="B88" s="77" t="s">
        <v>288</v>
      </c>
      <c r="C88">
        <v>16</v>
      </c>
      <c r="D88" s="77" t="s">
        <v>323</v>
      </c>
      <c r="F88" s="77"/>
      <c r="H88" s="77"/>
      <c r="I88" s="77"/>
    </row>
    <row r="89" spans="1:10" x14ac:dyDescent="0.3">
      <c r="A89" s="77" t="s">
        <v>147</v>
      </c>
      <c r="B89" s="77" t="s">
        <v>288</v>
      </c>
      <c r="C89">
        <v>17</v>
      </c>
      <c r="D89" s="77" t="s">
        <v>16</v>
      </c>
      <c r="E89">
        <v>1</v>
      </c>
      <c r="F89" s="77" t="s">
        <v>16</v>
      </c>
      <c r="G89">
        <v>2</v>
      </c>
      <c r="H89" s="77"/>
      <c r="I89" s="77"/>
    </row>
    <row r="90" spans="1:10" x14ac:dyDescent="0.3">
      <c r="A90" s="77" t="s">
        <v>147</v>
      </c>
      <c r="B90" s="77" t="s">
        <v>288</v>
      </c>
      <c r="C90">
        <v>18</v>
      </c>
      <c r="D90" s="77" t="s">
        <v>324</v>
      </c>
      <c r="E90">
        <v>1</v>
      </c>
      <c r="F90" s="77" t="s">
        <v>324</v>
      </c>
      <c r="G90">
        <v>1</v>
      </c>
      <c r="H90" s="77"/>
      <c r="I90" s="77"/>
    </row>
    <row r="91" spans="1:10" x14ac:dyDescent="0.3">
      <c r="A91" s="77" t="s">
        <v>147</v>
      </c>
      <c r="B91" s="77" t="s">
        <v>288</v>
      </c>
      <c r="C91">
        <v>19</v>
      </c>
      <c r="D91" s="77" t="s">
        <v>325</v>
      </c>
      <c r="F91" s="77"/>
      <c r="H91" s="77"/>
      <c r="I91" s="77"/>
    </row>
    <row r="92" spans="1:10" x14ac:dyDescent="0.3">
      <c r="A92" s="77" t="s">
        <v>147</v>
      </c>
      <c r="B92" s="77" t="s">
        <v>288</v>
      </c>
      <c r="C92">
        <v>20</v>
      </c>
      <c r="D92" s="77" t="s">
        <v>30</v>
      </c>
      <c r="F92" s="77"/>
      <c r="H92" s="77"/>
      <c r="I92" s="77"/>
    </row>
    <row r="93" spans="1:10" x14ac:dyDescent="0.3">
      <c r="A93" s="77" t="s">
        <v>148</v>
      </c>
      <c r="B93" s="77" t="s">
        <v>291</v>
      </c>
      <c r="C93">
        <v>1</v>
      </c>
      <c r="D93" s="77" t="s">
        <v>309</v>
      </c>
      <c r="E93">
        <v>1</v>
      </c>
      <c r="F93" s="77" t="s">
        <v>326</v>
      </c>
      <c r="G93">
        <v>7</v>
      </c>
      <c r="H93" s="77" t="s">
        <v>326</v>
      </c>
      <c r="I93" s="77" t="s">
        <v>342</v>
      </c>
      <c r="J93">
        <v>0</v>
      </c>
    </row>
    <row r="94" spans="1:10" x14ac:dyDescent="0.3">
      <c r="A94" s="77" t="s">
        <v>148</v>
      </c>
      <c r="B94" s="77" t="s">
        <v>291</v>
      </c>
      <c r="C94">
        <v>2</v>
      </c>
      <c r="D94" s="77" t="s">
        <v>311</v>
      </c>
      <c r="F94" s="77"/>
      <c r="H94" s="77"/>
      <c r="I94" s="77"/>
    </row>
    <row r="95" spans="1:10" x14ac:dyDescent="0.3">
      <c r="A95" s="77" t="s">
        <v>148</v>
      </c>
      <c r="B95" s="77" t="s">
        <v>291</v>
      </c>
      <c r="C95">
        <v>3</v>
      </c>
      <c r="D95" s="77" t="s">
        <v>312</v>
      </c>
      <c r="F95" s="77"/>
      <c r="H95" s="77"/>
      <c r="I95" s="77"/>
    </row>
    <row r="96" spans="1:10" x14ac:dyDescent="0.3">
      <c r="A96" s="77" t="s">
        <v>148</v>
      </c>
      <c r="B96" s="77" t="s">
        <v>291</v>
      </c>
      <c r="C96">
        <v>4</v>
      </c>
      <c r="D96" s="77" t="s">
        <v>313</v>
      </c>
      <c r="F96" s="77"/>
      <c r="H96" s="77"/>
      <c r="I96" s="77"/>
    </row>
    <row r="97" spans="1:10" x14ac:dyDescent="0.3">
      <c r="A97" s="77" t="s">
        <v>148</v>
      </c>
      <c r="B97" s="77" t="s">
        <v>291</v>
      </c>
      <c r="C97">
        <v>5</v>
      </c>
      <c r="D97" s="77" t="s">
        <v>314</v>
      </c>
      <c r="E97">
        <v>1</v>
      </c>
      <c r="F97" s="77" t="s">
        <v>315</v>
      </c>
      <c r="G97">
        <v>3</v>
      </c>
      <c r="H97" s="77" t="s">
        <v>327</v>
      </c>
      <c r="I97" s="77" t="s">
        <v>166</v>
      </c>
      <c r="J97">
        <v>1</v>
      </c>
    </row>
    <row r="98" spans="1:10" x14ac:dyDescent="0.3">
      <c r="A98" s="77" t="s">
        <v>148</v>
      </c>
      <c r="B98" s="77" t="s">
        <v>291</v>
      </c>
      <c r="C98">
        <v>6</v>
      </c>
      <c r="D98" s="77" t="s">
        <v>317</v>
      </c>
      <c r="F98" s="77"/>
      <c r="H98" s="77"/>
      <c r="I98" s="77"/>
    </row>
    <row r="99" spans="1:10" x14ac:dyDescent="0.3">
      <c r="A99" s="77" t="s">
        <v>148</v>
      </c>
      <c r="B99" s="77" t="s">
        <v>291</v>
      </c>
      <c r="C99">
        <v>7</v>
      </c>
      <c r="D99" s="77" t="s">
        <v>318</v>
      </c>
      <c r="F99" s="77"/>
      <c r="H99" s="77"/>
      <c r="I99" s="77"/>
    </row>
    <row r="100" spans="1:10" x14ac:dyDescent="0.3">
      <c r="A100" s="77" t="s">
        <v>148</v>
      </c>
      <c r="B100" s="77" t="s">
        <v>291</v>
      </c>
      <c r="C100">
        <v>8</v>
      </c>
      <c r="D100" s="77" t="s">
        <v>2</v>
      </c>
      <c r="F100" s="77"/>
      <c r="H100" s="77"/>
      <c r="I100" s="77"/>
    </row>
    <row r="101" spans="1:10" x14ac:dyDescent="0.3">
      <c r="A101" s="77" t="s">
        <v>148</v>
      </c>
      <c r="B101" s="77" t="s">
        <v>291</v>
      </c>
      <c r="C101">
        <v>9</v>
      </c>
      <c r="D101" s="77" t="s">
        <v>319</v>
      </c>
      <c r="E101">
        <v>1</v>
      </c>
      <c r="F101" s="77" t="s">
        <v>10</v>
      </c>
      <c r="G101">
        <v>4</v>
      </c>
      <c r="H101" s="77"/>
      <c r="I101" s="77"/>
    </row>
    <row r="102" spans="1:10" x14ac:dyDescent="0.3">
      <c r="A102" s="77" t="s">
        <v>148</v>
      </c>
      <c r="B102" s="77" t="s">
        <v>291</v>
      </c>
      <c r="C102">
        <v>10</v>
      </c>
      <c r="D102" s="77" t="s">
        <v>3</v>
      </c>
      <c r="F102" s="77"/>
      <c r="H102" s="77"/>
      <c r="I102" s="77"/>
    </row>
    <row r="103" spans="1:10" x14ac:dyDescent="0.3">
      <c r="A103" s="77" t="s">
        <v>148</v>
      </c>
      <c r="B103" s="77" t="s">
        <v>291</v>
      </c>
      <c r="C103">
        <v>11</v>
      </c>
      <c r="D103" s="77" t="s">
        <v>320</v>
      </c>
      <c r="E103">
        <v>1</v>
      </c>
      <c r="F103" s="77" t="s">
        <v>128</v>
      </c>
      <c r="G103">
        <v>5</v>
      </c>
      <c r="H103" s="77"/>
      <c r="I103" s="77"/>
    </row>
    <row r="104" spans="1:10" x14ac:dyDescent="0.3">
      <c r="A104" s="77" t="s">
        <v>148</v>
      </c>
      <c r="B104" s="77" t="s">
        <v>291</v>
      </c>
      <c r="C104">
        <v>12</v>
      </c>
      <c r="D104" s="77" t="s">
        <v>105</v>
      </c>
      <c r="F104" s="77"/>
      <c r="H104" s="77"/>
      <c r="I104" s="77"/>
    </row>
    <row r="105" spans="1:10" x14ac:dyDescent="0.3">
      <c r="A105" s="77" t="s">
        <v>148</v>
      </c>
      <c r="B105" s="77" t="s">
        <v>291</v>
      </c>
      <c r="C105">
        <v>13</v>
      </c>
      <c r="D105" s="77" t="s">
        <v>321</v>
      </c>
      <c r="E105">
        <v>1</v>
      </c>
      <c r="F105" s="77" t="s">
        <v>11</v>
      </c>
      <c r="G105">
        <v>6</v>
      </c>
      <c r="H105" s="77"/>
      <c r="I105" s="77"/>
    </row>
    <row r="106" spans="1:10" x14ac:dyDescent="0.3">
      <c r="A106" s="77" t="s">
        <v>148</v>
      </c>
      <c r="B106" s="77" t="s">
        <v>291</v>
      </c>
      <c r="C106">
        <v>14</v>
      </c>
      <c r="D106" s="77" t="s">
        <v>322</v>
      </c>
      <c r="F106" s="77"/>
      <c r="H106" s="77"/>
      <c r="I106" s="77"/>
    </row>
    <row r="107" spans="1:10" x14ac:dyDescent="0.3">
      <c r="A107" s="77" t="s">
        <v>148</v>
      </c>
      <c r="B107" s="77" t="s">
        <v>291</v>
      </c>
      <c r="C107">
        <v>15</v>
      </c>
      <c r="D107" s="77" t="s">
        <v>1</v>
      </c>
      <c r="F107" s="77"/>
      <c r="H107" s="77"/>
      <c r="I107" s="77"/>
    </row>
    <row r="108" spans="1:10" x14ac:dyDescent="0.3">
      <c r="A108" s="77" t="s">
        <v>148</v>
      </c>
      <c r="B108" s="77" t="s">
        <v>291</v>
      </c>
      <c r="C108">
        <v>16</v>
      </c>
      <c r="D108" s="77" t="s">
        <v>323</v>
      </c>
      <c r="F108" s="77"/>
      <c r="H108" s="77"/>
      <c r="I108" s="77"/>
    </row>
    <row r="109" spans="1:10" x14ac:dyDescent="0.3">
      <c r="A109" s="77" t="s">
        <v>148</v>
      </c>
      <c r="B109" s="77" t="s">
        <v>291</v>
      </c>
      <c r="C109">
        <v>17</v>
      </c>
      <c r="D109" s="77" t="s">
        <v>16</v>
      </c>
      <c r="E109">
        <v>1</v>
      </c>
      <c r="F109" s="77" t="s">
        <v>16</v>
      </c>
      <c r="G109">
        <v>2</v>
      </c>
      <c r="H109" s="77"/>
      <c r="I109" s="77"/>
    </row>
    <row r="110" spans="1:10" x14ac:dyDescent="0.3">
      <c r="A110" s="77" t="s">
        <v>148</v>
      </c>
      <c r="B110" s="77" t="s">
        <v>291</v>
      </c>
      <c r="C110">
        <v>18</v>
      </c>
      <c r="D110" s="77" t="s">
        <v>324</v>
      </c>
      <c r="E110">
        <v>1</v>
      </c>
      <c r="F110" s="77" t="s">
        <v>324</v>
      </c>
      <c r="G110">
        <v>1</v>
      </c>
      <c r="H110" s="77"/>
      <c r="I110" s="77"/>
    </row>
    <row r="111" spans="1:10" x14ac:dyDescent="0.3">
      <c r="A111" s="77" t="s">
        <v>148</v>
      </c>
      <c r="B111" s="77" t="s">
        <v>291</v>
      </c>
      <c r="C111">
        <v>19</v>
      </c>
      <c r="D111" s="77" t="s">
        <v>325</v>
      </c>
      <c r="F111" s="77"/>
      <c r="H111" s="77"/>
      <c r="I111" s="77"/>
    </row>
    <row r="112" spans="1:10" x14ac:dyDescent="0.3">
      <c r="A112" s="77" t="s">
        <v>148</v>
      </c>
      <c r="B112" s="77" t="s">
        <v>291</v>
      </c>
      <c r="C112">
        <v>20</v>
      </c>
      <c r="D112" s="77" t="s">
        <v>30</v>
      </c>
      <c r="F112" s="77"/>
      <c r="H112" s="77"/>
      <c r="I112" s="77"/>
    </row>
    <row r="113" spans="1:10" x14ac:dyDescent="0.3">
      <c r="A113" s="77" t="s">
        <v>149</v>
      </c>
      <c r="B113" s="77" t="s">
        <v>293</v>
      </c>
      <c r="C113">
        <v>1</v>
      </c>
      <c r="D113" s="77" t="s">
        <v>309</v>
      </c>
      <c r="E113">
        <v>1</v>
      </c>
      <c r="F113" s="77" t="s">
        <v>328</v>
      </c>
      <c r="G113">
        <v>7</v>
      </c>
      <c r="H113" s="77" t="s">
        <v>328</v>
      </c>
      <c r="I113" s="77" t="s">
        <v>343</v>
      </c>
      <c r="J113">
        <v>0</v>
      </c>
    </row>
    <row r="114" spans="1:10" x14ac:dyDescent="0.3">
      <c r="A114" s="77" t="s">
        <v>149</v>
      </c>
      <c r="B114" s="77" t="s">
        <v>293</v>
      </c>
      <c r="C114">
        <v>2</v>
      </c>
      <c r="D114" s="77" t="s">
        <v>311</v>
      </c>
      <c r="F114" s="77"/>
      <c r="H114" s="77"/>
      <c r="I114" s="77"/>
    </row>
    <row r="115" spans="1:10" x14ac:dyDescent="0.3">
      <c r="A115" s="77" t="s">
        <v>149</v>
      </c>
      <c r="B115" s="77" t="s">
        <v>293</v>
      </c>
      <c r="C115">
        <v>3</v>
      </c>
      <c r="D115" s="77" t="s">
        <v>312</v>
      </c>
      <c r="F115" s="77"/>
      <c r="H115" s="77"/>
      <c r="I115" s="77"/>
    </row>
    <row r="116" spans="1:10" x14ac:dyDescent="0.3">
      <c r="A116" s="77" t="s">
        <v>149</v>
      </c>
      <c r="B116" s="77" t="s">
        <v>293</v>
      </c>
      <c r="C116">
        <v>4</v>
      </c>
      <c r="D116" s="77" t="s">
        <v>313</v>
      </c>
      <c r="F116" s="77"/>
      <c r="H116" s="77"/>
      <c r="I116" s="77"/>
    </row>
    <row r="117" spans="1:10" x14ac:dyDescent="0.3">
      <c r="A117" s="77" t="s">
        <v>149</v>
      </c>
      <c r="B117" s="77" t="s">
        <v>293</v>
      </c>
      <c r="C117">
        <v>5</v>
      </c>
      <c r="D117" s="77" t="s">
        <v>314</v>
      </c>
      <c r="E117">
        <v>1</v>
      </c>
      <c r="F117" s="77" t="s">
        <v>315</v>
      </c>
      <c r="G117">
        <v>3</v>
      </c>
      <c r="H117" s="77" t="s">
        <v>344</v>
      </c>
      <c r="I117" s="77" t="s">
        <v>167</v>
      </c>
      <c r="J117">
        <v>1</v>
      </c>
    </row>
    <row r="118" spans="1:10" x14ac:dyDescent="0.3">
      <c r="A118" s="77" t="s">
        <v>149</v>
      </c>
      <c r="B118" s="77" t="s">
        <v>293</v>
      </c>
      <c r="C118">
        <v>6</v>
      </c>
      <c r="D118" s="77" t="s">
        <v>317</v>
      </c>
      <c r="F118" s="77"/>
      <c r="H118" s="77"/>
      <c r="I118" s="77"/>
    </row>
    <row r="119" spans="1:10" x14ac:dyDescent="0.3">
      <c r="A119" s="77" t="s">
        <v>149</v>
      </c>
      <c r="B119" s="77" t="s">
        <v>293</v>
      </c>
      <c r="C119">
        <v>7</v>
      </c>
      <c r="D119" s="77" t="s">
        <v>318</v>
      </c>
      <c r="F119" s="77"/>
      <c r="H119" s="77"/>
      <c r="I119" s="77"/>
    </row>
    <row r="120" spans="1:10" x14ac:dyDescent="0.3">
      <c r="A120" s="77" t="s">
        <v>149</v>
      </c>
      <c r="B120" s="77" t="s">
        <v>293</v>
      </c>
      <c r="C120">
        <v>8</v>
      </c>
      <c r="D120" s="77" t="s">
        <v>2</v>
      </c>
      <c r="F120" s="77"/>
      <c r="H120" s="77"/>
      <c r="I120" s="77"/>
    </row>
    <row r="121" spans="1:10" x14ac:dyDescent="0.3">
      <c r="A121" s="77" t="s">
        <v>149</v>
      </c>
      <c r="B121" s="77" t="s">
        <v>293</v>
      </c>
      <c r="C121">
        <v>9</v>
      </c>
      <c r="D121" s="77" t="s">
        <v>319</v>
      </c>
      <c r="E121">
        <v>1</v>
      </c>
      <c r="F121" s="77" t="s">
        <v>10</v>
      </c>
      <c r="G121">
        <v>4</v>
      </c>
      <c r="H121" s="77"/>
      <c r="I121" s="77"/>
    </row>
    <row r="122" spans="1:10" x14ac:dyDescent="0.3">
      <c r="A122" s="77" t="s">
        <v>149</v>
      </c>
      <c r="B122" s="77" t="s">
        <v>293</v>
      </c>
      <c r="C122">
        <v>10</v>
      </c>
      <c r="D122" s="77" t="s">
        <v>3</v>
      </c>
      <c r="F122" s="77"/>
      <c r="H122" s="77"/>
      <c r="I122" s="77"/>
    </row>
    <row r="123" spans="1:10" x14ac:dyDescent="0.3">
      <c r="A123" s="77" t="s">
        <v>149</v>
      </c>
      <c r="B123" s="77" t="s">
        <v>293</v>
      </c>
      <c r="C123">
        <v>11</v>
      </c>
      <c r="D123" s="77" t="s">
        <v>320</v>
      </c>
      <c r="E123">
        <v>1</v>
      </c>
      <c r="F123" s="77" t="s">
        <v>128</v>
      </c>
      <c r="G123">
        <v>5</v>
      </c>
      <c r="H123" s="77"/>
      <c r="I123" s="77"/>
    </row>
    <row r="124" spans="1:10" x14ac:dyDescent="0.3">
      <c r="A124" s="77" t="s">
        <v>149</v>
      </c>
      <c r="B124" s="77" t="s">
        <v>293</v>
      </c>
      <c r="C124">
        <v>12</v>
      </c>
      <c r="D124" s="77" t="s">
        <v>105</v>
      </c>
      <c r="F124" s="77"/>
      <c r="H124" s="77"/>
      <c r="I124" s="77"/>
    </row>
    <row r="125" spans="1:10" x14ac:dyDescent="0.3">
      <c r="A125" s="77" t="s">
        <v>149</v>
      </c>
      <c r="B125" s="77" t="s">
        <v>293</v>
      </c>
      <c r="C125">
        <v>13</v>
      </c>
      <c r="D125" s="77" t="s">
        <v>321</v>
      </c>
      <c r="E125">
        <v>1</v>
      </c>
      <c r="F125" s="77" t="s">
        <v>11</v>
      </c>
      <c r="G125">
        <v>6</v>
      </c>
      <c r="H125" s="77"/>
      <c r="I125" s="77"/>
    </row>
    <row r="126" spans="1:10" x14ac:dyDescent="0.3">
      <c r="A126" s="77" t="s">
        <v>149</v>
      </c>
      <c r="B126" s="77" t="s">
        <v>293</v>
      </c>
      <c r="C126">
        <v>14</v>
      </c>
      <c r="D126" s="77" t="s">
        <v>322</v>
      </c>
      <c r="F126" s="77"/>
      <c r="H126" s="77"/>
      <c r="I126" s="77"/>
    </row>
    <row r="127" spans="1:10" x14ac:dyDescent="0.3">
      <c r="A127" s="77" t="s">
        <v>149</v>
      </c>
      <c r="B127" s="77" t="s">
        <v>293</v>
      </c>
      <c r="C127">
        <v>15</v>
      </c>
      <c r="D127" s="77" t="s">
        <v>1</v>
      </c>
      <c r="F127" s="77"/>
      <c r="H127" s="77"/>
      <c r="I127" s="77"/>
    </row>
    <row r="128" spans="1:10" x14ac:dyDescent="0.3">
      <c r="A128" s="77" t="s">
        <v>149</v>
      </c>
      <c r="B128" s="77" t="s">
        <v>293</v>
      </c>
      <c r="C128">
        <v>16</v>
      </c>
      <c r="D128" s="77" t="s">
        <v>323</v>
      </c>
      <c r="F128" s="77"/>
      <c r="H128" s="77"/>
      <c r="I128" s="77"/>
    </row>
    <row r="129" spans="1:10" x14ac:dyDescent="0.3">
      <c r="A129" s="77" t="s">
        <v>149</v>
      </c>
      <c r="B129" s="77" t="s">
        <v>293</v>
      </c>
      <c r="C129">
        <v>17</v>
      </c>
      <c r="D129" s="77" t="s">
        <v>16</v>
      </c>
      <c r="E129">
        <v>1</v>
      </c>
      <c r="F129" s="77" t="s">
        <v>16</v>
      </c>
      <c r="G129">
        <v>2</v>
      </c>
      <c r="H129" s="77"/>
      <c r="I129" s="77"/>
    </row>
    <row r="130" spans="1:10" x14ac:dyDescent="0.3">
      <c r="A130" s="77" t="s">
        <v>149</v>
      </c>
      <c r="B130" s="77" t="s">
        <v>293</v>
      </c>
      <c r="C130">
        <v>18</v>
      </c>
      <c r="D130" s="77" t="s">
        <v>324</v>
      </c>
      <c r="E130">
        <v>1</v>
      </c>
      <c r="F130" s="77" t="s">
        <v>324</v>
      </c>
      <c r="G130">
        <v>1</v>
      </c>
      <c r="H130" s="77"/>
      <c r="I130" s="77"/>
    </row>
    <row r="131" spans="1:10" x14ac:dyDescent="0.3">
      <c r="A131" s="77" t="s">
        <v>149</v>
      </c>
      <c r="B131" s="77" t="s">
        <v>293</v>
      </c>
      <c r="C131">
        <v>19</v>
      </c>
      <c r="D131" s="77" t="s">
        <v>325</v>
      </c>
      <c r="F131" s="77"/>
      <c r="H131" s="77"/>
      <c r="I131" s="77"/>
    </row>
    <row r="132" spans="1:10" x14ac:dyDescent="0.3">
      <c r="A132" s="77" t="s">
        <v>149</v>
      </c>
      <c r="B132" s="77" t="s">
        <v>293</v>
      </c>
      <c r="C132">
        <v>20</v>
      </c>
      <c r="D132" s="77" t="s">
        <v>30</v>
      </c>
      <c r="F132" s="77"/>
      <c r="H132" s="77"/>
      <c r="I132" s="77"/>
    </row>
    <row r="133" spans="1:10" x14ac:dyDescent="0.3">
      <c r="A133" s="77" t="s">
        <v>150</v>
      </c>
      <c r="B133" s="77" t="s">
        <v>295</v>
      </c>
      <c r="C133">
        <v>1</v>
      </c>
      <c r="D133" s="77" t="s">
        <v>309</v>
      </c>
      <c r="E133">
        <v>1</v>
      </c>
      <c r="F133" s="77" t="s">
        <v>329</v>
      </c>
      <c r="G133">
        <v>7</v>
      </c>
      <c r="H133" s="77" t="s">
        <v>329</v>
      </c>
      <c r="I133" s="77" t="s">
        <v>345</v>
      </c>
      <c r="J133">
        <v>0</v>
      </c>
    </row>
    <row r="134" spans="1:10" x14ac:dyDescent="0.3">
      <c r="A134" s="77" t="s">
        <v>150</v>
      </c>
      <c r="B134" s="77" t="s">
        <v>295</v>
      </c>
      <c r="C134">
        <v>2</v>
      </c>
      <c r="D134" s="77" t="s">
        <v>311</v>
      </c>
      <c r="F134" s="77"/>
      <c r="H134" s="77"/>
      <c r="I134" s="77"/>
    </row>
    <row r="135" spans="1:10" x14ac:dyDescent="0.3">
      <c r="A135" s="77" t="s">
        <v>150</v>
      </c>
      <c r="B135" s="77" t="s">
        <v>295</v>
      </c>
      <c r="C135">
        <v>3</v>
      </c>
      <c r="D135" s="77" t="s">
        <v>312</v>
      </c>
      <c r="F135" s="77"/>
      <c r="H135" s="77"/>
      <c r="I135" s="77"/>
    </row>
    <row r="136" spans="1:10" x14ac:dyDescent="0.3">
      <c r="A136" s="77" t="s">
        <v>150</v>
      </c>
      <c r="B136" s="77" t="s">
        <v>295</v>
      </c>
      <c r="C136">
        <v>4</v>
      </c>
      <c r="D136" s="77" t="s">
        <v>313</v>
      </c>
      <c r="F136" s="77"/>
      <c r="H136" s="77"/>
      <c r="I136" s="77"/>
    </row>
    <row r="137" spans="1:10" x14ac:dyDescent="0.3">
      <c r="A137" s="77" t="s">
        <v>150</v>
      </c>
      <c r="B137" s="77" t="s">
        <v>295</v>
      </c>
      <c r="C137">
        <v>5</v>
      </c>
      <c r="D137" s="77" t="s">
        <v>314</v>
      </c>
      <c r="E137">
        <v>1</v>
      </c>
      <c r="F137" s="77" t="s">
        <v>315</v>
      </c>
      <c r="G137">
        <v>3</v>
      </c>
      <c r="H137" s="77" t="s">
        <v>330</v>
      </c>
      <c r="I137" s="77" t="s">
        <v>168</v>
      </c>
      <c r="J137">
        <v>1</v>
      </c>
    </row>
    <row r="138" spans="1:10" x14ac:dyDescent="0.3">
      <c r="A138" s="77" t="s">
        <v>150</v>
      </c>
      <c r="B138" s="77" t="s">
        <v>295</v>
      </c>
      <c r="C138">
        <v>6</v>
      </c>
      <c r="D138" s="77" t="s">
        <v>317</v>
      </c>
      <c r="F138" s="77"/>
      <c r="H138" s="77"/>
      <c r="I138" s="77"/>
    </row>
    <row r="139" spans="1:10" x14ac:dyDescent="0.3">
      <c r="A139" s="77" t="s">
        <v>150</v>
      </c>
      <c r="B139" s="77" t="s">
        <v>295</v>
      </c>
      <c r="C139">
        <v>7</v>
      </c>
      <c r="D139" s="77" t="s">
        <v>318</v>
      </c>
      <c r="F139" s="77"/>
      <c r="H139" s="77"/>
      <c r="I139" s="77"/>
    </row>
    <row r="140" spans="1:10" x14ac:dyDescent="0.3">
      <c r="A140" s="77" t="s">
        <v>150</v>
      </c>
      <c r="B140" s="77" t="s">
        <v>295</v>
      </c>
      <c r="C140">
        <v>8</v>
      </c>
      <c r="D140" s="77" t="s">
        <v>2</v>
      </c>
      <c r="F140" s="77"/>
      <c r="H140" s="77"/>
      <c r="I140" s="77"/>
    </row>
    <row r="141" spans="1:10" x14ac:dyDescent="0.3">
      <c r="A141" s="77" t="s">
        <v>150</v>
      </c>
      <c r="B141" s="77" t="s">
        <v>295</v>
      </c>
      <c r="C141">
        <v>9</v>
      </c>
      <c r="D141" s="77" t="s">
        <v>319</v>
      </c>
      <c r="E141">
        <v>1</v>
      </c>
      <c r="F141" s="77" t="s">
        <v>10</v>
      </c>
      <c r="G141">
        <v>4</v>
      </c>
      <c r="H141" s="77"/>
      <c r="I141" s="77"/>
    </row>
    <row r="142" spans="1:10" x14ac:dyDescent="0.3">
      <c r="A142" s="77" t="s">
        <v>150</v>
      </c>
      <c r="B142" s="77" t="s">
        <v>295</v>
      </c>
      <c r="C142">
        <v>10</v>
      </c>
      <c r="D142" s="77" t="s">
        <v>3</v>
      </c>
      <c r="F142" s="77"/>
      <c r="H142" s="77"/>
      <c r="I142" s="77"/>
    </row>
    <row r="143" spans="1:10" x14ac:dyDescent="0.3">
      <c r="A143" s="77" t="s">
        <v>150</v>
      </c>
      <c r="B143" s="77" t="s">
        <v>295</v>
      </c>
      <c r="C143">
        <v>11</v>
      </c>
      <c r="D143" s="77" t="s">
        <v>320</v>
      </c>
      <c r="E143">
        <v>1</v>
      </c>
      <c r="F143" s="77" t="s">
        <v>128</v>
      </c>
      <c r="G143">
        <v>5</v>
      </c>
      <c r="H143" s="77"/>
      <c r="I143" s="77"/>
    </row>
    <row r="144" spans="1:10" x14ac:dyDescent="0.3">
      <c r="A144" s="77" t="s">
        <v>150</v>
      </c>
      <c r="B144" s="77" t="s">
        <v>295</v>
      </c>
      <c r="C144">
        <v>12</v>
      </c>
      <c r="D144" s="77" t="s">
        <v>105</v>
      </c>
      <c r="F144" s="77"/>
      <c r="H144" s="77"/>
      <c r="I144" s="77"/>
    </row>
    <row r="145" spans="1:10" x14ac:dyDescent="0.3">
      <c r="A145" s="77" t="s">
        <v>150</v>
      </c>
      <c r="B145" s="77" t="s">
        <v>295</v>
      </c>
      <c r="C145">
        <v>13</v>
      </c>
      <c r="D145" s="77" t="s">
        <v>321</v>
      </c>
      <c r="E145">
        <v>1</v>
      </c>
      <c r="F145" s="77" t="s">
        <v>11</v>
      </c>
      <c r="G145">
        <v>6</v>
      </c>
      <c r="H145" s="77"/>
      <c r="I145" s="77"/>
    </row>
    <row r="146" spans="1:10" x14ac:dyDescent="0.3">
      <c r="A146" s="77" t="s">
        <v>150</v>
      </c>
      <c r="B146" s="77" t="s">
        <v>295</v>
      </c>
      <c r="C146">
        <v>14</v>
      </c>
      <c r="D146" s="77" t="s">
        <v>322</v>
      </c>
      <c r="F146" s="77"/>
      <c r="H146" s="77"/>
      <c r="I146" s="77"/>
    </row>
    <row r="147" spans="1:10" x14ac:dyDescent="0.3">
      <c r="A147" s="77" t="s">
        <v>150</v>
      </c>
      <c r="B147" s="77" t="s">
        <v>295</v>
      </c>
      <c r="C147">
        <v>15</v>
      </c>
      <c r="D147" s="77" t="s">
        <v>1</v>
      </c>
      <c r="F147" s="77"/>
      <c r="H147" s="77"/>
      <c r="I147" s="77"/>
    </row>
    <row r="148" spans="1:10" x14ac:dyDescent="0.3">
      <c r="A148" s="77" t="s">
        <v>150</v>
      </c>
      <c r="B148" s="77" t="s">
        <v>295</v>
      </c>
      <c r="C148">
        <v>16</v>
      </c>
      <c r="D148" s="77" t="s">
        <v>323</v>
      </c>
      <c r="F148" s="77"/>
      <c r="H148" s="77"/>
      <c r="I148" s="77"/>
    </row>
    <row r="149" spans="1:10" x14ac:dyDescent="0.3">
      <c r="A149" s="77" t="s">
        <v>150</v>
      </c>
      <c r="B149" s="77" t="s">
        <v>295</v>
      </c>
      <c r="C149">
        <v>17</v>
      </c>
      <c r="D149" s="77" t="s">
        <v>16</v>
      </c>
      <c r="E149">
        <v>1</v>
      </c>
      <c r="F149" s="77" t="s">
        <v>16</v>
      </c>
      <c r="G149">
        <v>2</v>
      </c>
      <c r="H149" s="77"/>
      <c r="I149" s="77"/>
    </row>
    <row r="150" spans="1:10" x14ac:dyDescent="0.3">
      <c r="A150" s="77" t="s">
        <v>150</v>
      </c>
      <c r="B150" s="77" t="s">
        <v>295</v>
      </c>
      <c r="C150">
        <v>18</v>
      </c>
      <c r="D150" s="77" t="s">
        <v>324</v>
      </c>
      <c r="E150">
        <v>1</v>
      </c>
      <c r="F150" s="77" t="s">
        <v>324</v>
      </c>
      <c r="G150">
        <v>1</v>
      </c>
      <c r="H150" s="77"/>
      <c r="I150" s="77"/>
    </row>
    <row r="151" spans="1:10" x14ac:dyDescent="0.3">
      <c r="A151" s="77" t="s">
        <v>150</v>
      </c>
      <c r="B151" s="77" t="s">
        <v>295</v>
      </c>
      <c r="C151">
        <v>19</v>
      </c>
      <c r="D151" s="77" t="s">
        <v>325</v>
      </c>
      <c r="F151" s="77"/>
      <c r="H151" s="77"/>
      <c r="I151" s="77"/>
    </row>
    <row r="152" spans="1:10" x14ac:dyDescent="0.3">
      <c r="A152" s="77" t="s">
        <v>150</v>
      </c>
      <c r="B152" s="77" t="s">
        <v>295</v>
      </c>
      <c r="C152">
        <v>20</v>
      </c>
      <c r="D152" s="77" t="s">
        <v>30</v>
      </c>
      <c r="F152" s="77"/>
      <c r="H152" s="77"/>
      <c r="I152" s="77"/>
    </row>
    <row r="153" spans="1:10" x14ac:dyDescent="0.3">
      <c r="A153" s="77" t="s">
        <v>151</v>
      </c>
      <c r="B153" s="77" t="s">
        <v>297</v>
      </c>
      <c r="C153">
        <v>1</v>
      </c>
      <c r="D153" s="77" t="s">
        <v>309</v>
      </c>
      <c r="E153">
        <v>1</v>
      </c>
      <c r="F153" s="77" t="s">
        <v>331</v>
      </c>
      <c r="G153">
        <v>7</v>
      </c>
      <c r="H153" s="77" t="s">
        <v>331</v>
      </c>
      <c r="I153" s="77" t="s">
        <v>169</v>
      </c>
      <c r="J153">
        <v>0</v>
      </c>
    </row>
    <row r="154" spans="1:10" x14ac:dyDescent="0.3">
      <c r="A154" s="77" t="s">
        <v>151</v>
      </c>
      <c r="B154" s="77" t="s">
        <v>297</v>
      </c>
      <c r="C154">
        <v>2</v>
      </c>
      <c r="D154" s="77" t="s">
        <v>311</v>
      </c>
      <c r="F154" s="77"/>
      <c r="H154" s="77"/>
      <c r="I154" s="77"/>
    </row>
    <row r="155" spans="1:10" x14ac:dyDescent="0.3">
      <c r="A155" s="77" t="s">
        <v>151</v>
      </c>
      <c r="B155" s="77" t="s">
        <v>297</v>
      </c>
      <c r="C155">
        <v>3</v>
      </c>
      <c r="D155" s="77" t="s">
        <v>312</v>
      </c>
      <c r="F155" s="77"/>
      <c r="H155" s="77"/>
      <c r="I155" s="77"/>
    </row>
    <row r="156" spans="1:10" x14ac:dyDescent="0.3">
      <c r="A156" s="77" t="s">
        <v>151</v>
      </c>
      <c r="B156" s="77" t="s">
        <v>297</v>
      </c>
      <c r="C156">
        <v>4</v>
      </c>
      <c r="D156" s="77" t="s">
        <v>313</v>
      </c>
      <c r="F156" s="77"/>
      <c r="H156" s="77"/>
      <c r="I156" s="77"/>
    </row>
    <row r="157" spans="1:10" x14ac:dyDescent="0.3">
      <c r="A157" s="77" t="s">
        <v>151</v>
      </c>
      <c r="B157" s="77" t="s">
        <v>297</v>
      </c>
      <c r="C157">
        <v>5</v>
      </c>
      <c r="D157" s="77" t="s">
        <v>314</v>
      </c>
      <c r="E157">
        <v>1</v>
      </c>
      <c r="F157" s="77" t="s">
        <v>315</v>
      </c>
      <c r="G157">
        <v>3</v>
      </c>
      <c r="H157" s="77" t="s">
        <v>332</v>
      </c>
      <c r="I157" s="77" t="s">
        <v>170</v>
      </c>
      <c r="J157">
        <v>1</v>
      </c>
    </row>
    <row r="158" spans="1:10" x14ac:dyDescent="0.3">
      <c r="A158" s="77" t="s">
        <v>151</v>
      </c>
      <c r="B158" s="77" t="s">
        <v>297</v>
      </c>
      <c r="C158">
        <v>6</v>
      </c>
      <c r="D158" s="77" t="s">
        <v>317</v>
      </c>
      <c r="F158" s="77"/>
      <c r="H158" s="77"/>
      <c r="I158" s="77"/>
    </row>
    <row r="159" spans="1:10" x14ac:dyDescent="0.3">
      <c r="A159" s="77" t="s">
        <v>151</v>
      </c>
      <c r="B159" s="77" t="s">
        <v>297</v>
      </c>
      <c r="C159">
        <v>7</v>
      </c>
      <c r="D159" s="77" t="s">
        <v>318</v>
      </c>
      <c r="F159" s="77"/>
      <c r="H159" s="77"/>
      <c r="I159" s="77"/>
    </row>
    <row r="160" spans="1:10" x14ac:dyDescent="0.3">
      <c r="A160" s="77" t="s">
        <v>151</v>
      </c>
      <c r="B160" s="77" t="s">
        <v>297</v>
      </c>
      <c r="C160">
        <v>8</v>
      </c>
      <c r="D160" s="77" t="s">
        <v>2</v>
      </c>
      <c r="F160" s="77"/>
      <c r="H160" s="77"/>
      <c r="I160" s="77"/>
    </row>
    <row r="161" spans="1:10" x14ac:dyDescent="0.3">
      <c r="A161" s="77" t="s">
        <v>151</v>
      </c>
      <c r="B161" s="77" t="s">
        <v>297</v>
      </c>
      <c r="C161">
        <v>9</v>
      </c>
      <c r="D161" s="77" t="s">
        <v>319</v>
      </c>
      <c r="E161">
        <v>1</v>
      </c>
      <c r="F161" s="77" t="s">
        <v>10</v>
      </c>
      <c r="G161">
        <v>4</v>
      </c>
      <c r="H161" s="77"/>
      <c r="I161" s="77"/>
    </row>
    <row r="162" spans="1:10" x14ac:dyDescent="0.3">
      <c r="A162" s="77" t="s">
        <v>151</v>
      </c>
      <c r="B162" s="77" t="s">
        <v>297</v>
      </c>
      <c r="C162">
        <v>10</v>
      </c>
      <c r="D162" s="77" t="s">
        <v>3</v>
      </c>
      <c r="F162" s="77"/>
      <c r="H162" s="77"/>
      <c r="I162" s="77"/>
    </row>
    <row r="163" spans="1:10" x14ac:dyDescent="0.3">
      <c r="A163" s="77" t="s">
        <v>151</v>
      </c>
      <c r="B163" s="77" t="s">
        <v>297</v>
      </c>
      <c r="C163">
        <v>11</v>
      </c>
      <c r="D163" s="77" t="s">
        <v>320</v>
      </c>
      <c r="E163">
        <v>1</v>
      </c>
      <c r="F163" s="77" t="s">
        <v>128</v>
      </c>
      <c r="G163">
        <v>5</v>
      </c>
      <c r="H163" s="77"/>
      <c r="I163" s="77"/>
    </row>
    <row r="164" spans="1:10" x14ac:dyDescent="0.3">
      <c r="A164" s="77" t="s">
        <v>151</v>
      </c>
      <c r="B164" s="77" t="s">
        <v>297</v>
      </c>
      <c r="C164">
        <v>12</v>
      </c>
      <c r="D164" s="77" t="s">
        <v>105</v>
      </c>
      <c r="F164" s="77"/>
      <c r="H164" s="77"/>
      <c r="I164" s="77"/>
    </row>
    <row r="165" spans="1:10" x14ac:dyDescent="0.3">
      <c r="A165" s="77" t="s">
        <v>151</v>
      </c>
      <c r="B165" s="77" t="s">
        <v>297</v>
      </c>
      <c r="C165">
        <v>13</v>
      </c>
      <c r="D165" s="77" t="s">
        <v>321</v>
      </c>
      <c r="E165">
        <v>1</v>
      </c>
      <c r="F165" s="77" t="s">
        <v>11</v>
      </c>
      <c r="G165">
        <v>6</v>
      </c>
      <c r="H165" s="77"/>
      <c r="I165" s="77"/>
    </row>
    <row r="166" spans="1:10" x14ac:dyDescent="0.3">
      <c r="A166" s="77" t="s">
        <v>151</v>
      </c>
      <c r="B166" s="77" t="s">
        <v>297</v>
      </c>
      <c r="C166">
        <v>14</v>
      </c>
      <c r="D166" s="77" t="s">
        <v>322</v>
      </c>
      <c r="F166" s="77"/>
      <c r="H166" s="77"/>
      <c r="I166" s="77"/>
    </row>
    <row r="167" spans="1:10" x14ac:dyDescent="0.3">
      <c r="A167" s="77" t="s">
        <v>151</v>
      </c>
      <c r="B167" s="77" t="s">
        <v>297</v>
      </c>
      <c r="C167">
        <v>15</v>
      </c>
      <c r="D167" s="77" t="s">
        <v>1</v>
      </c>
      <c r="F167" s="77"/>
      <c r="H167" s="77"/>
      <c r="I167" s="77"/>
    </row>
    <row r="168" spans="1:10" x14ac:dyDescent="0.3">
      <c r="A168" s="77" t="s">
        <v>151</v>
      </c>
      <c r="B168" s="77" t="s">
        <v>297</v>
      </c>
      <c r="C168">
        <v>16</v>
      </c>
      <c r="D168" s="77" t="s">
        <v>323</v>
      </c>
      <c r="F168" s="77"/>
      <c r="H168" s="77"/>
      <c r="I168" s="77"/>
    </row>
    <row r="169" spans="1:10" x14ac:dyDescent="0.3">
      <c r="A169" s="77" t="s">
        <v>151</v>
      </c>
      <c r="B169" s="77" t="s">
        <v>297</v>
      </c>
      <c r="C169">
        <v>17</v>
      </c>
      <c r="D169" s="77" t="s">
        <v>16</v>
      </c>
      <c r="E169">
        <v>1</v>
      </c>
      <c r="F169" s="77" t="s">
        <v>16</v>
      </c>
      <c r="G169">
        <v>2</v>
      </c>
      <c r="H169" s="77"/>
      <c r="I169" s="77"/>
    </row>
    <row r="170" spans="1:10" x14ac:dyDescent="0.3">
      <c r="A170" s="77" t="s">
        <v>151</v>
      </c>
      <c r="B170" s="77" t="s">
        <v>297</v>
      </c>
      <c r="C170">
        <v>18</v>
      </c>
      <c r="D170" s="77" t="s">
        <v>324</v>
      </c>
      <c r="E170">
        <v>1</v>
      </c>
      <c r="F170" s="77" t="s">
        <v>324</v>
      </c>
      <c r="G170">
        <v>1</v>
      </c>
      <c r="H170" s="77"/>
      <c r="I170" s="77"/>
    </row>
    <row r="171" spans="1:10" x14ac:dyDescent="0.3">
      <c r="A171" s="77" t="s">
        <v>151</v>
      </c>
      <c r="B171" s="77" t="s">
        <v>297</v>
      </c>
      <c r="C171">
        <v>19</v>
      </c>
      <c r="D171" s="77" t="s">
        <v>325</v>
      </c>
      <c r="F171" s="77"/>
      <c r="H171" s="77"/>
      <c r="I171" s="77"/>
    </row>
    <row r="172" spans="1:10" x14ac:dyDescent="0.3">
      <c r="A172" s="77" t="s">
        <v>151</v>
      </c>
      <c r="B172" s="77" t="s">
        <v>297</v>
      </c>
      <c r="C172">
        <v>20</v>
      </c>
      <c r="D172" s="77" t="s">
        <v>30</v>
      </c>
      <c r="F172" s="77"/>
      <c r="H172" s="77"/>
      <c r="I172" s="77"/>
    </row>
    <row r="173" spans="1:10" x14ac:dyDescent="0.3">
      <c r="A173" s="77" t="s">
        <v>152</v>
      </c>
      <c r="B173" s="77" t="s">
        <v>299</v>
      </c>
      <c r="C173">
        <v>1</v>
      </c>
      <c r="D173" s="77" t="s">
        <v>309</v>
      </c>
      <c r="E173">
        <v>1</v>
      </c>
      <c r="F173" s="77" t="s">
        <v>333</v>
      </c>
      <c r="G173">
        <v>7</v>
      </c>
      <c r="H173" s="77" t="s">
        <v>333</v>
      </c>
      <c r="I173" s="77" t="s">
        <v>171</v>
      </c>
      <c r="J173">
        <v>0</v>
      </c>
    </row>
    <row r="174" spans="1:10" x14ac:dyDescent="0.3">
      <c r="A174" s="77" t="s">
        <v>152</v>
      </c>
      <c r="B174" s="77" t="s">
        <v>299</v>
      </c>
      <c r="C174">
        <v>2</v>
      </c>
      <c r="D174" s="77" t="s">
        <v>311</v>
      </c>
      <c r="F174" s="77"/>
      <c r="H174" s="77"/>
      <c r="I174" s="77"/>
    </row>
    <row r="175" spans="1:10" x14ac:dyDescent="0.3">
      <c r="A175" s="77" t="s">
        <v>152</v>
      </c>
      <c r="B175" s="77" t="s">
        <v>299</v>
      </c>
      <c r="C175">
        <v>3</v>
      </c>
      <c r="D175" s="77" t="s">
        <v>312</v>
      </c>
      <c r="F175" s="77"/>
      <c r="H175" s="77"/>
      <c r="I175" s="77"/>
    </row>
    <row r="176" spans="1:10" x14ac:dyDescent="0.3">
      <c r="A176" s="77" t="s">
        <v>152</v>
      </c>
      <c r="B176" s="77" t="s">
        <v>299</v>
      </c>
      <c r="C176">
        <v>4</v>
      </c>
      <c r="D176" s="77" t="s">
        <v>313</v>
      </c>
      <c r="F176" s="77"/>
      <c r="H176" s="77"/>
      <c r="I176" s="77"/>
    </row>
    <row r="177" spans="1:10" x14ac:dyDescent="0.3">
      <c r="A177" s="77" t="s">
        <v>152</v>
      </c>
      <c r="B177" s="77" t="s">
        <v>299</v>
      </c>
      <c r="C177">
        <v>5</v>
      </c>
      <c r="D177" s="77" t="s">
        <v>314</v>
      </c>
      <c r="E177">
        <v>1</v>
      </c>
      <c r="F177" s="77" t="s">
        <v>315</v>
      </c>
      <c r="G177">
        <v>3</v>
      </c>
      <c r="H177" s="77" t="s">
        <v>334</v>
      </c>
      <c r="I177" s="77" t="s">
        <v>172</v>
      </c>
      <c r="J177">
        <v>1</v>
      </c>
    </row>
    <row r="178" spans="1:10" x14ac:dyDescent="0.3">
      <c r="A178" s="77" t="s">
        <v>152</v>
      </c>
      <c r="B178" s="77" t="s">
        <v>299</v>
      </c>
      <c r="C178">
        <v>6</v>
      </c>
      <c r="D178" s="77" t="s">
        <v>317</v>
      </c>
      <c r="F178" s="77"/>
      <c r="H178" s="77"/>
      <c r="I178" s="77"/>
    </row>
    <row r="179" spans="1:10" x14ac:dyDescent="0.3">
      <c r="A179" s="77" t="s">
        <v>152</v>
      </c>
      <c r="B179" s="77" t="s">
        <v>299</v>
      </c>
      <c r="C179">
        <v>7</v>
      </c>
      <c r="D179" s="77" t="s">
        <v>318</v>
      </c>
      <c r="F179" s="77"/>
      <c r="H179" s="77"/>
      <c r="I179" s="77"/>
    </row>
    <row r="180" spans="1:10" x14ac:dyDescent="0.3">
      <c r="A180" s="77" t="s">
        <v>152</v>
      </c>
      <c r="B180" s="77" t="s">
        <v>299</v>
      </c>
      <c r="C180">
        <v>8</v>
      </c>
      <c r="D180" s="77" t="s">
        <v>2</v>
      </c>
      <c r="F180" s="77"/>
      <c r="H180" s="77"/>
      <c r="I180" s="77"/>
    </row>
    <row r="181" spans="1:10" x14ac:dyDescent="0.3">
      <c r="A181" s="77" t="s">
        <v>152</v>
      </c>
      <c r="B181" s="77" t="s">
        <v>299</v>
      </c>
      <c r="C181">
        <v>9</v>
      </c>
      <c r="D181" s="77" t="s">
        <v>319</v>
      </c>
      <c r="E181">
        <v>1</v>
      </c>
      <c r="F181" s="77" t="s">
        <v>10</v>
      </c>
      <c r="G181">
        <v>4</v>
      </c>
      <c r="H181" s="77"/>
      <c r="I181" s="77"/>
    </row>
    <row r="182" spans="1:10" x14ac:dyDescent="0.3">
      <c r="A182" s="77" t="s">
        <v>152</v>
      </c>
      <c r="B182" s="77" t="s">
        <v>299</v>
      </c>
      <c r="C182">
        <v>10</v>
      </c>
      <c r="D182" s="77" t="s">
        <v>3</v>
      </c>
      <c r="F182" s="77"/>
      <c r="H182" s="77"/>
      <c r="I182" s="77"/>
    </row>
    <row r="183" spans="1:10" x14ac:dyDescent="0.3">
      <c r="A183" s="77" t="s">
        <v>152</v>
      </c>
      <c r="B183" s="77" t="s">
        <v>299</v>
      </c>
      <c r="C183">
        <v>11</v>
      </c>
      <c r="D183" s="77" t="s">
        <v>320</v>
      </c>
      <c r="E183">
        <v>1</v>
      </c>
      <c r="F183" s="77" t="s">
        <v>128</v>
      </c>
      <c r="G183">
        <v>5</v>
      </c>
      <c r="H183" s="77"/>
      <c r="I183" s="77"/>
    </row>
    <row r="184" spans="1:10" x14ac:dyDescent="0.3">
      <c r="A184" s="77" t="s">
        <v>152</v>
      </c>
      <c r="B184" s="77" t="s">
        <v>299</v>
      </c>
      <c r="C184">
        <v>12</v>
      </c>
      <c r="D184" s="77" t="s">
        <v>105</v>
      </c>
      <c r="F184" s="77"/>
      <c r="H184" s="77"/>
      <c r="I184" s="77"/>
    </row>
    <row r="185" spans="1:10" x14ac:dyDescent="0.3">
      <c r="A185" s="77" t="s">
        <v>152</v>
      </c>
      <c r="B185" s="77" t="s">
        <v>299</v>
      </c>
      <c r="C185">
        <v>13</v>
      </c>
      <c r="D185" s="77" t="s">
        <v>321</v>
      </c>
      <c r="E185">
        <v>1</v>
      </c>
      <c r="F185" s="77" t="s">
        <v>11</v>
      </c>
      <c r="G185">
        <v>6</v>
      </c>
      <c r="H185" s="77"/>
      <c r="I185" s="77"/>
    </row>
    <row r="186" spans="1:10" x14ac:dyDescent="0.3">
      <c r="A186" s="77" t="s">
        <v>152</v>
      </c>
      <c r="B186" s="77" t="s">
        <v>299</v>
      </c>
      <c r="C186">
        <v>14</v>
      </c>
      <c r="D186" s="77" t="s">
        <v>322</v>
      </c>
      <c r="F186" s="77"/>
      <c r="H186" s="77"/>
      <c r="I186" s="77"/>
    </row>
    <row r="187" spans="1:10" x14ac:dyDescent="0.3">
      <c r="A187" s="77" t="s">
        <v>152</v>
      </c>
      <c r="B187" s="77" t="s">
        <v>299</v>
      </c>
      <c r="C187">
        <v>15</v>
      </c>
      <c r="D187" s="77" t="s">
        <v>1</v>
      </c>
      <c r="F187" s="77"/>
      <c r="H187" s="77"/>
      <c r="I187" s="77"/>
    </row>
    <row r="188" spans="1:10" x14ac:dyDescent="0.3">
      <c r="A188" s="77" t="s">
        <v>152</v>
      </c>
      <c r="B188" s="77" t="s">
        <v>299</v>
      </c>
      <c r="C188">
        <v>16</v>
      </c>
      <c r="D188" s="77" t="s">
        <v>323</v>
      </c>
      <c r="F188" s="77"/>
      <c r="H188" s="77"/>
      <c r="I188" s="77"/>
    </row>
    <row r="189" spans="1:10" x14ac:dyDescent="0.3">
      <c r="A189" s="77" t="s">
        <v>152</v>
      </c>
      <c r="B189" s="77" t="s">
        <v>299</v>
      </c>
      <c r="C189">
        <v>17</v>
      </c>
      <c r="D189" s="77" t="s">
        <v>16</v>
      </c>
      <c r="E189">
        <v>1</v>
      </c>
      <c r="F189" s="77" t="s">
        <v>16</v>
      </c>
      <c r="G189">
        <v>2</v>
      </c>
      <c r="H189" s="77"/>
      <c r="I189" s="77"/>
    </row>
    <row r="190" spans="1:10" x14ac:dyDescent="0.3">
      <c r="A190" s="77" t="s">
        <v>152</v>
      </c>
      <c r="B190" s="77" t="s">
        <v>299</v>
      </c>
      <c r="C190">
        <v>18</v>
      </c>
      <c r="D190" s="77" t="s">
        <v>324</v>
      </c>
      <c r="E190">
        <v>1</v>
      </c>
      <c r="F190" s="77" t="s">
        <v>324</v>
      </c>
      <c r="G190">
        <v>1</v>
      </c>
      <c r="H190" s="77"/>
      <c r="I190" s="77"/>
    </row>
    <row r="191" spans="1:10" x14ac:dyDescent="0.3">
      <c r="A191" s="77" t="s">
        <v>152</v>
      </c>
      <c r="B191" s="77" t="s">
        <v>299</v>
      </c>
      <c r="C191">
        <v>19</v>
      </c>
      <c r="D191" s="77" t="s">
        <v>325</v>
      </c>
      <c r="F191" s="77"/>
      <c r="H191" s="77"/>
      <c r="I191" s="77"/>
    </row>
    <row r="192" spans="1:10" x14ac:dyDescent="0.3">
      <c r="A192" s="77" t="s">
        <v>152</v>
      </c>
      <c r="B192" s="77" t="s">
        <v>299</v>
      </c>
      <c r="C192">
        <v>20</v>
      </c>
      <c r="D192" s="77" t="s">
        <v>30</v>
      </c>
      <c r="F192" s="77"/>
      <c r="H192" s="77"/>
      <c r="I192" s="77"/>
    </row>
    <row r="193" spans="1:10" x14ac:dyDescent="0.3">
      <c r="A193" s="77" t="s">
        <v>153</v>
      </c>
      <c r="B193" s="77" t="s">
        <v>301</v>
      </c>
      <c r="C193">
        <v>1</v>
      </c>
      <c r="D193" s="77" t="s">
        <v>309</v>
      </c>
      <c r="E193">
        <v>1</v>
      </c>
      <c r="F193" s="77" t="s">
        <v>335</v>
      </c>
      <c r="G193">
        <v>7</v>
      </c>
      <c r="H193" s="77" t="s">
        <v>335</v>
      </c>
      <c r="I193" s="77" t="s">
        <v>173</v>
      </c>
      <c r="J193">
        <v>0</v>
      </c>
    </row>
    <row r="194" spans="1:10" x14ac:dyDescent="0.3">
      <c r="A194" s="77" t="s">
        <v>153</v>
      </c>
      <c r="B194" s="77" t="s">
        <v>301</v>
      </c>
      <c r="C194">
        <v>2</v>
      </c>
      <c r="D194" s="77" t="s">
        <v>311</v>
      </c>
      <c r="F194" s="77"/>
      <c r="H194" s="77"/>
      <c r="I194" s="77"/>
    </row>
    <row r="195" spans="1:10" x14ac:dyDescent="0.3">
      <c r="A195" s="77" t="s">
        <v>153</v>
      </c>
      <c r="B195" s="77" t="s">
        <v>301</v>
      </c>
      <c r="C195">
        <v>3</v>
      </c>
      <c r="D195" s="77" t="s">
        <v>312</v>
      </c>
      <c r="F195" s="77"/>
      <c r="H195" s="77"/>
      <c r="I195" s="77"/>
    </row>
    <row r="196" spans="1:10" x14ac:dyDescent="0.3">
      <c r="A196" s="77" t="s">
        <v>153</v>
      </c>
      <c r="B196" s="77" t="s">
        <v>301</v>
      </c>
      <c r="C196">
        <v>4</v>
      </c>
      <c r="D196" s="77" t="s">
        <v>313</v>
      </c>
      <c r="F196" s="77"/>
      <c r="H196" s="77"/>
      <c r="I196" s="77"/>
    </row>
    <row r="197" spans="1:10" x14ac:dyDescent="0.3">
      <c r="A197" s="77" t="s">
        <v>153</v>
      </c>
      <c r="B197" s="77" t="s">
        <v>301</v>
      </c>
      <c r="C197">
        <v>5</v>
      </c>
      <c r="D197" s="77" t="s">
        <v>314</v>
      </c>
      <c r="E197">
        <v>1</v>
      </c>
      <c r="F197" s="77" t="s">
        <v>315</v>
      </c>
      <c r="G197">
        <v>3</v>
      </c>
      <c r="H197" s="77" t="s">
        <v>336</v>
      </c>
      <c r="I197" s="77" t="s">
        <v>174</v>
      </c>
      <c r="J197">
        <v>1</v>
      </c>
    </row>
    <row r="198" spans="1:10" x14ac:dyDescent="0.3">
      <c r="A198" s="77" t="s">
        <v>153</v>
      </c>
      <c r="B198" s="77" t="s">
        <v>301</v>
      </c>
      <c r="C198">
        <v>6</v>
      </c>
      <c r="D198" s="77" t="s">
        <v>317</v>
      </c>
      <c r="F198" s="77"/>
      <c r="H198" s="77"/>
      <c r="I198" s="77"/>
    </row>
    <row r="199" spans="1:10" x14ac:dyDescent="0.3">
      <c r="A199" s="77" t="s">
        <v>153</v>
      </c>
      <c r="B199" s="77" t="s">
        <v>301</v>
      </c>
      <c r="C199">
        <v>7</v>
      </c>
      <c r="D199" s="77" t="s">
        <v>318</v>
      </c>
      <c r="F199" s="77"/>
      <c r="H199" s="77"/>
      <c r="I199" s="77"/>
    </row>
    <row r="200" spans="1:10" x14ac:dyDescent="0.3">
      <c r="A200" s="77" t="s">
        <v>153</v>
      </c>
      <c r="B200" s="77" t="s">
        <v>301</v>
      </c>
      <c r="C200">
        <v>8</v>
      </c>
      <c r="D200" s="77" t="s">
        <v>2</v>
      </c>
      <c r="F200" s="77"/>
      <c r="H200" s="77"/>
      <c r="I200" s="77"/>
    </row>
    <row r="201" spans="1:10" x14ac:dyDescent="0.3">
      <c r="A201" s="77" t="s">
        <v>153</v>
      </c>
      <c r="B201" s="77" t="s">
        <v>301</v>
      </c>
      <c r="C201">
        <v>9</v>
      </c>
      <c r="D201" s="77" t="s">
        <v>319</v>
      </c>
      <c r="E201">
        <v>1</v>
      </c>
      <c r="F201" s="77" t="s">
        <v>10</v>
      </c>
      <c r="G201">
        <v>4</v>
      </c>
      <c r="H201" s="77"/>
      <c r="I201" s="77"/>
    </row>
    <row r="202" spans="1:10" x14ac:dyDescent="0.3">
      <c r="A202" s="77" t="s">
        <v>153</v>
      </c>
      <c r="B202" s="77" t="s">
        <v>301</v>
      </c>
      <c r="C202">
        <v>10</v>
      </c>
      <c r="D202" s="77" t="s">
        <v>3</v>
      </c>
      <c r="F202" s="77"/>
      <c r="H202" s="77"/>
      <c r="I202" s="77"/>
    </row>
    <row r="203" spans="1:10" x14ac:dyDescent="0.3">
      <c r="A203" s="77" t="s">
        <v>153</v>
      </c>
      <c r="B203" s="77" t="s">
        <v>301</v>
      </c>
      <c r="C203">
        <v>11</v>
      </c>
      <c r="D203" s="77" t="s">
        <v>320</v>
      </c>
      <c r="E203">
        <v>1</v>
      </c>
      <c r="F203" s="77" t="s">
        <v>128</v>
      </c>
      <c r="G203">
        <v>5</v>
      </c>
      <c r="H203" s="77"/>
      <c r="I203" s="77"/>
    </row>
    <row r="204" spans="1:10" x14ac:dyDescent="0.3">
      <c r="A204" s="77" t="s">
        <v>153</v>
      </c>
      <c r="B204" s="77" t="s">
        <v>301</v>
      </c>
      <c r="C204">
        <v>12</v>
      </c>
      <c r="D204" s="77" t="s">
        <v>105</v>
      </c>
      <c r="F204" s="77"/>
      <c r="H204" s="77"/>
      <c r="I204" s="77"/>
    </row>
    <row r="205" spans="1:10" x14ac:dyDescent="0.3">
      <c r="A205" s="77" t="s">
        <v>153</v>
      </c>
      <c r="B205" s="77" t="s">
        <v>301</v>
      </c>
      <c r="C205">
        <v>13</v>
      </c>
      <c r="D205" s="77" t="s">
        <v>321</v>
      </c>
      <c r="E205">
        <v>1</v>
      </c>
      <c r="F205" s="77" t="s">
        <v>11</v>
      </c>
      <c r="G205">
        <v>6</v>
      </c>
      <c r="H205" s="77"/>
      <c r="I205" s="77"/>
    </row>
    <row r="206" spans="1:10" x14ac:dyDescent="0.3">
      <c r="A206" s="77" t="s">
        <v>153</v>
      </c>
      <c r="B206" s="77" t="s">
        <v>301</v>
      </c>
      <c r="C206">
        <v>14</v>
      </c>
      <c r="D206" s="77" t="s">
        <v>322</v>
      </c>
      <c r="F206" s="77"/>
      <c r="H206" s="77"/>
      <c r="I206" s="77"/>
    </row>
    <row r="207" spans="1:10" x14ac:dyDescent="0.3">
      <c r="A207" s="77" t="s">
        <v>153</v>
      </c>
      <c r="B207" s="77" t="s">
        <v>301</v>
      </c>
      <c r="C207">
        <v>15</v>
      </c>
      <c r="D207" s="77" t="s">
        <v>1</v>
      </c>
      <c r="F207" s="77"/>
      <c r="H207" s="77"/>
      <c r="I207" s="77"/>
    </row>
    <row r="208" spans="1:10" x14ac:dyDescent="0.3">
      <c r="A208" s="77" t="s">
        <v>153</v>
      </c>
      <c r="B208" s="77" t="s">
        <v>301</v>
      </c>
      <c r="C208">
        <v>16</v>
      </c>
      <c r="D208" s="77" t="s">
        <v>323</v>
      </c>
      <c r="F208" s="77"/>
      <c r="H208" s="77"/>
      <c r="I208" s="77"/>
    </row>
    <row r="209" spans="1:10" x14ac:dyDescent="0.3">
      <c r="A209" s="77" t="s">
        <v>153</v>
      </c>
      <c r="B209" s="77" t="s">
        <v>301</v>
      </c>
      <c r="C209">
        <v>17</v>
      </c>
      <c r="D209" s="77" t="s">
        <v>16</v>
      </c>
      <c r="E209">
        <v>1</v>
      </c>
      <c r="F209" s="77" t="s">
        <v>16</v>
      </c>
      <c r="G209">
        <v>2</v>
      </c>
      <c r="H209" s="77"/>
      <c r="I209" s="77"/>
    </row>
    <row r="210" spans="1:10" x14ac:dyDescent="0.3">
      <c r="A210" s="77" t="s">
        <v>153</v>
      </c>
      <c r="B210" s="77" t="s">
        <v>301</v>
      </c>
      <c r="C210">
        <v>18</v>
      </c>
      <c r="D210" s="77" t="s">
        <v>324</v>
      </c>
      <c r="E210">
        <v>1</v>
      </c>
      <c r="F210" s="77" t="s">
        <v>324</v>
      </c>
      <c r="G210">
        <v>1</v>
      </c>
      <c r="H210" s="77"/>
      <c r="I210" s="77"/>
    </row>
    <row r="211" spans="1:10" x14ac:dyDescent="0.3">
      <c r="A211" s="77" t="s">
        <v>153</v>
      </c>
      <c r="B211" s="77" t="s">
        <v>301</v>
      </c>
      <c r="C211">
        <v>19</v>
      </c>
      <c r="D211" s="77" t="s">
        <v>325</v>
      </c>
      <c r="F211" s="77"/>
      <c r="H211" s="77"/>
      <c r="I211" s="77"/>
    </row>
    <row r="212" spans="1:10" x14ac:dyDescent="0.3">
      <c r="A212" s="77" t="s">
        <v>153</v>
      </c>
      <c r="B212" s="77" t="s">
        <v>301</v>
      </c>
      <c r="C212">
        <v>20</v>
      </c>
      <c r="D212" s="77" t="s">
        <v>30</v>
      </c>
      <c r="F212" s="77"/>
      <c r="H212" s="77"/>
      <c r="I212" s="77"/>
    </row>
    <row r="213" spans="1:10" x14ac:dyDescent="0.3">
      <c r="A213" s="77" t="s">
        <v>162</v>
      </c>
      <c r="B213" s="77" t="s">
        <v>303</v>
      </c>
      <c r="C213">
        <v>1</v>
      </c>
      <c r="D213" s="77" t="s">
        <v>309</v>
      </c>
      <c r="E213">
        <v>1</v>
      </c>
      <c r="F213" s="77" t="s">
        <v>337</v>
      </c>
      <c r="G213">
        <v>7</v>
      </c>
      <c r="H213" s="77" t="s">
        <v>337</v>
      </c>
      <c r="I213" s="77" t="s">
        <v>175</v>
      </c>
      <c r="J213">
        <v>0</v>
      </c>
    </row>
    <row r="214" spans="1:10" x14ac:dyDescent="0.3">
      <c r="A214" s="77" t="s">
        <v>162</v>
      </c>
      <c r="B214" s="77" t="s">
        <v>303</v>
      </c>
      <c r="C214">
        <v>2</v>
      </c>
      <c r="D214" s="77" t="s">
        <v>311</v>
      </c>
      <c r="F214" s="77"/>
      <c r="H214" s="77"/>
      <c r="I214" s="77"/>
    </row>
    <row r="215" spans="1:10" x14ac:dyDescent="0.3">
      <c r="A215" s="77" t="s">
        <v>162</v>
      </c>
      <c r="B215" s="77" t="s">
        <v>303</v>
      </c>
      <c r="C215">
        <v>3</v>
      </c>
      <c r="D215" s="77" t="s">
        <v>312</v>
      </c>
      <c r="F215" s="77"/>
      <c r="H215" s="77"/>
      <c r="I215" s="77"/>
    </row>
    <row r="216" spans="1:10" x14ac:dyDescent="0.3">
      <c r="A216" s="77" t="s">
        <v>162</v>
      </c>
      <c r="B216" s="77" t="s">
        <v>303</v>
      </c>
      <c r="C216">
        <v>4</v>
      </c>
      <c r="D216" s="77" t="s">
        <v>313</v>
      </c>
      <c r="F216" s="77"/>
      <c r="H216" s="77"/>
      <c r="I216" s="77"/>
    </row>
    <row r="217" spans="1:10" x14ac:dyDescent="0.3">
      <c r="A217" s="77" t="s">
        <v>162</v>
      </c>
      <c r="B217" s="77" t="s">
        <v>303</v>
      </c>
      <c r="C217">
        <v>5</v>
      </c>
      <c r="D217" s="77" t="s">
        <v>314</v>
      </c>
      <c r="E217">
        <v>1</v>
      </c>
      <c r="F217" s="77" t="s">
        <v>315</v>
      </c>
      <c r="G217">
        <v>3</v>
      </c>
      <c r="H217" s="77" t="s">
        <v>338</v>
      </c>
      <c r="I217" s="77" t="s">
        <v>176</v>
      </c>
      <c r="J217">
        <v>1</v>
      </c>
    </row>
    <row r="218" spans="1:10" x14ac:dyDescent="0.3">
      <c r="A218" s="77" t="s">
        <v>162</v>
      </c>
      <c r="B218" s="77" t="s">
        <v>303</v>
      </c>
      <c r="C218">
        <v>6</v>
      </c>
      <c r="D218" s="77" t="s">
        <v>317</v>
      </c>
      <c r="F218" s="77"/>
      <c r="H218" s="77"/>
      <c r="I218" s="77"/>
    </row>
    <row r="219" spans="1:10" x14ac:dyDescent="0.3">
      <c r="A219" s="77" t="s">
        <v>162</v>
      </c>
      <c r="B219" s="77" t="s">
        <v>303</v>
      </c>
      <c r="C219">
        <v>7</v>
      </c>
      <c r="D219" s="77" t="s">
        <v>318</v>
      </c>
      <c r="F219" s="77"/>
      <c r="H219" s="77"/>
      <c r="I219" s="77"/>
    </row>
    <row r="220" spans="1:10" x14ac:dyDescent="0.3">
      <c r="A220" s="77" t="s">
        <v>162</v>
      </c>
      <c r="B220" s="77" t="s">
        <v>303</v>
      </c>
      <c r="C220">
        <v>8</v>
      </c>
      <c r="D220" s="77" t="s">
        <v>2</v>
      </c>
      <c r="F220" s="77"/>
      <c r="H220" s="77"/>
      <c r="I220" s="77"/>
    </row>
    <row r="221" spans="1:10" x14ac:dyDescent="0.3">
      <c r="A221" s="77" t="s">
        <v>162</v>
      </c>
      <c r="B221" s="77" t="s">
        <v>303</v>
      </c>
      <c r="C221">
        <v>9</v>
      </c>
      <c r="D221" s="77" t="s">
        <v>319</v>
      </c>
      <c r="E221">
        <v>1</v>
      </c>
      <c r="F221" s="77" t="s">
        <v>10</v>
      </c>
      <c r="G221">
        <v>4</v>
      </c>
      <c r="H221" s="77"/>
      <c r="I221" s="77"/>
    </row>
    <row r="222" spans="1:10" x14ac:dyDescent="0.3">
      <c r="A222" s="77" t="s">
        <v>162</v>
      </c>
      <c r="B222" s="77" t="s">
        <v>303</v>
      </c>
      <c r="C222">
        <v>10</v>
      </c>
      <c r="D222" s="77" t="s">
        <v>3</v>
      </c>
      <c r="F222" s="77"/>
      <c r="H222" s="77"/>
      <c r="I222" s="77"/>
    </row>
    <row r="223" spans="1:10" x14ac:dyDescent="0.3">
      <c r="A223" s="77" t="s">
        <v>162</v>
      </c>
      <c r="B223" s="77" t="s">
        <v>303</v>
      </c>
      <c r="C223">
        <v>11</v>
      </c>
      <c r="D223" s="77" t="s">
        <v>320</v>
      </c>
      <c r="E223">
        <v>1</v>
      </c>
      <c r="F223" s="77" t="s">
        <v>128</v>
      </c>
      <c r="G223">
        <v>5</v>
      </c>
      <c r="H223" s="77"/>
      <c r="I223" s="77"/>
    </row>
    <row r="224" spans="1:10" x14ac:dyDescent="0.3">
      <c r="A224" s="77" t="s">
        <v>162</v>
      </c>
      <c r="B224" s="77" t="s">
        <v>303</v>
      </c>
      <c r="C224">
        <v>12</v>
      </c>
      <c r="D224" s="77" t="s">
        <v>105</v>
      </c>
      <c r="F224" s="77"/>
      <c r="H224" s="77"/>
      <c r="I224" s="77"/>
    </row>
    <row r="225" spans="1:10" x14ac:dyDescent="0.3">
      <c r="A225" s="77" t="s">
        <v>162</v>
      </c>
      <c r="B225" s="77" t="s">
        <v>303</v>
      </c>
      <c r="C225">
        <v>13</v>
      </c>
      <c r="D225" s="77" t="s">
        <v>321</v>
      </c>
      <c r="E225">
        <v>1</v>
      </c>
      <c r="F225" s="77" t="s">
        <v>11</v>
      </c>
      <c r="G225">
        <v>6</v>
      </c>
      <c r="H225" s="77"/>
      <c r="I225" s="77"/>
    </row>
    <row r="226" spans="1:10" x14ac:dyDescent="0.3">
      <c r="A226" s="77" t="s">
        <v>162</v>
      </c>
      <c r="B226" s="77" t="s">
        <v>303</v>
      </c>
      <c r="C226">
        <v>14</v>
      </c>
      <c r="D226" s="77" t="s">
        <v>322</v>
      </c>
      <c r="F226" s="77"/>
      <c r="H226" s="77"/>
      <c r="I226" s="77"/>
    </row>
    <row r="227" spans="1:10" x14ac:dyDescent="0.3">
      <c r="A227" s="77" t="s">
        <v>162</v>
      </c>
      <c r="B227" s="77" t="s">
        <v>303</v>
      </c>
      <c r="C227">
        <v>15</v>
      </c>
      <c r="D227" s="77" t="s">
        <v>1</v>
      </c>
      <c r="F227" s="77"/>
      <c r="H227" s="77"/>
      <c r="I227" s="77"/>
    </row>
    <row r="228" spans="1:10" x14ac:dyDescent="0.3">
      <c r="A228" s="77" t="s">
        <v>162</v>
      </c>
      <c r="B228" s="77" t="s">
        <v>303</v>
      </c>
      <c r="C228">
        <v>16</v>
      </c>
      <c r="D228" s="77" t="s">
        <v>323</v>
      </c>
      <c r="F228" s="77"/>
      <c r="H228" s="77"/>
      <c r="I228" s="77"/>
    </row>
    <row r="229" spans="1:10" x14ac:dyDescent="0.3">
      <c r="A229" s="77" t="s">
        <v>162</v>
      </c>
      <c r="B229" s="77" t="s">
        <v>303</v>
      </c>
      <c r="C229">
        <v>17</v>
      </c>
      <c r="D229" s="77" t="s">
        <v>16</v>
      </c>
      <c r="E229">
        <v>1</v>
      </c>
      <c r="F229" s="77" t="s">
        <v>16</v>
      </c>
      <c r="G229">
        <v>2</v>
      </c>
      <c r="H229" s="77"/>
      <c r="I229" s="77"/>
    </row>
    <row r="230" spans="1:10" x14ac:dyDescent="0.3">
      <c r="A230" s="77" t="s">
        <v>162</v>
      </c>
      <c r="B230" s="77" t="s">
        <v>303</v>
      </c>
      <c r="C230">
        <v>18</v>
      </c>
      <c r="D230" s="77" t="s">
        <v>324</v>
      </c>
      <c r="E230">
        <v>1</v>
      </c>
      <c r="F230" s="77" t="s">
        <v>324</v>
      </c>
      <c r="G230">
        <v>1</v>
      </c>
      <c r="H230" s="77"/>
      <c r="I230" s="77"/>
    </row>
    <row r="231" spans="1:10" x14ac:dyDescent="0.3">
      <c r="A231" s="77" t="s">
        <v>162</v>
      </c>
      <c r="B231" s="77" t="s">
        <v>303</v>
      </c>
      <c r="C231">
        <v>19</v>
      </c>
      <c r="D231" s="77" t="s">
        <v>325</v>
      </c>
      <c r="F231" s="77"/>
      <c r="H231" s="77"/>
      <c r="I231" s="77"/>
    </row>
    <row r="232" spans="1:10" x14ac:dyDescent="0.3">
      <c r="A232" s="77" t="s">
        <v>162</v>
      </c>
      <c r="B232" s="77" t="s">
        <v>303</v>
      </c>
      <c r="C232">
        <v>20</v>
      </c>
      <c r="D232" s="77" t="s">
        <v>30</v>
      </c>
      <c r="F232" s="77"/>
      <c r="H232" s="77"/>
      <c r="I232" s="77"/>
    </row>
    <row r="233" spans="1:10" x14ac:dyDescent="0.3">
      <c r="A233" s="77" t="s">
        <v>163</v>
      </c>
      <c r="B233" s="77" t="s">
        <v>305</v>
      </c>
      <c r="C233">
        <v>1</v>
      </c>
      <c r="D233" s="77" t="s">
        <v>309</v>
      </c>
      <c r="E233">
        <v>1</v>
      </c>
      <c r="F233" s="77" t="s">
        <v>339</v>
      </c>
      <c r="G233">
        <v>7</v>
      </c>
      <c r="H233" s="77" t="s">
        <v>339</v>
      </c>
      <c r="I233" s="77" t="s">
        <v>177</v>
      </c>
      <c r="J233">
        <v>0</v>
      </c>
    </row>
    <row r="234" spans="1:10" x14ac:dyDescent="0.3">
      <c r="A234" s="77" t="s">
        <v>163</v>
      </c>
      <c r="B234" s="77" t="s">
        <v>305</v>
      </c>
      <c r="C234">
        <v>2</v>
      </c>
      <c r="D234" s="77" t="s">
        <v>311</v>
      </c>
      <c r="F234" s="77"/>
      <c r="H234" s="77"/>
      <c r="I234" s="77"/>
    </row>
    <row r="235" spans="1:10" x14ac:dyDescent="0.3">
      <c r="A235" s="77" t="s">
        <v>163</v>
      </c>
      <c r="B235" s="77" t="s">
        <v>305</v>
      </c>
      <c r="C235">
        <v>3</v>
      </c>
      <c r="D235" s="77" t="s">
        <v>312</v>
      </c>
      <c r="F235" s="77"/>
      <c r="H235" s="77"/>
      <c r="I235" s="77"/>
    </row>
    <row r="236" spans="1:10" x14ac:dyDescent="0.3">
      <c r="A236" s="77" t="s">
        <v>163</v>
      </c>
      <c r="B236" s="77" t="s">
        <v>305</v>
      </c>
      <c r="C236">
        <v>4</v>
      </c>
      <c r="D236" s="77" t="s">
        <v>313</v>
      </c>
      <c r="F236" s="77"/>
      <c r="H236" s="77"/>
      <c r="I236" s="77"/>
    </row>
    <row r="237" spans="1:10" x14ac:dyDescent="0.3">
      <c r="A237" s="77" t="s">
        <v>163</v>
      </c>
      <c r="B237" s="77" t="s">
        <v>305</v>
      </c>
      <c r="C237">
        <v>5</v>
      </c>
      <c r="D237" s="77" t="s">
        <v>314</v>
      </c>
      <c r="E237">
        <v>1</v>
      </c>
      <c r="F237" s="77" t="s">
        <v>315</v>
      </c>
      <c r="G237">
        <v>3</v>
      </c>
      <c r="H237" s="77" t="s">
        <v>346</v>
      </c>
      <c r="I237" s="77" t="s">
        <v>178</v>
      </c>
      <c r="J237">
        <v>1</v>
      </c>
    </row>
    <row r="238" spans="1:10" x14ac:dyDescent="0.3">
      <c r="A238" s="77" t="s">
        <v>163</v>
      </c>
      <c r="B238" s="77" t="s">
        <v>305</v>
      </c>
      <c r="C238">
        <v>6</v>
      </c>
      <c r="D238" s="77" t="s">
        <v>317</v>
      </c>
      <c r="F238" s="77"/>
      <c r="H238" s="77"/>
      <c r="I238" s="77"/>
    </row>
    <row r="239" spans="1:10" x14ac:dyDescent="0.3">
      <c r="A239" s="77" t="s">
        <v>163</v>
      </c>
      <c r="B239" s="77" t="s">
        <v>305</v>
      </c>
      <c r="C239">
        <v>7</v>
      </c>
      <c r="D239" s="77" t="s">
        <v>318</v>
      </c>
      <c r="F239" s="77"/>
      <c r="H239" s="77"/>
      <c r="I239" s="77"/>
    </row>
    <row r="240" spans="1:10" x14ac:dyDescent="0.3">
      <c r="A240" s="77" t="s">
        <v>163</v>
      </c>
      <c r="B240" s="77" t="s">
        <v>305</v>
      </c>
      <c r="C240">
        <v>8</v>
      </c>
      <c r="D240" s="77" t="s">
        <v>2</v>
      </c>
      <c r="F240" s="77"/>
      <c r="H240" s="77"/>
      <c r="I240" s="77"/>
    </row>
    <row r="241" spans="1:10" x14ac:dyDescent="0.3">
      <c r="A241" s="77" t="s">
        <v>163</v>
      </c>
      <c r="B241" s="77" t="s">
        <v>305</v>
      </c>
      <c r="C241">
        <v>9</v>
      </c>
      <c r="D241" s="77" t="s">
        <v>319</v>
      </c>
      <c r="E241">
        <v>1</v>
      </c>
      <c r="F241" s="77" t="s">
        <v>10</v>
      </c>
      <c r="G241">
        <v>4</v>
      </c>
      <c r="H241" s="77"/>
      <c r="I241" s="77"/>
    </row>
    <row r="242" spans="1:10" x14ac:dyDescent="0.3">
      <c r="A242" s="77" t="s">
        <v>163</v>
      </c>
      <c r="B242" s="77" t="s">
        <v>305</v>
      </c>
      <c r="C242">
        <v>10</v>
      </c>
      <c r="D242" s="77" t="s">
        <v>3</v>
      </c>
      <c r="F242" s="77"/>
      <c r="H242" s="77"/>
      <c r="I242" s="77"/>
    </row>
    <row r="243" spans="1:10" x14ac:dyDescent="0.3">
      <c r="A243" s="77" t="s">
        <v>163</v>
      </c>
      <c r="B243" s="77" t="s">
        <v>305</v>
      </c>
      <c r="C243">
        <v>11</v>
      </c>
      <c r="D243" s="77" t="s">
        <v>320</v>
      </c>
      <c r="E243">
        <v>1</v>
      </c>
      <c r="F243" s="77" t="s">
        <v>128</v>
      </c>
      <c r="G243">
        <v>5</v>
      </c>
      <c r="H243" s="77"/>
      <c r="I243" s="77"/>
    </row>
    <row r="244" spans="1:10" x14ac:dyDescent="0.3">
      <c r="A244" s="77" t="s">
        <v>163</v>
      </c>
      <c r="B244" s="77" t="s">
        <v>305</v>
      </c>
      <c r="C244">
        <v>12</v>
      </c>
      <c r="D244" s="77" t="s">
        <v>105</v>
      </c>
      <c r="F244" s="77"/>
      <c r="H244" s="77"/>
      <c r="I244" s="77"/>
    </row>
    <row r="245" spans="1:10" x14ac:dyDescent="0.3">
      <c r="A245" s="77" t="s">
        <v>163</v>
      </c>
      <c r="B245" s="77" t="s">
        <v>305</v>
      </c>
      <c r="C245">
        <v>13</v>
      </c>
      <c r="D245" s="77" t="s">
        <v>321</v>
      </c>
      <c r="E245">
        <v>1</v>
      </c>
      <c r="F245" s="77" t="s">
        <v>11</v>
      </c>
      <c r="G245">
        <v>6</v>
      </c>
      <c r="H245" s="77"/>
      <c r="I245" s="77"/>
    </row>
    <row r="246" spans="1:10" x14ac:dyDescent="0.3">
      <c r="A246" s="77" t="s">
        <v>163</v>
      </c>
      <c r="B246" s="77" t="s">
        <v>305</v>
      </c>
      <c r="C246">
        <v>14</v>
      </c>
      <c r="D246" s="77" t="s">
        <v>322</v>
      </c>
      <c r="F246" s="77"/>
      <c r="H246" s="77"/>
      <c r="I246" s="77"/>
    </row>
    <row r="247" spans="1:10" x14ac:dyDescent="0.3">
      <c r="A247" s="77" t="s">
        <v>163</v>
      </c>
      <c r="B247" s="77" t="s">
        <v>305</v>
      </c>
      <c r="C247">
        <v>15</v>
      </c>
      <c r="D247" s="77" t="s">
        <v>1</v>
      </c>
      <c r="F247" s="77"/>
      <c r="H247" s="77"/>
      <c r="I247" s="77"/>
    </row>
    <row r="248" spans="1:10" x14ac:dyDescent="0.3">
      <c r="A248" s="77" t="s">
        <v>163</v>
      </c>
      <c r="B248" s="77" t="s">
        <v>305</v>
      </c>
      <c r="C248">
        <v>16</v>
      </c>
      <c r="D248" s="77" t="s">
        <v>323</v>
      </c>
      <c r="F248" s="77"/>
      <c r="H248" s="77"/>
      <c r="I248" s="77"/>
    </row>
    <row r="249" spans="1:10" x14ac:dyDescent="0.3">
      <c r="A249" s="77" t="s">
        <v>163</v>
      </c>
      <c r="B249" s="77" t="s">
        <v>305</v>
      </c>
      <c r="C249">
        <v>17</v>
      </c>
      <c r="D249" s="77" t="s">
        <v>16</v>
      </c>
      <c r="E249">
        <v>1</v>
      </c>
      <c r="F249" s="77" t="s">
        <v>16</v>
      </c>
      <c r="G249">
        <v>2</v>
      </c>
      <c r="H249" s="77"/>
      <c r="I249" s="77"/>
    </row>
    <row r="250" spans="1:10" x14ac:dyDescent="0.3">
      <c r="A250" s="77" t="s">
        <v>163</v>
      </c>
      <c r="B250" s="77" t="s">
        <v>305</v>
      </c>
      <c r="C250">
        <v>18</v>
      </c>
      <c r="D250" s="77" t="s">
        <v>324</v>
      </c>
      <c r="E250">
        <v>1</v>
      </c>
      <c r="F250" s="77" t="s">
        <v>324</v>
      </c>
      <c r="G250">
        <v>1</v>
      </c>
      <c r="H250" s="77"/>
      <c r="I250" s="77"/>
    </row>
    <row r="251" spans="1:10" x14ac:dyDescent="0.3">
      <c r="A251" s="77" t="s">
        <v>163</v>
      </c>
      <c r="B251" s="77" t="s">
        <v>305</v>
      </c>
      <c r="C251">
        <v>19</v>
      </c>
      <c r="D251" s="77" t="s">
        <v>325</v>
      </c>
      <c r="F251" s="77"/>
      <c r="H251" s="77"/>
      <c r="I251" s="77"/>
    </row>
    <row r="252" spans="1:10" x14ac:dyDescent="0.3">
      <c r="A252" s="77" t="s">
        <v>163</v>
      </c>
      <c r="B252" s="77" t="s">
        <v>305</v>
      </c>
      <c r="C252">
        <v>20</v>
      </c>
      <c r="D252" s="77" t="s">
        <v>30</v>
      </c>
      <c r="F252" s="77"/>
      <c r="H252" s="77"/>
      <c r="I252" s="77"/>
    </row>
    <row r="253" spans="1:10" x14ac:dyDescent="0.3">
      <c r="A253" s="77" t="s">
        <v>164</v>
      </c>
      <c r="B253" s="77" t="s">
        <v>307</v>
      </c>
      <c r="C253">
        <v>1</v>
      </c>
      <c r="D253" s="77" t="s">
        <v>309</v>
      </c>
      <c r="E253">
        <v>1</v>
      </c>
      <c r="F253" s="77" t="s">
        <v>340</v>
      </c>
      <c r="G253">
        <v>7</v>
      </c>
      <c r="H253" s="77" t="s">
        <v>340</v>
      </c>
      <c r="I253" s="77" t="s">
        <v>179</v>
      </c>
      <c r="J253">
        <v>0</v>
      </c>
    </row>
    <row r="254" spans="1:10" x14ac:dyDescent="0.3">
      <c r="A254" s="77" t="s">
        <v>164</v>
      </c>
      <c r="B254" s="77" t="s">
        <v>307</v>
      </c>
      <c r="C254">
        <v>2</v>
      </c>
      <c r="D254" s="77" t="s">
        <v>311</v>
      </c>
      <c r="F254" s="77"/>
      <c r="H254" s="77"/>
      <c r="I254" s="77"/>
    </row>
    <row r="255" spans="1:10" x14ac:dyDescent="0.3">
      <c r="A255" s="77" t="s">
        <v>164</v>
      </c>
      <c r="B255" s="77" t="s">
        <v>307</v>
      </c>
      <c r="C255">
        <v>3</v>
      </c>
      <c r="D255" s="77" t="s">
        <v>312</v>
      </c>
      <c r="F255" s="77"/>
      <c r="H255" s="77"/>
      <c r="I255" s="77"/>
    </row>
    <row r="256" spans="1:10" x14ac:dyDescent="0.3">
      <c r="A256" s="77" t="s">
        <v>164</v>
      </c>
      <c r="B256" s="77" t="s">
        <v>307</v>
      </c>
      <c r="C256">
        <v>4</v>
      </c>
      <c r="D256" s="77" t="s">
        <v>313</v>
      </c>
      <c r="F256" s="77"/>
      <c r="H256" s="77"/>
      <c r="I256" s="77"/>
    </row>
    <row r="257" spans="1:10" x14ac:dyDescent="0.3">
      <c r="A257" s="77" t="s">
        <v>164</v>
      </c>
      <c r="B257" s="77" t="s">
        <v>307</v>
      </c>
      <c r="C257">
        <v>5</v>
      </c>
      <c r="D257" s="77" t="s">
        <v>314</v>
      </c>
      <c r="E257">
        <v>1</v>
      </c>
      <c r="F257" s="77" t="s">
        <v>315</v>
      </c>
      <c r="G257">
        <v>3</v>
      </c>
      <c r="H257" s="77" t="s">
        <v>347</v>
      </c>
      <c r="I257" s="77" t="s">
        <v>180</v>
      </c>
      <c r="J257">
        <v>1</v>
      </c>
    </row>
    <row r="258" spans="1:10" x14ac:dyDescent="0.3">
      <c r="A258" s="77" t="s">
        <v>164</v>
      </c>
      <c r="B258" s="77" t="s">
        <v>307</v>
      </c>
      <c r="C258">
        <v>6</v>
      </c>
      <c r="D258" s="77" t="s">
        <v>317</v>
      </c>
      <c r="F258" s="77"/>
      <c r="H258" s="77"/>
      <c r="I258" s="77"/>
    </row>
    <row r="259" spans="1:10" x14ac:dyDescent="0.3">
      <c r="A259" s="77" t="s">
        <v>164</v>
      </c>
      <c r="B259" s="77" t="s">
        <v>307</v>
      </c>
      <c r="C259">
        <v>7</v>
      </c>
      <c r="D259" s="77" t="s">
        <v>318</v>
      </c>
      <c r="F259" s="77"/>
      <c r="H259" s="77"/>
      <c r="I259" s="77"/>
    </row>
    <row r="260" spans="1:10" x14ac:dyDescent="0.3">
      <c r="A260" s="77" t="s">
        <v>164</v>
      </c>
      <c r="B260" s="77" t="s">
        <v>307</v>
      </c>
      <c r="C260">
        <v>8</v>
      </c>
      <c r="D260" s="77" t="s">
        <v>2</v>
      </c>
      <c r="F260" s="77"/>
      <c r="H260" s="77"/>
      <c r="I260" s="77"/>
    </row>
    <row r="261" spans="1:10" x14ac:dyDescent="0.3">
      <c r="A261" s="77" t="s">
        <v>164</v>
      </c>
      <c r="B261" s="77" t="s">
        <v>307</v>
      </c>
      <c r="C261">
        <v>9</v>
      </c>
      <c r="D261" s="77" t="s">
        <v>319</v>
      </c>
      <c r="E261">
        <v>1</v>
      </c>
      <c r="F261" s="77" t="s">
        <v>10</v>
      </c>
      <c r="G261">
        <v>4</v>
      </c>
      <c r="H261" s="77"/>
      <c r="I261" s="77"/>
    </row>
    <row r="262" spans="1:10" x14ac:dyDescent="0.3">
      <c r="A262" s="77" t="s">
        <v>164</v>
      </c>
      <c r="B262" s="77" t="s">
        <v>307</v>
      </c>
      <c r="C262">
        <v>10</v>
      </c>
      <c r="D262" s="77" t="s">
        <v>3</v>
      </c>
      <c r="F262" s="77"/>
      <c r="H262" s="77"/>
      <c r="I262" s="77"/>
    </row>
    <row r="263" spans="1:10" x14ac:dyDescent="0.3">
      <c r="A263" s="77" t="s">
        <v>164</v>
      </c>
      <c r="B263" s="77" t="s">
        <v>307</v>
      </c>
      <c r="C263">
        <v>11</v>
      </c>
      <c r="D263" s="77" t="s">
        <v>320</v>
      </c>
      <c r="E263">
        <v>1</v>
      </c>
      <c r="F263" s="77" t="s">
        <v>128</v>
      </c>
      <c r="G263">
        <v>5</v>
      </c>
      <c r="H263" s="77"/>
      <c r="I263" s="77"/>
    </row>
    <row r="264" spans="1:10" x14ac:dyDescent="0.3">
      <c r="A264" s="77" t="s">
        <v>164</v>
      </c>
      <c r="B264" s="77" t="s">
        <v>307</v>
      </c>
      <c r="C264">
        <v>12</v>
      </c>
      <c r="D264" s="77" t="s">
        <v>105</v>
      </c>
      <c r="F264" s="77"/>
      <c r="H264" s="77"/>
      <c r="I264" s="77"/>
    </row>
    <row r="265" spans="1:10" x14ac:dyDescent="0.3">
      <c r="A265" s="77" t="s">
        <v>164</v>
      </c>
      <c r="B265" s="77" t="s">
        <v>307</v>
      </c>
      <c r="C265">
        <v>13</v>
      </c>
      <c r="D265" s="77" t="s">
        <v>321</v>
      </c>
      <c r="E265">
        <v>1</v>
      </c>
      <c r="F265" s="77" t="s">
        <v>11</v>
      </c>
      <c r="G265">
        <v>6</v>
      </c>
      <c r="H265" s="77"/>
      <c r="I265" s="77"/>
    </row>
    <row r="266" spans="1:10" x14ac:dyDescent="0.3">
      <c r="A266" s="77" t="s">
        <v>164</v>
      </c>
      <c r="B266" s="77" t="s">
        <v>307</v>
      </c>
      <c r="C266">
        <v>14</v>
      </c>
      <c r="D266" s="77" t="s">
        <v>322</v>
      </c>
      <c r="F266" s="77"/>
      <c r="H266" s="77"/>
      <c r="I266" s="77"/>
    </row>
    <row r="267" spans="1:10" x14ac:dyDescent="0.3">
      <c r="A267" s="77" t="s">
        <v>164</v>
      </c>
      <c r="B267" s="77" t="s">
        <v>307</v>
      </c>
      <c r="C267">
        <v>15</v>
      </c>
      <c r="D267" s="77" t="s">
        <v>1</v>
      </c>
      <c r="F267" s="77"/>
      <c r="H267" s="77"/>
      <c r="I267" s="77"/>
    </row>
    <row r="268" spans="1:10" x14ac:dyDescent="0.3">
      <c r="A268" s="77" t="s">
        <v>164</v>
      </c>
      <c r="B268" s="77" t="s">
        <v>307</v>
      </c>
      <c r="C268">
        <v>16</v>
      </c>
      <c r="D268" s="77" t="s">
        <v>323</v>
      </c>
      <c r="F268" s="77"/>
      <c r="H268" s="77"/>
      <c r="I268" s="77"/>
    </row>
    <row r="269" spans="1:10" x14ac:dyDescent="0.3">
      <c r="A269" s="77" t="s">
        <v>164</v>
      </c>
      <c r="B269" s="77" t="s">
        <v>307</v>
      </c>
      <c r="C269">
        <v>17</v>
      </c>
      <c r="D269" s="77" t="s">
        <v>16</v>
      </c>
      <c r="E269">
        <v>1</v>
      </c>
      <c r="F269" s="77" t="s">
        <v>16</v>
      </c>
      <c r="G269">
        <v>2</v>
      </c>
      <c r="H269" s="77"/>
      <c r="I269" s="77"/>
    </row>
    <row r="270" spans="1:10" x14ac:dyDescent="0.3">
      <c r="A270" s="77" t="s">
        <v>164</v>
      </c>
      <c r="B270" s="77" t="s">
        <v>307</v>
      </c>
      <c r="C270">
        <v>18</v>
      </c>
      <c r="D270" s="77" t="s">
        <v>324</v>
      </c>
      <c r="E270">
        <v>1</v>
      </c>
      <c r="F270" s="77" t="s">
        <v>324</v>
      </c>
      <c r="G270">
        <v>1</v>
      </c>
      <c r="H270" s="77"/>
      <c r="I270" s="77"/>
    </row>
    <row r="271" spans="1:10" x14ac:dyDescent="0.3">
      <c r="A271" s="77" t="s">
        <v>164</v>
      </c>
      <c r="B271" s="77" t="s">
        <v>307</v>
      </c>
      <c r="C271">
        <v>19</v>
      </c>
      <c r="D271" s="77" t="s">
        <v>325</v>
      </c>
      <c r="F271" s="77"/>
      <c r="H271" s="77"/>
      <c r="I271" s="77"/>
    </row>
    <row r="272" spans="1:10" x14ac:dyDescent="0.3">
      <c r="A272" s="77" t="s">
        <v>164</v>
      </c>
      <c r="B272" s="77" t="s">
        <v>307</v>
      </c>
      <c r="C272">
        <v>20</v>
      </c>
      <c r="D272" s="77" t="s">
        <v>30</v>
      </c>
      <c r="F272" s="77"/>
      <c r="H272" s="77"/>
      <c r="I272" s="77"/>
    </row>
    <row r="273" spans="1:10" x14ac:dyDescent="0.3">
      <c r="A273" s="77" t="s">
        <v>385</v>
      </c>
      <c r="B273" s="77" t="s">
        <v>367</v>
      </c>
      <c r="C273">
        <v>1</v>
      </c>
      <c r="D273" s="77" t="s">
        <v>309</v>
      </c>
      <c r="E273">
        <v>1</v>
      </c>
      <c r="F273" s="77" t="s">
        <v>394</v>
      </c>
      <c r="G273">
        <v>7</v>
      </c>
      <c r="H273" s="77" t="s">
        <v>394</v>
      </c>
      <c r="I273" s="77" t="s">
        <v>412</v>
      </c>
      <c r="J273">
        <v>0</v>
      </c>
    </row>
    <row r="274" spans="1:10" x14ac:dyDescent="0.3">
      <c r="A274" s="77" t="s">
        <v>385</v>
      </c>
      <c r="B274" s="77" t="s">
        <v>367</v>
      </c>
      <c r="C274">
        <v>2</v>
      </c>
      <c r="D274" s="77" t="s">
        <v>311</v>
      </c>
      <c r="F274" s="77"/>
      <c r="H274" s="77"/>
      <c r="I274" s="77"/>
    </row>
    <row r="275" spans="1:10" x14ac:dyDescent="0.3">
      <c r="A275" s="77" t="s">
        <v>385</v>
      </c>
      <c r="B275" s="77" t="s">
        <v>367</v>
      </c>
      <c r="C275">
        <v>3</v>
      </c>
      <c r="D275" s="77" t="s">
        <v>312</v>
      </c>
      <c r="F275" s="77"/>
      <c r="H275" s="77"/>
      <c r="I275" s="77"/>
    </row>
    <row r="276" spans="1:10" x14ac:dyDescent="0.3">
      <c r="A276" s="77" t="s">
        <v>385</v>
      </c>
      <c r="B276" s="77" t="s">
        <v>367</v>
      </c>
      <c r="C276">
        <v>4</v>
      </c>
      <c r="D276" s="77" t="s">
        <v>313</v>
      </c>
      <c r="F276" s="77"/>
      <c r="H276" s="77"/>
      <c r="I276" s="77"/>
    </row>
    <row r="277" spans="1:10" x14ac:dyDescent="0.3">
      <c r="A277" s="77" t="s">
        <v>385</v>
      </c>
      <c r="B277" s="77" t="s">
        <v>367</v>
      </c>
      <c r="C277">
        <v>5</v>
      </c>
      <c r="D277" s="77" t="s">
        <v>314</v>
      </c>
      <c r="E277">
        <v>1</v>
      </c>
      <c r="F277" s="77" t="s">
        <v>315</v>
      </c>
      <c r="G277">
        <v>3</v>
      </c>
      <c r="H277" s="77" t="s">
        <v>395</v>
      </c>
      <c r="I277" s="77" t="s">
        <v>413</v>
      </c>
      <c r="J277">
        <v>1</v>
      </c>
    </row>
    <row r="278" spans="1:10" x14ac:dyDescent="0.3">
      <c r="A278" s="77" t="s">
        <v>385</v>
      </c>
      <c r="B278" s="77" t="s">
        <v>367</v>
      </c>
      <c r="C278">
        <v>6</v>
      </c>
      <c r="D278" s="77" t="s">
        <v>317</v>
      </c>
      <c r="F278" s="77"/>
      <c r="H278" s="77"/>
      <c r="I278" s="77"/>
    </row>
    <row r="279" spans="1:10" x14ac:dyDescent="0.3">
      <c r="A279" s="77" t="s">
        <v>385</v>
      </c>
      <c r="B279" s="77" t="s">
        <v>367</v>
      </c>
      <c r="C279">
        <v>7</v>
      </c>
      <c r="D279" s="77" t="s">
        <v>318</v>
      </c>
      <c r="F279" s="77"/>
      <c r="H279" s="77"/>
      <c r="I279" s="77"/>
    </row>
    <row r="280" spans="1:10" x14ac:dyDescent="0.3">
      <c r="A280" s="77" t="s">
        <v>385</v>
      </c>
      <c r="B280" s="77" t="s">
        <v>367</v>
      </c>
      <c r="C280">
        <v>8</v>
      </c>
      <c r="D280" s="77" t="s">
        <v>2</v>
      </c>
      <c r="F280" s="77"/>
      <c r="H280" s="77"/>
      <c r="I280" s="77"/>
    </row>
    <row r="281" spans="1:10" x14ac:dyDescent="0.3">
      <c r="A281" s="77" t="s">
        <v>385</v>
      </c>
      <c r="B281" s="77" t="s">
        <v>367</v>
      </c>
      <c r="C281">
        <v>9</v>
      </c>
      <c r="D281" s="77" t="s">
        <v>319</v>
      </c>
      <c r="E281">
        <v>1</v>
      </c>
      <c r="F281" s="77" t="s">
        <v>10</v>
      </c>
      <c r="G281">
        <v>4</v>
      </c>
      <c r="H281" s="77"/>
      <c r="I281" s="77"/>
    </row>
    <row r="282" spans="1:10" x14ac:dyDescent="0.3">
      <c r="A282" s="77" t="s">
        <v>385</v>
      </c>
      <c r="B282" s="77" t="s">
        <v>367</v>
      </c>
      <c r="C282">
        <v>10</v>
      </c>
      <c r="D282" s="77" t="s">
        <v>3</v>
      </c>
      <c r="F282" s="77"/>
      <c r="H282" s="77"/>
      <c r="I282" s="77"/>
    </row>
    <row r="283" spans="1:10" x14ac:dyDescent="0.3">
      <c r="A283" s="77" t="s">
        <v>385</v>
      </c>
      <c r="B283" s="77" t="s">
        <v>367</v>
      </c>
      <c r="C283">
        <v>11</v>
      </c>
      <c r="D283" s="77" t="s">
        <v>320</v>
      </c>
      <c r="E283">
        <v>1</v>
      </c>
      <c r="F283" s="77" t="s">
        <v>128</v>
      </c>
      <c r="G283">
        <v>5</v>
      </c>
      <c r="H283" s="77"/>
      <c r="I283" s="77"/>
    </row>
    <row r="284" spans="1:10" x14ac:dyDescent="0.3">
      <c r="A284" s="77" t="s">
        <v>385</v>
      </c>
      <c r="B284" s="77" t="s">
        <v>367</v>
      </c>
      <c r="C284">
        <v>12</v>
      </c>
      <c r="D284" s="77" t="s">
        <v>105</v>
      </c>
      <c r="F284" s="77"/>
      <c r="H284" s="77"/>
      <c r="I284" s="77"/>
    </row>
    <row r="285" spans="1:10" x14ac:dyDescent="0.3">
      <c r="A285" s="77" t="s">
        <v>385</v>
      </c>
      <c r="B285" s="77" t="s">
        <v>367</v>
      </c>
      <c r="C285">
        <v>13</v>
      </c>
      <c r="D285" s="77" t="s">
        <v>321</v>
      </c>
      <c r="E285">
        <v>1</v>
      </c>
      <c r="F285" s="77" t="s">
        <v>11</v>
      </c>
      <c r="G285">
        <v>6</v>
      </c>
      <c r="H285" s="77"/>
      <c r="I285" s="77"/>
    </row>
    <row r="286" spans="1:10" x14ac:dyDescent="0.3">
      <c r="A286" s="77" t="s">
        <v>385</v>
      </c>
      <c r="B286" s="77" t="s">
        <v>367</v>
      </c>
      <c r="C286">
        <v>14</v>
      </c>
      <c r="D286" s="77" t="s">
        <v>322</v>
      </c>
      <c r="F286" s="77"/>
      <c r="H286" s="77"/>
      <c r="I286" s="77"/>
    </row>
    <row r="287" spans="1:10" x14ac:dyDescent="0.3">
      <c r="A287" s="77" t="s">
        <v>385</v>
      </c>
      <c r="B287" s="77" t="s">
        <v>367</v>
      </c>
      <c r="C287">
        <v>15</v>
      </c>
      <c r="D287" s="77" t="s">
        <v>1</v>
      </c>
      <c r="F287" s="77"/>
      <c r="H287" s="77"/>
      <c r="I287" s="77"/>
    </row>
    <row r="288" spans="1:10" x14ac:dyDescent="0.3">
      <c r="A288" s="77" t="s">
        <v>385</v>
      </c>
      <c r="B288" s="77" t="s">
        <v>367</v>
      </c>
      <c r="C288">
        <v>16</v>
      </c>
      <c r="D288" s="77" t="s">
        <v>323</v>
      </c>
      <c r="F288" s="77"/>
      <c r="H288" s="77"/>
      <c r="I288" s="77"/>
    </row>
    <row r="289" spans="1:10" x14ac:dyDescent="0.3">
      <c r="A289" s="77" t="s">
        <v>385</v>
      </c>
      <c r="B289" s="77" t="s">
        <v>367</v>
      </c>
      <c r="C289">
        <v>17</v>
      </c>
      <c r="D289" s="77" t="s">
        <v>16</v>
      </c>
      <c r="E289">
        <v>1</v>
      </c>
      <c r="F289" s="77" t="s">
        <v>16</v>
      </c>
      <c r="G289">
        <v>2</v>
      </c>
      <c r="H289" s="77"/>
      <c r="I289" s="77"/>
    </row>
    <row r="290" spans="1:10" x14ac:dyDescent="0.3">
      <c r="A290" s="77" t="s">
        <v>385</v>
      </c>
      <c r="B290" s="77" t="s">
        <v>367</v>
      </c>
      <c r="C290">
        <v>18</v>
      </c>
      <c r="D290" s="77" t="s">
        <v>324</v>
      </c>
      <c r="E290">
        <v>1</v>
      </c>
      <c r="F290" s="77" t="s">
        <v>324</v>
      </c>
      <c r="G290">
        <v>1</v>
      </c>
      <c r="H290" s="77"/>
      <c r="I290" s="77"/>
    </row>
    <row r="291" spans="1:10" x14ac:dyDescent="0.3">
      <c r="A291" s="77" t="s">
        <v>385</v>
      </c>
      <c r="B291" s="77" t="s">
        <v>367</v>
      </c>
      <c r="C291">
        <v>19</v>
      </c>
      <c r="D291" s="77" t="s">
        <v>325</v>
      </c>
      <c r="F291" s="77"/>
      <c r="H291" s="77"/>
      <c r="I291" s="77"/>
    </row>
    <row r="292" spans="1:10" x14ac:dyDescent="0.3">
      <c r="A292" s="77" t="s">
        <v>385</v>
      </c>
      <c r="B292" s="77" t="s">
        <v>367</v>
      </c>
      <c r="C292">
        <v>20</v>
      </c>
      <c r="D292" s="77" t="s">
        <v>30</v>
      </c>
      <c r="F292" s="77"/>
      <c r="H292" s="77"/>
      <c r="I292" s="77"/>
    </row>
    <row r="293" spans="1:10" x14ac:dyDescent="0.3">
      <c r="A293" s="77" t="s">
        <v>386</v>
      </c>
      <c r="B293" s="77" t="s">
        <v>369</v>
      </c>
      <c r="C293">
        <v>1</v>
      </c>
      <c r="D293" s="77" t="s">
        <v>309</v>
      </c>
      <c r="E293">
        <v>1</v>
      </c>
      <c r="F293" s="77" t="s">
        <v>396</v>
      </c>
      <c r="G293">
        <v>7</v>
      </c>
      <c r="H293" s="77" t="s">
        <v>396</v>
      </c>
      <c r="I293" s="77" t="s">
        <v>414</v>
      </c>
      <c r="J293">
        <v>0</v>
      </c>
    </row>
    <row r="294" spans="1:10" x14ac:dyDescent="0.3">
      <c r="A294" s="77" t="s">
        <v>386</v>
      </c>
      <c r="B294" s="77" t="s">
        <v>369</v>
      </c>
      <c r="C294">
        <v>2</v>
      </c>
      <c r="D294" s="77" t="s">
        <v>311</v>
      </c>
      <c r="F294" s="77"/>
      <c r="H294" s="77"/>
      <c r="I294" s="77"/>
    </row>
    <row r="295" spans="1:10" x14ac:dyDescent="0.3">
      <c r="A295" s="77" t="s">
        <v>386</v>
      </c>
      <c r="B295" s="77" t="s">
        <v>369</v>
      </c>
      <c r="C295">
        <v>3</v>
      </c>
      <c r="D295" s="77" t="s">
        <v>312</v>
      </c>
      <c r="F295" s="77"/>
      <c r="H295" s="77"/>
      <c r="I295" s="77"/>
    </row>
    <row r="296" spans="1:10" x14ac:dyDescent="0.3">
      <c r="A296" s="77" t="s">
        <v>386</v>
      </c>
      <c r="B296" s="77" t="s">
        <v>369</v>
      </c>
      <c r="C296">
        <v>4</v>
      </c>
      <c r="D296" s="77" t="s">
        <v>313</v>
      </c>
      <c r="F296" s="77"/>
      <c r="H296" s="77"/>
      <c r="I296" s="77"/>
    </row>
    <row r="297" spans="1:10" x14ac:dyDescent="0.3">
      <c r="A297" s="77" t="s">
        <v>386</v>
      </c>
      <c r="B297" s="77" t="s">
        <v>369</v>
      </c>
      <c r="C297">
        <v>5</v>
      </c>
      <c r="D297" s="77" t="s">
        <v>314</v>
      </c>
      <c r="E297">
        <v>1</v>
      </c>
      <c r="F297" s="77" t="s">
        <v>315</v>
      </c>
      <c r="G297">
        <v>3</v>
      </c>
      <c r="H297" s="77" t="s">
        <v>397</v>
      </c>
      <c r="I297" s="77" t="s">
        <v>415</v>
      </c>
      <c r="J297">
        <v>1</v>
      </c>
    </row>
    <row r="298" spans="1:10" x14ac:dyDescent="0.3">
      <c r="A298" s="77" t="s">
        <v>386</v>
      </c>
      <c r="B298" s="77" t="s">
        <v>369</v>
      </c>
      <c r="C298">
        <v>6</v>
      </c>
      <c r="D298" s="77" t="s">
        <v>317</v>
      </c>
      <c r="F298" s="77"/>
      <c r="H298" s="77"/>
      <c r="I298" s="77"/>
    </row>
    <row r="299" spans="1:10" x14ac:dyDescent="0.3">
      <c r="A299" s="77" t="s">
        <v>386</v>
      </c>
      <c r="B299" s="77" t="s">
        <v>369</v>
      </c>
      <c r="C299">
        <v>7</v>
      </c>
      <c r="D299" s="77" t="s">
        <v>318</v>
      </c>
      <c r="F299" s="77"/>
      <c r="H299" s="77"/>
      <c r="I299" s="77"/>
    </row>
    <row r="300" spans="1:10" x14ac:dyDescent="0.3">
      <c r="A300" s="77" t="s">
        <v>386</v>
      </c>
      <c r="B300" s="77" t="s">
        <v>369</v>
      </c>
      <c r="C300">
        <v>8</v>
      </c>
      <c r="D300" s="77" t="s">
        <v>2</v>
      </c>
      <c r="F300" s="77"/>
      <c r="H300" s="77"/>
      <c r="I300" s="77"/>
    </row>
    <row r="301" spans="1:10" x14ac:dyDescent="0.3">
      <c r="A301" s="77" t="s">
        <v>386</v>
      </c>
      <c r="B301" s="77" t="s">
        <v>369</v>
      </c>
      <c r="C301">
        <v>9</v>
      </c>
      <c r="D301" s="77" t="s">
        <v>319</v>
      </c>
      <c r="E301">
        <v>1</v>
      </c>
      <c r="F301" s="77" t="s">
        <v>10</v>
      </c>
      <c r="G301">
        <v>4</v>
      </c>
      <c r="H301" s="77"/>
      <c r="I301" s="77"/>
    </row>
    <row r="302" spans="1:10" x14ac:dyDescent="0.3">
      <c r="A302" s="77" t="s">
        <v>386</v>
      </c>
      <c r="B302" s="77" t="s">
        <v>369</v>
      </c>
      <c r="C302">
        <v>10</v>
      </c>
      <c r="D302" s="77" t="s">
        <v>3</v>
      </c>
      <c r="F302" s="77"/>
      <c r="H302" s="77"/>
      <c r="I302" s="77"/>
    </row>
    <row r="303" spans="1:10" x14ac:dyDescent="0.3">
      <c r="A303" s="77" t="s">
        <v>386</v>
      </c>
      <c r="B303" s="77" t="s">
        <v>369</v>
      </c>
      <c r="C303">
        <v>11</v>
      </c>
      <c r="D303" s="77" t="s">
        <v>320</v>
      </c>
      <c r="E303">
        <v>1</v>
      </c>
      <c r="F303" s="77" t="s">
        <v>128</v>
      </c>
      <c r="G303">
        <v>5</v>
      </c>
      <c r="H303" s="77"/>
      <c r="I303" s="77"/>
    </row>
    <row r="304" spans="1:10" x14ac:dyDescent="0.3">
      <c r="A304" s="77" t="s">
        <v>386</v>
      </c>
      <c r="B304" s="77" t="s">
        <v>369</v>
      </c>
      <c r="C304">
        <v>12</v>
      </c>
      <c r="D304" s="77" t="s">
        <v>105</v>
      </c>
      <c r="F304" s="77"/>
      <c r="H304" s="77"/>
      <c r="I304" s="77"/>
    </row>
    <row r="305" spans="1:10" x14ac:dyDescent="0.3">
      <c r="A305" s="77" t="s">
        <v>386</v>
      </c>
      <c r="B305" s="77" t="s">
        <v>369</v>
      </c>
      <c r="C305">
        <v>13</v>
      </c>
      <c r="D305" s="77" t="s">
        <v>321</v>
      </c>
      <c r="E305">
        <v>1</v>
      </c>
      <c r="F305" s="77" t="s">
        <v>11</v>
      </c>
      <c r="G305">
        <v>6</v>
      </c>
      <c r="H305" s="77"/>
      <c r="I305" s="77"/>
    </row>
    <row r="306" spans="1:10" x14ac:dyDescent="0.3">
      <c r="A306" s="77" t="s">
        <v>386</v>
      </c>
      <c r="B306" s="77" t="s">
        <v>369</v>
      </c>
      <c r="C306">
        <v>14</v>
      </c>
      <c r="D306" s="77" t="s">
        <v>322</v>
      </c>
      <c r="F306" s="77"/>
      <c r="H306" s="77"/>
      <c r="I306" s="77"/>
    </row>
    <row r="307" spans="1:10" x14ac:dyDescent="0.3">
      <c r="A307" s="77" t="s">
        <v>386</v>
      </c>
      <c r="B307" s="77" t="s">
        <v>369</v>
      </c>
      <c r="C307">
        <v>15</v>
      </c>
      <c r="D307" s="77" t="s">
        <v>1</v>
      </c>
      <c r="F307" s="77"/>
      <c r="H307" s="77"/>
      <c r="I307" s="77"/>
    </row>
    <row r="308" spans="1:10" x14ac:dyDescent="0.3">
      <c r="A308" s="77" t="s">
        <v>386</v>
      </c>
      <c r="B308" s="77" t="s">
        <v>369</v>
      </c>
      <c r="C308">
        <v>16</v>
      </c>
      <c r="D308" s="77" t="s">
        <v>323</v>
      </c>
      <c r="F308" s="77"/>
      <c r="H308" s="77"/>
      <c r="I308" s="77"/>
    </row>
    <row r="309" spans="1:10" x14ac:dyDescent="0.3">
      <c r="A309" s="77" t="s">
        <v>386</v>
      </c>
      <c r="B309" s="77" t="s">
        <v>369</v>
      </c>
      <c r="C309">
        <v>17</v>
      </c>
      <c r="D309" s="77" t="s">
        <v>16</v>
      </c>
      <c r="E309">
        <v>1</v>
      </c>
      <c r="F309" s="77" t="s">
        <v>16</v>
      </c>
      <c r="G309">
        <v>2</v>
      </c>
      <c r="H309" s="77"/>
      <c r="I309" s="77"/>
    </row>
    <row r="310" spans="1:10" x14ac:dyDescent="0.3">
      <c r="A310" s="77" t="s">
        <v>386</v>
      </c>
      <c r="B310" s="77" t="s">
        <v>369</v>
      </c>
      <c r="C310">
        <v>18</v>
      </c>
      <c r="D310" s="77" t="s">
        <v>324</v>
      </c>
      <c r="E310">
        <v>1</v>
      </c>
      <c r="F310" s="77" t="s">
        <v>324</v>
      </c>
      <c r="G310">
        <v>1</v>
      </c>
      <c r="H310" s="77"/>
      <c r="I310" s="77"/>
    </row>
    <row r="311" spans="1:10" x14ac:dyDescent="0.3">
      <c r="A311" s="77" t="s">
        <v>386</v>
      </c>
      <c r="B311" s="77" t="s">
        <v>369</v>
      </c>
      <c r="C311">
        <v>19</v>
      </c>
      <c r="D311" s="77" t="s">
        <v>325</v>
      </c>
      <c r="F311" s="77"/>
      <c r="H311" s="77"/>
      <c r="I311" s="77"/>
    </row>
    <row r="312" spans="1:10" x14ac:dyDescent="0.3">
      <c r="A312" s="77" t="s">
        <v>386</v>
      </c>
      <c r="B312" s="77" t="s">
        <v>369</v>
      </c>
      <c r="C312">
        <v>20</v>
      </c>
      <c r="D312" s="77" t="s">
        <v>30</v>
      </c>
      <c r="F312" s="77"/>
      <c r="H312" s="77"/>
      <c r="I312" s="77"/>
    </row>
    <row r="313" spans="1:10" x14ac:dyDescent="0.3">
      <c r="A313" s="77" t="s">
        <v>387</v>
      </c>
      <c r="B313" s="77" t="s">
        <v>371</v>
      </c>
      <c r="C313">
        <v>1</v>
      </c>
      <c r="D313" s="77" t="s">
        <v>309</v>
      </c>
      <c r="E313">
        <v>1</v>
      </c>
      <c r="F313" s="77" t="s">
        <v>398</v>
      </c>
      <c r="G313">
        <v>7</v>
      </c>
      <c r="H313" s="77" t="s">
        <v>398</v>
      </c>
      <c r="I313" s="77" t="s">
        <v>416</v>
      </c>
      <c r="J313">
        <v>0</v>
      </c>
    </row>
    <row r="314" spans="1:10" x14ac:dyDescent="0.3">
      <c r="A314" s="77" t="s">
        <v>387</v>
      </c>
      <c r="B314" s="77" t="s">
        <v>371</v>
      </c>
      <c r="C314">
        <v>2</v>
      </c>
      <c r="D314" s="77" t="s">
        <v>311</v>
      </c>
      <c r="F314" s="77"/>
      <c r="H314" s="77"/>
      <c r="I314" s="77"/>
    </row>
    <row r="315" spans="1:10" x14ac:dyDescent="0.3">
      <c r="A315" s="77" t="s">
        <v>387</v>
      </c>
      <c r="B315" s="77" t="s">
        <v>371</v>
      </c>
      <c r="C315">
        <v>3</v>
      </c>
      <c r="D315" s="77" t="s">
        <v>312</v>
      </c>
      <c r="F315" s="77"/>
      <c r="H315" s="77"/>
      <c r="I315" s="77"/>
    </row>
    <row r="316" spans="1:10" x14ac:dyDescent="0.3">
      <c r="A316" s="77" t="s">
        <v>387</v>
      </c>
      <c r="B316" s="77" t="s">
        <v>371</v>
      </c>
      <c r="C316">
        <v>4</v>
      </c>
      <c r="D316" s="77" t="s">
        <v>313</v>
      </c>
      <c r="F316" s="77"/>
      <c r="H316" s="77"/>
      <c r="I316" s="77"/>
    </row>
    <row r="317" spans="1:10" x14ac:dyDescent="0.3">
      <c r="A317" s="77" t="s">
        <v>387</v>
      </c>
      <c r="B317" s="77" t="s">
        <v>371</v>
      </c>
      <c r="C317">
        <v>5</v>
      </c>
      <c r="D317" s="77" t="s">
        <v>314</v>
      </c>
      <c r="E317">
        <v>1</v>
      </c>
      <c r="F317" s="77" t="s">
        <v>315</v>
      </c>
      <c r="G317">
        <v>3</v>
      </c>
      <c r="H317" s="77" t="s">
        <v>399</v>
      </c>
      <c r="I317" s="77" t="s">
        <v>417</v>
      </c>
      <c r="J317">
        <v>1</v>
      </c>
    </row>
    <row r="318" spans="1:10" x14ac:dyDescent="0.3">
      <c r="A318" s="77" t="s">
        <v>387</v>
      </c>
      <c r="B318" s="77" t="s">
        <v>371</v>
      </c>
      <c r="C318">
        <v>6</v>
      </c>
      <c r="D318" s="77" t="s">
        <v>317</v>
      </c>
      <c r="F318" s="77"/>
      <c r="H318" s="77"/>
      <c r="I318" s="77"/>
    </row>
    <row r="319" spans="1:10" x14ac:dyDescent="0.3">
      <c r="A319" s="77" t="s">
        <v>387</v>
      </c>
      <c r="B319" s="77" t="s">
        <v>371</v>
      </c>
      <c r="C319">
        <v>7</v>
      </c>
      <c r="D319" s="77" t="s">
        <v>318</v>
      </c>
      <c r="F319" s="77"/>
      <c r="H319" s="77"/>
      <c r="I319" s="77"/>
    </row>
    <row r="320" spans="1:10" x14ac:dyDescent="0.3">
      <c r="A320" s="77" t="s">
        <v>387</v>
      </c>
      <c r="B320" s="77" t="s">
        <v>371</v>
      </c>
      <c r="C320">
        <v>8</v>
      </c>
      <c r="D320" s="77" t="s">
        <v>2</v>
      </c>
      <c r="F320" s="77"/>
      <c r="H320" s="77"/>
      <c r="I320" s="77"/>
    </row>
    <row r="321" spans="1:10" x14ac:dyDescent="0.3">
      <c r="A321" s="77" t="s">
        <v>387</v>
      </c>
      <c r="B321" s="77" t="s">
        <v>371</v>
      </c>
      <c r="C321">
        <v>9</v>
      </c>
      <c r="D321" s="77" t="s">
        <v>319</v>
      </c>
      <c r="E321">
        <v>1</v>
      </c>
      <c r="F321" s="77" t="s">
        <v>10</v>
      </c>
      <c r="G321">
        <v>4</v>
      </c>
      <c r="H321" s="77"/>
      <c r="I321" s="77"/>
    </row>
    <row r="322" spans="1:10" x14ac:dyDescent="0.3">
      <c r="A322" s="77" t="s">
        <v>387</v>
      </c>
      <c r="B322" s="77" t="s">
        <v>371</v>
      </c>
      <c r="C322">
        <v>10</v>
      </c>
      <c r="D322" s="77" t="s">
        <v>3</v>
      </c>
      <c r="F322" s="77"/>
      <c r="H322" s="77"/>
      <c r="I322" s="77"/>
    </row>
    <row r="323" spans="1:10" x14ac:dyDescent="0.3">
      <c r="A323" s="77" t="s">
        <v>387</v>
      </c>
      <c r="B323" s="77" t="s">
        <v>371</v>
      </c>
      <c r="C323">
        <v>11</v>
      </c>
      <c r="D323" s="77" t="s">
        <v>320</v>
      </c>
      <c r="E323">
        <v>1</v>
      </c>
      <c r="F323" s="77" t="s">
        <v>128</v>
      </c>
      <c r="G323">
        <v>5</v>
      </c>
      <c r="H323" s="77"/>
      <c r="I323" s="77"/>
    </row>
    <row r="324" spans="1:10" x14ac:dyDescent="0.3">
      <c r="A324" s="77" t="s">
        <v>387</v>
      </c>
      <c r="B324" s="77" t="s">
        <v>371</v>
      </c>
      <c r="C324">
        <v>12</v>
      </c>
      <c r="D324" s="77" t="s">
        <v>105</v>
      </c>
      <c r="F324" s="77"/>
      <c r="H324" s="77"/>
      <c r="I324" s="77"/>
    </row>
    <row r="325" spans="1:10" x14ac:dyDescent="0.3">
      <c r="A325" s="77" t="s">
        <v>387</v>
      </c>
      <c r="B325" s="77" t="s">
        <v>371</v>
      </c>
      <c r="C325">
        <v>13</v>
      </c>
      <c r="D325" s="77" t="s">
        <v>321</v>
      </c>
      <c r="E325">
        <v>1</v>
      </c>
      <c r="F325" s="77" t="s">
        <v>11</v>
      </c>
      <c r="G325">
        <v>6</v>
      </c>
      <c r="H325" s="77"/>
      <c r="I325" s="77"/>
    </row>
    <row r="326" spans="1:10" x14ac:dyDescent="0.3">
      <c r="A326" s="77" t="s">
        <v>387</v>
      </c>
      <c r="B326" s="77" t="s">
        <v>371</v>
      </c>
      <c r="C326">
        <v>14</v>
      </c>
      <c r="D326" s="77" t="s">
        <v>322</v>
      </c>
      <c r="F326" s="77"/>
      <c r="H326" s="77"/>
      <c r="I326" s="77"/>
    </row>
    <row r="327" spans="1:10" x14ac:dyDescent="0.3">
      <c r="A327" s="77" t="s">
        <v>387</v>
      </c>
      <c r="B327" s="77" t="s">
        <v>371</v>
      </c>
      <c r="C327">
        <v>15</v>
      </c>
      <c r="D327" s="77" t="s">
        <v>1</v>
      </c>
      <c r="F327" s="77"/>
      <c r="H327" s="77"/>
      <c r="I327" s="77"/>
    </row>
    <row r="328" spans="1:10" x14ac:dyDescent="0.3">
      <c r="A328" s="77" t="s">
        <v>387</v>
      </c>
      <c r="B328" s="77" t="s">
        <v>371</v>
      </c>
      <c r="C328">
        <v>16</v>
      </c>
      <c r="D328" s="77" t="s">
        <v>323</v>
      </c>
      <c r="F328" s="77"/>
      <c r="H328" s="77"/>
      <c r="I328" s="77"/>
    </row>
    <row r="329" spans="1:10" x14ac:dyDescent="0.3">
      <c r="A329" s="77" t="s">
        <v>387</v>
      </c>
      <c r="B329" s="77" t="s">
        <v>371</v>
      </c>
      <c r="C329">
        <v>17</v>
      </c>
      <c r="D329" s="77" t="s">
        <v>16</v>
      </c>
      <c r="E329">
        <v>1</v>
      </c>
      <c r="F329" s="77" t="s">
        <v>16</v>
      </c>
      <c r="G329">
        <v>2</v>
      </c>
      <c r="H329" s="77"/>
      <c r="I329" s="77"/>
    </row>
    <row r="330" spans="1:10" x14ac:dyDescent="0.3">
      <c r="A330" s="77" t="s">
        <v>387</v>
      </c>
      <c r="B330" s="77" t="s">
        <v>371</v>
      </c>
      <c r="C330">
        <v>18</v>
      </c>
      <c r="D330" s="77" t="s">
        <v>324</v>
      </c>
      <c r="E330">
        <v>1</v>
      </c>
      <c r="F330" s="77" t="s">
        <v>324</v>
      </c>
      <c r="G330">
        <v>1</v>
      </c>
      <c r="H330" s="77"/>
      <c r="I330" s="77"/>
    </row>
    <row r="331" spans="1:10" x14ac:dyDescent="0.3">
      <c r="A331" s="77" t="s">
        <v>387</v>
      </c>
      <c r="B331" s="77" t="s">
        <v>371</v>
      </c>
      <c r="C331">
        <v>19</v>
      </c>
      <c r="D331" s="77" t="s">
        <v>325</v>
      </c>
      <c r="F331" s="77"/>
      <c r="H331" s="77"/>
      <c r="I331" s="77"/>
    </row>
    <row r="332" spans="1:10" x14ac:dyDescent="0.3">
      <c r="A332" s="77" t="s">
        <v>387</v>
      </c>
      <c r="B332" s="77" t="s">
        <v>371</v>
      </c>
      <c r="C332">
        <v>20</v>
      </c>
      <c r="D332" s="77" t="s">
        <v>30</v>
      </c>
      <c r="F332" s="77"/>
      <c r="H332" s="77"/>
      <c r="I332" s="77"/>
    </row>
    <row r="333" spans="1:10" x14ac:dyDescent="0.3">
      <c r="A333" s="77" t="s">
        <v>388</v>
      </c>
      <c r="B333" s="77" t="s">
        <v>373</v>
      </c>
      <c r="C333">
        <v>1</v>
      </c>
      <c r="D333" s="77" t="s">
        <v>309</v>
      </c>
      <c r="E333">
        <v>1</v>
      </c>
      <c r="F333" s="77" t="s">
        <v>400</v>
      </c>
      <c r="G333">
        <v>7</v>
      </c>
      <c r="H333" s="77" t="s">
        <v>400</v>
      </c>
      <c r="I333" s="77" t="s">
        <v>418</v>
      </c>
      <c r="J333">
        <v>0</v>
      </c>
    </row>
    <row r="334" spans="1:10" x14ac:dyDescent="0.3">
      <c r="A334" s="77" t="s">
        <v>388</v>
      </c>
      <c r="B334" s="77" t="s">
        <v>373</v>
      </c>
      <c r="C334">
        <v>2</v>
      </c>
      <c r="D334" s="77" t="s">
        <v>311</v>
      </c>
      <c r="F334" s="77"/>
      <c r="H334" s="77"/>
      <c r="I334" s="77"/>
    </row>
    <row r="335" spans="1:10" x14ac:dyDescent="0.3">
      <c r="A335" s="77" t="s">
        <v>388</v>
      </c>
      <c r="B335" s="77" t="s">
        <v>373</v>
      </c>
      <c r="C335">
        <v>3</v>
      </c>
      <c r="D335" s="77" t="s">
        <v>312</v>
      </c>
      <c r="F335" s="77"/>
      <c r="H335" s="77"/>
      <c r="I335" s="77"/>
    </row>
    <row r="336" spans="1:10" x14ac:dyDescent="0.3">
      <c r="A336" s="77" t="s">
        <v>388</v>
      </c>
      <c r="B336" s="77" t="s">
        <v>373</v>
      </c>
      <c r="C336">
        <v>4</v>
      </c>
      <c r="D336" s="77" t="s">
        <v>313</v>
      </c>
      <c r="F336" s="77"/>
      <c r="H336" s="77"/>
      <c r="I336" s="77"/>
    </row>
    <row r="337" spans="1:10" x14ac:dyDescent="0.3">
      <c r="A337" s="77" t="s">
        <v>388</v>
      </c>
      <c r="B337" s="77" t="s">
        <v>373</v>
      </c>
      <c r="C337">
        <v>5</v>
      </c>
      <c r="D337" s="77" t="s">
        <v>314</v>
      </c>
      <c r="E337">
        <v>1</v>
      </c>
      <c r="F337" s="77" t="s">
        <v>315</v>
      </c>
      <c r="G337">
        <v>3</v>
      </c>
      <c r="H337" s="77" t="s">
        <v>401</v>
      </c>
      <c r="I337" s="77" t="s">
        <v>419</v>
      </c>
      <c r="J337">
        <v>1</v>
      </c>
    </row>
    <row r="338" spans="1:10" x14ac:dyDescent="0.3">
      <c r="A338" s="77" t="s">
        <v>388</v>
      </c>
      <c r="B338" s="77" t="s">
        <v>373</v>
      </c>
      <c r="C338">
        <v>6</v>
      </c>
      <c r="D338" s="77" t="s">
        <v>317</v>
      </c>
      <c r="F338" s="77"/>
      <c r="H338" s="77"/>
      <c r="I338" s="77"/>
    </row>
    <row r="339" spans="1:10" x14ac:dyDescent="0.3">
      <c r="A339" s="77" t="s">
        <v>388</v>
      </c>
      <c r="B339" s="77" t="s">
        <v>373</v>
      </c>
      <c r="C339">
        <v>7</v>
      </c>
      <c r="D339" s="77" t="s">
        <v>318</v>
      </c>
      <c r="F339" s="77"/>
      <c r="H339" s="77"/>
      <c r="I339" s="77"/>
    </row>
    <row r="340" spans="1:10" x14ac:dyDescent="0.3">
      <c r="A340" s="77" t="s">
        <v>388</v>
      </c>
      <c r="B340" s="77" t="s">
        <v>373</v>
      </c>
      <c r="C340">
        <v>8</v>
      </c>
      <c r="D340" s="77" t="s">
        <v>2</v>
      </c>
      <c r="F340" s="77"/>
      <c r="H340" s="77"/>
      <c r="I340" s="77"/>
    </row>
    <row r="341" spans="1:10" x14ac:dyDescent="0.3">
      <c r="A341" s="77" t="s">
        <v>388</v>
      </c>
      <c r="B341" s="77" t="s">
        <v>373</v>
      </c>
      <c r="C341">
        <v>9</v>
      </c>
      <c r="D341" s="77" t="s">
        <v>319</v>
      </c>
      <c r="E341">
        <v>1</v>
      </c>
      <c r="F341" s="77" t="s">
        <v>10</v>
      </c>
      <c r="G341">
        <v>4</v>
      </c>
      <c r="H341" s="77"/>
      <c r="I341" s="77"/>
    </row>
    <row r="342" spans="1:10" x14ac:dyDescent="0.3">
      <c r="A342" s="77" t="s">
        <v>388</v>
      </c>
      <c r="B342" s="77" t="s">
        <v>373</v>
      </c>
      <c r="C342">
        <v>10</v>
      </c>
      <c r="D342" s="77" t="s">
        <v>3</v>
      </c>
      <c r="F342" s="77"/>
      <c r="H342" s="77"/>
      <c r="I342" s="77"/>
    </row>
    <row r="343" spans="1:10" x14ac:dyDescent="0.3">
      <c r="A343" s="77" t="s">
        <v>388</v>
      </c>
      <c r="B343" s="77" t="s">
        <v>373</v>
      </c>
      <c r="C343">
        <v>11</v>
      </c>
      <c r="D343" s="77" t="s">
        <v>320</v>
      </c>
      <c r="E343">
        <v>1</v>
      </c>
      <c r="F343" s="77" t="s">
        <v>128</v>
      </c>
      <c r="G343">
        <v>5</v>
      </c>
      <c r="H343" s="77"/>
      <c r="I343" s="77"/>
    </row>
    <row r="344" spans="1:10" x14ac:dyDescent="0.3">
      <c r="A344" s="77" t="s">
        <v>388</v>
      </c>
      <c r="B344" s="77" t="s">
        <v>373</v>
      </c>
      <c r="C344">
        <v>12</v>
      </c>
      <c r="D344" s="77" t="s">
        <v>105</v>
      </c>
      <c r="F344" s="77"/>
      <c r="H344" s="77"/>
      <c r="I344" s="77"/>
    </row>
    <row r="345" spans="1:10" x14ac:dyDescent="0.3">
      <c r="A345" s="77" t="s">
        <v>388</v>
      </c>
      <c r="B345" s="77" t="s">
        <v>373</v>
      </c>
      <c r="C345">
        <v>13</v>
      </c>
      <c r="D345" s="77" t="s">
        <v>321</v>
      </c>
      <c r="E345">
        <v>1</v>
      </c>
      <c r="F345" s="77" t="s">
        <v>11</v>
      </c>
      <c r="G345">
        <v>6</v>
      </c>
      <c r="H345" s="77"/>
      <c r="I345" s="77"/>
    </row>
    <row r="346" spans="1:10" x14ac:dyDescent="0.3">
      <c r="A346" s="77" t="s">
        <v>388</v>
      </c>
      <c r="B346" s="77" t="s">
        <v>373</v>
      </c>
      <c r="C346">
        <v>14</v>
      </c>
      <c r="D346" s="77" t="s">
        <v>322</v>
      </c>
      <c r="F346" s="77"/>
      <c r="H346" s="77"/>
      <c r="I346" s="77"/>
    </row>
    <row r="347" spans="1:10" x14ac:dyDescent="0.3">
      <c r="A347" s="77" t="s">
        <v>388</v>
      </c>
      <c r="B347" s="77" t="s">
        <v>373</v>
      </c>
      <c r="C347">
        <v>15</v>
      </c>
      <c r="D347" s="77" t="s">
        <v>1</v>
      </c>
      <c r="F347" s="77"/>
      <c r="H347" s="77"/>
      <c r="I347" s="77"/>
    </row>
    <row r="348" spans="1:10" x14ac:dyDescent="0.3">
      <c r="A348" s="77" t="s">
        <v>388</v>
      </c>
      <c r="B348" s="77" t="s">
        <v>373</v>
      </c>
      <c r="C348">
        <v>16</v>
      </c>
      <c r="D348" s="77" t="s">
        <v>323</v>
      </c>
      <c r="F348" s="77"/>
      <c r="H348" s="77"/>
      <c r="I348" s="77"/>
    </row>
    <row r="349" spans="1:10" x14ac:dyDescent="0.3">
      <c r="A349" s="77" t="s">
        <v>388</v>
      </c>
      <c r="B349" s="77" t="s">
        <v>373</v>
      </c>
      <c r="C349">
        <v>17</v>
      </c>
      <c r="D349" s="77" t="s">
        <v>16</v>
      </c>
      <c r="E349">
        <v>1</v>
      </c>
      <c r="F349" s="77" t="s">
        <v>16</v>
      </c>
      <c r="G349">
        <v>2</v>
      </c>
      <c r="H349" s="77"/>
      <c r="I349" s="77"/>
    </row>
    <row r="350" spans="1:10" x14ac:dyDescent="0.3">
      <c r="A350" s="77" t="s">
        <v>388</v>
      </c>
      <c r="B350" s="77" t="s">
        <v>373</v>
      </c>
      <c r="C350">
        <v>18</v>
      </c>
      <c r="D350" s="77" t="s">
        <v>324</v>
      </c>
      <c r="E350">
        <v>1</v>
      </c>
      <c r="F350" s="77" t="s">
        <v>324</v>
      </c>
      <c r="G350">
        <v>1</v>
      </c>
      <c r="H350" s="77"/>
      <c r="I350" s="77"/>
    </row>
    <row r="351" spans="1:10" x14ac:dyDescent="0.3">
      <c r="A351" s="77" t="s">
        <v>388</v>
      </c>
      <c r="B351" s="77" t="s">
        <v>373</v>
      </c>
      <c r="C351">
        <v>19</v>
      </c>
      <c r="D351" s="77" t="s">
        <v>325</v>
      </c>
      <c r="F351" s="77"/>
      <c r="H351" s="77"/>
      <c r="I351" s="77"/>
    </row>
    <row r="352" spans="1:10" x14ac:dyDescent="0.3">
      <c r="A352" s="77" t="s">
        <v>388</v>
      </c>
      <c r="B352" s="77" t="s">
        <v>373</v>
      </c>
      <c r="C352">
        <v>20</v>
      </c>
      <c r="D352" s="77" t="s">
        <v>30</v>
      </c>
      <c r="F352" s="77"/>
      <c r="H352" s="77"/>
      <c r="I352" s="77"/>
    </row>
    <row r="353" spans="1:10" x14ac:dyDescent="0.3">
      <c r="A353" s="77" t="s">
        <v>389</v>
      </c>
      <c r="B353" s="77" t="s">
        <v>375</v>
      </c>
      <c r="C353">
        <v>1</v>
      </c>
      <c r="D353" s="77" t="s">
        <v>309</v>
      </c>
      <c r="E353">
        <v>1</v>
      </c>
      <c r="F353" s="77" t="s">
        <v>402</v>
      </c>
      <c r="G353">
        <v>7</v>
      </c>
      <c r="H353" s="77" t="s">
        <v>402</v>
      </c>
      <c r="I353" s="77" t="s">
        <v>420</v>
      </c>
      <c r="J353">
        <v>0</v>
      </c>
    </row>
    <row r="354" spans="1:10" x14ac:dyDescent="0.3">
      <c r="A354" s="77" t="s">
        <v>389</v>
      </c>
      <c r="B354" s="77" t="s">
        <v>375</v>
      </c>
      <c r="C354">
        <v>2</v>
      </c>
      <c r="D354" s="77" t="s">
        <v>311</v>
      </c>
      <c r="F354" s="77"/>
      <c r="H354" s="77"/>
      <c r="I354" s="77"/>
    </row>
    <row r="355" spans="1:10" x14ac:dyDescent="0.3">
      <c r="A355" s="77" t="s">
        <v>389</v>
      </c>
      <c r="B355" s="77" t="s">
        <v>375</v>
      </c>
      <c r="C355">
        <v>3</v>
      </c>
      <c r="D355" s="77" t="s">
        <v>312</v>
      </c>
      <c r="F355" s="77"/>
      <c r="H355" s="77"/>
      <c r="I355" s="77"/>
    </row>
    <row r="356" spans="1:10" x14ac:dyDescent="0.3">
      <c r="A356" s="77" t="s">
        <v>389</v>
      </c>
      <c r="B356" s="77" t="s">
        <v>375</v>
      </c>
      <c r="C356">
        <v>4</v>
      </c>
      <c r="D356" s="77" t="s">
        <v>313</v>
      </c>
      <c r="F356" s="77"/>
      <c r="H356" s="77"/>
      <c r="I356" s="77"/>
    </row>
    <row r="357" spans="1:10" x14ac:dyDescent="0.3">
      <c r="A357" s="77" t="s">
        <v>389</v>
      </c>
      <c r="B357" s="77" t="s">
        <v>375</v>
      </c>
      <c r="C357">
        <v>5</v>
      </c>
      <c r="D357" s="77" t="s">
        <v>314</v>
      </c>
      <c r="E357">
        <v>1</v>
      </c>
      <c r="F357" s="77" t="s">
        <v>315</v>
      </c>
      <c r="G357">
        <v>3</v>
      </c>
      <c r="H357" s="77" t="s">
        <v>403</v>
      </c>
      <c r="I357" s="77" t="s">
        <v>421</v>
      </c>
      <c r="J357">
        <v>1</v>
      </c>
    </row>
    <row r="358" spans="1:10" x14ac:dyDescent="0.3">
      <c r="A358" s="77" t="s">
        <v>389</v>
      </c>
      <c r="B358" s="77" t="s">
        <v>375</v>
      </c>
      <c r="C358">
        <v>6</v>
      </c>
      <c r="D358" s="77" t="s">
        <v>317</v>
      </c>
      <c r="F358" s="77"/>
      <c r="H358" s="77"/>
      <c r="I358" s="77"/>
    </row>
    <row r="359" spans="1:10" x14ac:dyDescent="0.3">
      <c r="A359" s="77" t="s">
        <v>389</v>
      </c>
      <c r="B359" s="77" t="s">
        <v>375</v>
      </c>
      <c r="C359">
        <v>7</v>
      </c>
      <c r="D359" s="77" t="s">
        <v>318</v>
      </c>
      <c r="F359" s="77"/>
      <c r="H359" s="77"/>
      <c r="I359" s="77"/>
    </row>
    <row r="360" spans="1:10" x14ac:dyDescent="0.3">
      <c r="A360" s="77" t="s">
        <v>389</v>
      </c>
      <c r="B360" s="77" t="s">
        <v>375</v>
      </c>
      <c r="C360">
        <v>8</v>
      </c>
      <c r="D360" s="77" t="s">
        <v>2</v>
      </c>
      <c r="F360" s="77"/>
      <c r="H360" s="77"/>
      <c r="I360" s="77"/>
    </row>
    <row r="361" spans="1:10" x14ac:dyDescent="0.3">
      <c r="A361" s="77" t="s">
        <v>389</v>
      </c>
      <c r="B361" s="77" t="s">
        <v>375</v>
      </c>
      <c r="C361">
        <v>9</v>
      </c>
      <c r="D361" s="77" t="s">
        <v>319</v>
      </c>
      <c r="E361">
        <v>1</v>
      </c>
      <c r="F361" s="77" t="s">
        <v>10</v>
      </c>
      <c r="G361">
        <v>4</v>
      </c>
      <c r="H361" s="77"/>
      <c r="I361" s="77"/>
    </row>
    <row r="362" spans="1:10" x14ac:dyDescent="0.3">
      <c r="A362" s="77" t="s">
        <v>389</v>
      </c>
      <c r="B362" s="77" t="s">
        <v>375</v>
      </c>
      <c r="C362">
        <v>10</v>
      </c>
      <c r="D362" s="77" t="s">
        <v>3</v>
      </c>
      <c r="F362" s="77"/>
      <c r="H362" s="77"/>
      <c r="I362" s="77"/>
    </row>
    <row r="363" spans="1:10" x14ac:dyDescent="0.3">
      <c r="A363" s="77" t="s">
        <v>389</v>
      </c>
      <c r="B363" s="77" t="s">
        <v>375</v>
      </c>
      <c r="C363">
        <v>11</v>
      </c>
      <c r="D363" s="77" t="s">
        <v>320</v>
      </c>
      <c r="E363">
        <v>1</v>
      </c>
      <c r="F363" s="77" t="s">
        <v>128</v>
      </c>
      <c r="G363">
        <v>5</v>
      </c>
      <c r="H363" s="77"/>
      <c r="I363" s="77"/>
    </row>
    <row r="364" spans="1:10" x14ac:dyDescent="0.3">
      <c r="A364" s="77" t="s">
        <v>389</v>
      </c>
      <c r="B364" s="77" t="s">
        <v>375</v>
      </c>
      <c r="C364">
        <v>12</v>
      </c>
      <c r="D364" s="77" t="s">
        <v>105</v>
      </c>
      <c r="F364" s="77"/>
      <c r="H364" s="77"/>
      <c r="I364" s="77"/>
    </row>
    <row r="365" spans="1:10" x14ac:dyDescent="0.3">
      <c r="A365" s="77" t="s">
        <v>389</v>
      </c>
      <c r="B365" s="77" t="s">
        <v>375</v>
      </c>
      <c r="C365">
        <v>13</v>
      </c>
      <c r="D365" s="77" t="s">
        <v>321</v>
      </c>
      <c r="E365">
        <v>1</v>
      </c>
      <c r="F365" s="77" t="s">
        <v>11</v>
      </c>
      <c r="G365">
        <v>6</v>
      </c>
      <c r="H365" s="77"/>
      <c r="I365" s="77"/>
    </row>
    <row r="366" spans="1:10" x14ac:dyDescent="0.3">
      <c r="A366" s="77" t="s">
        <v>389</v>
      </c>
      <c r="B366" s="77" t="s">
        <v>375</v>
      </c>
      <c r="C366">
        <v>14</v>
      </c>
      <c r="D366" s="77" t="s">
        <v>322</v>
      </c>
      <c r="F366" s="77"/>
      <c r="H366" s="77"/>
      <c r="I366" s="77"/>
    </row>
    <row r="367" spans="1:10" x14ac:dyDescent="0.3">
      <c r="A367" s="77" t="s">
        <v>389</v>
      </c>
      <c r="B367" s="77" t="s">
        <v>375</v>
      </c>
      <c r="C367">
        <v>15</v>
      </c>
      <c r="D367" s="77" t="s">
        <v>1</v>
      </c>
      <c r="F367" s="77"/>
      <c r="H367" s="77"/>
      <c r="I367" s="77"/>
    </row>
    <row r="368" spans="1:10" x14ac:dyDescent="0.3">
      <c r="A368" s="77" t="s">
        <v>389</v>
      </c>
      <c r="B368" s="77" t="s">
        <v>375</v>
      </c>
      <c r="C368">
        <v>16</v>
      </c>
      <c r="D368" s="77" t="s">
        <v>323</v>
      </c>
      <c r="F368" s="77"/>
      <c r="H368" s="77"/>
      <c r="I368" s="77"/>
    </row>
    <row r="369" spans="1:10" x14ac:dyDescent="0.3">
      <c r="A369" s="77" t="s">
        <v>389</v>
      </c>
      <c r="B369" s="77" t="s">
        <v>375</v>
      </c>
      <c r="C369">
        <v>17</v>
      </c>
      <c r="D369" s="77" t="s">
        <v>16</v>
      </c>
      <c r="E369">
        <v>1</v>
      </c>
      <c r="F369" s="77" t="s">
        <v>16</v>
      </c>
      <c r="G369">
        <v>2</v>
      </c>
      <c r="H369" s="77"/>
      <c r="I369" s="77"/>
    </row>
    <row r="370" spans="1:10" x14ac:dyDescent="0.3">
      <c r="A370" s="77" t="s">
        <v>389</v>
      </c>
      <c r="B370" s="77" t="s">
        <v>375</v>
      </c>
      <c r="C370">
        <v>18</v>
      </c>
      <c r="D370" s="77" t="s">
        <v>324</v>
      </c>
      <c r="E370">
        <v>1</v>
      </c>
      <c r="F370" s="77" t="s">
        <v>324</v>
      </c>
      <c r="G370">
        <v>1</v>
      </c>
      <c r="H370" s="77"/>
      <c r="I370" s="77"/>
    </row>
    <row r="371" spans="1:10" x14ac:dyDescent="0.3">
      <c r="A371" s="77" t="s">
        <v>389</v>
      </c>
      <c r="B371" s="77" t="s">
        <v>375</v>
      </c>
      <c r="C371">
        <v>19</v>
      </c>
      <c r="D371" s="77" t="s">
        <v>325</v>
      </c>
      <c r="F371" s="77"/>
      <c r="H371" s="77"/>
      <c r="I371" s="77"/>
    </row>
    <row r="372" spans="1:10" x14ac:dyDescent="0.3">
      <c r="A372" s="77" t="s">
        <v>389</v>
      </c>
      <c r="B372" s="77" t="s">
        <v>375</v>
      </c>
      <c r="C372">
        <v>20</v>
      </c>
      <c r="D372" s="77" t="s">
        <v>30</v>
      </c>
      <c r="F372" s="77"/>
      <c r="H372" s="77"/>
      <c r="I372" s="77"/>
    </row>
    <row r="373" spans="1:10" x14ac:dyDescent="0.3">
      <c r="A373" s="77" t="s">
        <v>390</v>
      </c>
      <c r="B373" s="77" t="s">
        <v>377</v>
      </c>
      <c r="C373">
        <v>1</v>
      </c>
      <c r="D373" s="77" t="s">
        <v>309</v>
      </c>
      <c r="E373">
        <v>1</v>
      </c>
      <c r="F373" s="77" t="s">
        <v>404</v>
      </c>
      <c r="G373">
        <v>7</v>
      </c>
      <c r="H373" s="77" t="s">
        <v>404</v>
      </c>
      <c r="I373" s="77" t="s">
        <v>422</v>
      </c>
      <c r="J373">
        <v>0</v>
      </c>
    </row>
    <row r="374" spans="1:10" x14ac:dyDescent="0.3">
      <c r="A374" s="77" t="s">
        <v>390</v>
      </c>
      <c r="B374" s="77" t="s">
        <v>377</v>
      </c>
      <c r="C374">
        <v>2</v>
      </c>
      <c r="D374" s="77" t="s">
        <v>311</v>
      </c>
      <c r="F374" s="77"/>
      <c r="H374" s="77"/>
      <c r="I374" s="77"/>
    </row>
    <row r="375" spans="1:10" x14ac:dyDescent="0.3">
      <c r="A375" s="77" t="s">
        <v>390</v>
      </c>
      <c r="B375" s="77" t="s">
        <v>377</v>
      </c>
      <c r="C375">
        <v>3</v>
      </c>
      <c r="D375" s="77" t="s">
        <v>312</v>
      </c>
      <c r="F375" s="77"/>
      <c r="H375" s="77"/>
      <c r="I375" s="77"/>
    </row>
    <row r="376" spans="1:10" x14ac:dyDescent="0.3">
      <c r="A376" s="77" t="s">
        <v>390</v>
      </c>
      <c r="B376" s="77" t="s">
        <v>377</v>
      </c>
      <c r="C376">
        <v>4</v>
      </c>
      <c r="D376" s="77" t="s">
        <v>313</v>
      </c>
      <c r="F376" s="77"/>
      <c r="H376" s="77"/>
      <c r="I376" s="77"/>
    </row>
    <row r="377" spans="1:10" x14ac:dyDescent="0.3">
      <c r="A377" s="77" t="s">
        <v>390</v>
      </c>
      <c r="B377" s="77" t="s">
        <v>377</v>
      </c>
      <c r="C377">
        <v>5</v>
      </c>
      <c r="D377" s="77" t="s">
        <v>314</v>
      </c>
      <c r="E377">
        <v>1</v>
      </c>
      <c r="F377" s="77" t="s">
        <v>315</v>
      </c>
      <c r="G377">
        <v>3</v>
      </c>
      <c r="H377" s="77" t="s">
        <v>405</v>
      </c>
      <c r="I377" s="77" t="s">
        <v>423</v>
      </c>
      <c r="J377">
        <v>1</v>
      </c>
    </row>
    <row r="378" spans="1:10" x14ac:dyDescent="0.3">
      <c r="A378" s="77" t="s">
        <v>390</v>
      </c>
      <c r="B378" s="77" t="s">
        <v>377</v>
      </c>
      <c r="C378">
        <v>6</v>
      </c>
      <c r="D378" s="77" t="s">
        <v>317</v>
      </c>
      <c r="F378" s="77"/>
      <c r="H378" s="77"/>
      <c r="I378" s="77"/>
    </row>
    <row r="379" spans="1:10" x14ac:dyDescent="0.3">
      <c r="A379" s="77" t="s">
        <v>390</v>
      </c>
      <c r="B379" s="77" t="s">
        <v>377</v>
      </c>
      <c r="C379">
        <v>7</v>
      </c>
      <c r="D379" s="77" t="s">
        <v>318</v>
      </c>
      <c r="F379" s="77"/>
      <c r="H379" s="77"/>
      <c r="I379" s="77"/>
    </row>
    <row r="380" spans="1:10" x14ac:dyDescent="0.3">
      <c r="A380" s="77" t="s">
        <v>390</v>
      </c>
      <c r="B380" s="77" t="s">
        <v>377</v>
      </c>
      <c r="C380">
        <v>8</v>
      </c>
      <c r="D380" s="77" t="s">
        <v>2</v>
      </c>
      <c r="F380" s="77"/>
      <c r="H380" s="77"/>
      <c r="I380" s="77"/>
    </row>
    <row r="381" spans="1:10" x14ac:dyDescent="0.3">
      <c r="A381" s="77" t="s">
        <v>390</v>
      </c>
      <c r="B381" s="77" t="s">
        <v>377</v>
      </c>
      <c r="C381">
        <v>9</v>
      </c>
      <c r="D381" s="77" t="s">
        <v>319</v>
      </c>
      <c r="E381">
        <v>1</v>
      </c>
      <c r="F381" s="77" t="s">
        <v>10</v>
      </c>
      <c r="G381">
        <v>4</v>
      </c>
      <c r="H381" s="77"/>
      <c r="I381" s="77"/>
    </row>
    <row r="382" spans="1:10" x14ac:dyDescent="0.3">
      <c r="A382" s="77" t="s">
        <v>390</v>
      </c>
      <c r="B382" s="77" t="s">
        <v>377</v>
      </c>
      <c r="C382">
        <v>10</v>
      </c>
      <c r="D382" s="77" t="s">
        <v>3</v>
      </c>
      <c r="F382" s="77"/>
      <c r="H382" s="77"/>
      <c r="I382" s="77"/>
    </row>
    <row r="383" spans="1:10" x14ac:dyDescent="0.3">
      <c r="A383" s="77" t="s">
        <v>390</v>
      </c>
      <c r="B383" s="77" t="s">
        <v>377</v>
      </c>
      <c r="C383">
        <v>11</v>
      </c>
      <c r="D383" s="77" t="s">
        <v>320</v>
      </c>
      <c r="E383">
        <v>1</v>
      </c>
      <c r="F383" s="77" t="s">
        <v>128</v>
      </c>
      <c r="G383">
        <v>5</v>
      </c>
      <c r="H383" s="77"/>
      <c r="I383" s="77"/>
    </row>
    <row r="384" spans="1:10" x14ac:dyDescent="0.3">
      <c r="A384" s="77" t="s">
        <v>390</v>
      </c>
      <c r="B384" s="77" t="s">
        <v>377</v>
      </c>
      <c r="C384">
        <v>12</v>
      </c>
      <c r="D384" s="77" t="s">
        <v>105</v>
      </c>
      <c r="F384" s="77"/>
      <c r="H384" s="77"/>
      <c r="I384" s="77"/>
    </row>
    <row r="385" spans="1:10" x14ac:dyDescent="0.3">
      <c r="A385" s="77" t="s">
        <v>390</v>
      </c>
      <c r="B385" s="77" t="s">
        <v>377</v>
      </c>
      <c r="C385">
        <v>13</v>
      </c>
      <c r="D385" s="77" t="s">
        <v>321</v>
      </c>
      <c r="E385">
        <v>1</v>
      </c>
      <c r="F385" s="77" t="s">
        <v>11</v>
      </c>
      <c r="G385">
        <v>6</v>
      </c>
      <c r="H385" s="77"/>
      <c r="I385" s="77"/>
    </row>
    <row r="386" spans="1:10" x14ac:dyDescent="0.3">
      <c r="A386" s="77" t="s">
        <v>390</v>
      </c>
      <c r="B386" s="77" t="s">
        <v>377</v>
      </c>
      <c r="C386">
        <v>14</v>
      </c>
      <c r="D386" s="77" t="s">
        <v>322</v>
      </c>
      <c r="F386" s="77"/>
      <c r="H386" s="77"/>
      <c r="I386" s="77"/>
    </row>
    <row r="387" spans="1:10" x14ac:dyDescent="0.3">
      <c r="A387" s="77" t="s">
        <v>390</v>
      </c>
      <c r="B387" s="77" t="s">
        <v>377</v>
      </c>
      <c r="C387">
        <v>15</v>
      </c>
      <c r="D387" s="77" t="s">
        <v>1</v>
      </c>
      <c r="F387" s="77"/>
      <c r="H387" s="77"/>
      <c r="I387" s="77"/>
    </row>
    <row r="388" spans="1:10" x14ac:dyDescent="0.3">
      <c r="A388" s="77" t="s">
        <v>390</v>
      </c>
      <c r="B388" s="77" t="s">
        <v>377</v>
      </c>
      <c r="C388">
        <v>16</v>
      </c>
      <c r="D388" s="77" t="s">
        <v>323</v>
      </c>
      <c r="F388" s="77"/>
      <c r="H388" s="77"/>
      <c r="I388" s="77"/>
    </row>
    <row r="389" spans="1:10" x14ac:dyDescent="0.3">
      <c r="A389" s="77" t="s">
        <v>390</v>
      </c>
      <c r="B389" s="77" t="s">
        <v>377</v>
      </c>
      <c r="C389">
        <v>17</v>
      </c>
      <c r="D389" s="77" t="s">
        <v>16</v>
      </c>
      <c r="E389">
        <v>1</v>
      </c>
      <c r="F389" s="77" t="s">
        <v>16</v>
      </c>
      <c r="G389">
        <v>2</v>
      </c>
      <c r="H389" s="77"/>
      <c r="I389" s="77"/>
    </row>
    <row r="390" spans="1:10" x14ac:dyDescent="0.3">
      <c r="A390" s="77" t="s">
        <v>390</v>
      </c>
      <c r="B390" s="77" t="s">
        <v>377</v>
      </c>
      <c r="C390">
        <v>18</v>
      </c>
      <c r="D390" s="77" t="s">
        <v>324</v>
      </c>
      <c r="E390">
        <v>1</v>
      </c>
      <c r="F390" s="77" t="s">
        <v>324</v>
      </c>
      <c r="G390">
        <v>1</v>
      </c>
      <c r="H390" s="77"/>
      <c r="I390" s="77"/>
    </row>
    <row r="391" spans="1:10" x14ac:dyDescent="0.3">
      <c r="A391" s="77" t="s">
        <v>390</v>
      </c>
      <c r="B391" s="77" t="s">
        <v>377</v>
      </c>
      <c r="C391">
        <v>19</v>
      </c>
      <c r="D391" s="77" t="s">
        <v>325</v>
      </c>
      <c r="F391" s="77"/>
      <c r="H391" s="77"/>
      <c r="I391" s="77"/>
    </row>
    <row r="392" spans="1:10" x14ac:dyDescent="0.3">
      <c r="A392" s="77" t="s">
        <v>390</v>
      </c>
      <c r="B392" s="77" t="s">
        <v>377</v>
      </c>
      <c r="C392">
        <v>20</v>
      </c>
      <c r="D392" s="77" t="s">
        <v>30</v>
      </c>
      <c r="F392" s="77"/>
      <c r="H392" s="77"/>
      <c r="I392" s="77"/>
    </row>
    <row r="393" spans="1:10" x14ac:dyDescent="0.3">
      <c r="A393" s="77" t="s">
        <v>391</v>
      </c>
      <c r="B393" s="77" t="s">
        <v>379</v>
      </c>
      <c r="C393">
        <v>1</v>
      </c>
      <c r="D393" s="77" t="s">
        <v>309</v>
      </c>
      <c r="E393">
        <v>1</v>
      </c>
      <c r="F393" s="77" t="s">
        <v>406</v>
      </c>
      <c r="G393">
        <v>7</v>
      </c>
      <c r="H393" s="77" t="s">
        <v>406</v>
      </c>
      <c r="I393" s="77" t="s">
        <v>424</v>
      </c>
      <c r="J393">
        <v>0</v>
      </c>
    </row>
    <row r="394" spans="1:10" x14ac:dyDescent="0.3">
      <c r="A394" s="77" t="s">
        <v>391</v>
      </c>
      <c r="B394" s="77" t="s">
        <v>379</v>
      </c>
      <c r="C394">
        <v>2</v>
      </c>
      <c r="D394" s="77" t="s">
        <v>311</v>
      </c>
      <c r="F394" s="77"/>
      <c r="H394" s="77"/>
      <c r="I394" s="77"/>
    </row>
    <row r="395" spans="1:10" x14ac:dyDescent="0.3">
      <c r="A395" s="77" t="s">
        <v>391</v>
      </c>
      <c r="B395" s="77" t="s">
        <v>379</v>
      </c>
      <c r="C395">
        <v>3</v>
      </c>
      <c r="D395" s="77" t="s">
        <v>312</v>
      </c>
      <c r="F395" s="77"/>
      <c r="H395" s="77"/>
      <c r="I395" s="77"/>
    </row>
    <row r="396" spans="1:10" x14ac:dyDescent="0.3">
      <c r="A396" s="77" t="s">
        <v>391</v>
      </c>
      <c r="B396" s="77" t="s">
        <v>379</v>
      </c>
      <c r="C396">
        <v>4</v>
      </c>
      <c r="D396" s="77" t="s">
        <v>313</v>
      </c>
      <c r="F396" s="77"/>
      <c r="H396" s="77"/>
      <c r="I396" s="77"/>
    </row>
    <row r="397" spans="1:10" x14ac:dyDescent="0.3">
      <c r="A397" s="77" t="s">
        <v>391</v>
      </c>
      <c r="B397" s="77" t="s">
        <v>379</v>
      </c>
      <c r="C397">
        <v>5</v>
      </c>
      <c r="D397" s="77" t="s">
        <v>314</v>
      </c>
      <c r="E397">
        <v>1</v>
      </c>
      <c r="F397" s="77" t="s">
        <v>315</v>
      </c>
      <c r="G397">
        <v>3</v>
      </c>
      <c r="H397" s="77" t="s">
        <v>407</v>
      </c>
      <c r="I397" s="77" t="s">
        <v>425</v>
      </c>
      <c r="J397">
        <v>1</v>
      </c>
    </row>
    <row r="398" spans="1:10" x14ac:dyDescent="0.3">
      <c r="A398" s="77" t="s">
        <v>391</v>
      </c>
      <c r="B398" s="77" t="s">
        <v>379</v>
      </c>
      <c r="C398">
        <v>6</v>
      </c>
      <c r="D398" s="77" t="s">
        <v>317</v>
      </c>
      <c r="F398" s="77"/>
      <c r="H398" s="77"/>
      <c r="I398" s="77"/>
    </row>
    <row r="399" spans="1:10" x14ac:dyDescent="0.3">
      <c r="A399" s="77" t="s">
        <v>391</v>
      </c>
      <c r="B399" s="77" t="s">
        <v>379</v>
      </c>
      <c r="C399">
        <v>7</v>
      </c>
      <c r="D399" s="77" t="s">
        <v>318</v>
      </c>
      <c r="F399" s="77"/>
      <c r="H399" s="77"/>
      <c r="I399" s="77"/>
    </row>
    <row r="400" spans="1:10" x14ac:dyDescent="0.3">
      <c r="A400" s="77" t="s">
        <v>391</v>
      </c>
      <c r="B400" s="77" t="s">
        <v>379</v>
      </c>
      <c r="C400">
        <v>8</v>
      </c>
      <c r="D400" s="77" t="s">
        <v>2</v>
      </c>
      <c r="F400" s="77"/>
      <c r="H400" s="77"/>
      <c r="I400" s="77"/>
    </row>
    <row r="401" spans="1:10" x14ac:dyDescent="0.3">
      <c r="A401" s="77" t="s">
        <v>391</v>
      </c>
      <c r="B401" s="77" t="s">
        <v>379</v>
      </c>
      <c r="C401">
        <v>9</v>
      </c>
      <c r="D401" s="77" t="s">
        <v>319</v>
      </c>
      <c r="E401">
        <v>1</v>
      </c>
      <c r="F401" s="77" t="s">
        <v>10</v>
      </c>
      <c r="G401">
        <v>4</v>
      </c>
      <c r="H401" s="77"/>
      <c r="I401" s="77"/>
    </row>
    <row r="402" spans="1:10" x14ac:dyDescent="0.3">
      <c r="A402" s="77" t="s">
        <v>391</v>
      </c>
      <c r="B402" s="77" t="s">
        <v>379</v>
      </c>
      <c r="C402">
        <v>10</v>
      </c>
      <c r="D402" s="77" t="s">
        <v>3</v>
      </c>
      <c r="F402" s="77"/>
      <c r="H402" s="77"/>
      <c r="I402" s="77"/>
    </row>
    <row r="403" spans="1:10" x14ac:dyDescent="0.3">
      <c r="A403" s="77" t="s">
        <v>391</v>
      </c>
      <c r="B403" s="77" t="s">
        <v>379</v>
      </c>
      <c r="C403">
        <v>11</v>
      </c>
      <c r="D403" s="77" t="s">
        <v>320</v>
      </c>
      <c r="E403">
        <v>1</v>
      </c>
      <c r="F403" s="77" t="s">
        <v>128</v>
      </c>
      <c r="G403">
        <v>5</v>
      </c>
      <c r="H403" s="77"/>
      <c r="I403" s="77"/>
    </row>
    <row r="404" spans="1:10" x14ac:dyDescent="0.3">
      <c r="A404" s="77" t="s">
        <v>391</v>
      </c>
      <c r="B404" s="77" t="s">
        <v>379</v>
      </c>
      <c r="C404">
        <v>12</v>
      </c>
      <c r="D404" s="77" t="s">
        <v>105</v>
      </c>
      <c r="F404" s="77"/>
      <c r="H404" s="77"/>
      <c r="I404" s="77"/>
    </row>
    <row r="405" spans="1:10" x14ac:dyDescent="0.3">
      <c r="A405" s="77" t="s">
        <v>391</v>
      </c>
      <c r="B405" s="77" t="s">
        <v>379</v>
      </c>
      <c r="C405">
        <v>13</v>
      </c>
      <c r="D405" s="77" t="s">
        <v>321</v>
      </c>
      <c r="E405">
        <v>1</v>
      </c>
      <c r="F405" s="77" t="s">
        <v>11</v>
      </c>
      <c r="G405">
        <v>6</v>
      </c>
      <c r="H405" s="77"/>
      <c r="I405" s="77"/>
    </row>
    <row r="406" spans="1:10" x14ac:dyDescent="0.3">
      <c r="A406" s="77" t="s">
        <v>391</v>
      </c>
      <c r="B406" s="77" t="s">
        <v>379</v>
      </c>
      <c r="C406">
        <v>14</v>
      </c>
      <c r="D406" s="77" t="s">
        <v>322</v>
      </c>
      <c r="F406" s="77"/>
      <c r="H406" s="77"/>
      <c r="I406" s="77"/>
    </row>
    <row r="407" spans="1:10" x14ac:dyDescent="0.3">
      <c r="A407" s="77" t="s">
        <v>391</v>
      </c>
      <c r="B407" s="77" t="s">
        <v>379</v>
      </c>
      <c r="C407">
        <v>15</v>
      </c>
      <c r="D407" s="77" t="s">
        <v>1</v>
      </c>
      <c r="F407" s="77"/>
      <c r="H407" s="77"/>
      <c r="I407" s="77"/>
    </row>
    <row r="408" spans="1:10" x14ac:dyDescent="0.3">
      <c r="A408" s="77" t="s">
        <v>391</v>
      </c>
      <c r="B408" s="77" t="s">
        <v>379</v>
      </c>
      <c r="C408">
        <v>16</v>
      </c>
      <c r="D408" s="77" t="s">
        <v>323</v>
      </c>
      <c r="F408" s="77"/>
      <c r="H408" s="77"/>
      <c r="I408" s="77"/>
    </row>
    <row r="409" spans="1:10" x14ac:dyDescent="0.3">
      <c r="A409" s="77" t="s">
        <v>391</v>
      </c>
      <c r="B409" s="77" t="s">
        <v>379</v>
      </c>
      <c r="C409">
        <v>17</v>
      </c>
      <c r="D409" s="77" t="s">
        <v>16</v>
      </c>
      <c r="E409">
        <v>1</v>
      </c>
      <c r="F409" s="77" t="s">
        <v>16</v>
      </c>
      <c r="G409">
        <v>2</v>
      </c>
      <c r="H409" s="77"/>
      <c r="I409" s="77"/>
    </row>
    <row r="410" spans="1:10" x14ac:dyDescent="0.3">
      <c r="A410" s="77" t="s">
        <v>391</v>
      </c>
      <c r="B410" s="77" t="s">
        <v>379</v>
      </c>
      <c r="C410">
        <v>18</v>
      </c>
      <c r="D410" s="77" t="s">
        <v>324</v>
      </c>
      <c r="E410">
        <v>1</v>
      </c>
      <c r="F410" s="77" t="s">
        <v>324</v>
      </c>
      <c r="G410">
        <v>1</v>
      </c>
      <c r="H410" s="77"/>
      <c r="I410" s="77"/>
    </row>
    <row r="411" spans="1:10" x14ac:dyDescent="0.3">
      <c r="A411" s="77" t="s">
        <v>391</v>
      </c>
      <c r="B411" s="77" t="s">
        <v>379</v>
      </c>
      <c r="C411">
        <v>19</v>
      </c>
      <c r="D411" s="77" t="s">
        <v>325</v>
      </c>
      <c r="F411" s="77"/>
      <c r="H411" s="77"/>
      <c r="I411" s="77"/>
    </row>
    <row r="412" spans="1:10" x14ac:dyDescent="0.3">
      <c r="A412" s="77" t="s">
        <v>391</v>
      </c>
      <c r="B412" s="77" t="s">
        <v>379</v>
      </c>
      <c r="C412">
        <v>20</v>
      </c>
      <c r="D412" s="77" t="s">
        <v>30</v>
      </c>
      <c r="F412" s="77"/>
      <c r="H412" s="77"/>
      <c r="I412" s="77"/>
    </row>
    <row r="413" spans="1:10" x14ac:dyDescent="0.3">
      <c r="A413" s="77" t="s">
        <v>392</v>
      </c>
      <c r="B413" s="77" t="s">
        <v>381</v>
      </c>
      <c r="C413">
        <v>1</v>
      </c>
      <c r="D413" s="77" t="s">
        <v>309</v>
      </c>
      <c r="E413">
        <v>1</v>
      </c>
      <c r="F413" s="77" t="s">
        <v>408</v>
      </c>
      <c r="G413">
        <v>7</v>
      </c>
      <c r="H413" s="77" t="s">
        <v>408</v>
      </c>
      <c r="I413" s="77" t="s">
        <v>426</v>
      </c>
      <c r="J413">
        <v>0</v>
      </c>
    </row>
    <row r="414" spans="1:10" x14ac:dyDescent="0.3">
      <c r="A414" s="77" t="s">
        <v>392</v>
      </c>
      <c r="B414" s="77" t="s">
        <v>381</v>
      </c>
      <c r="C414">
        <v>2</v>
      </c>
      <c r="D414" s="77" t="s">
        <v>311</v>
      </c>
      <c r="F414" s="77"/>
      <c r="H414" s="77"/>
      <c r="I414" s="77"/>
    </row>
    <row r="415" spans="1:10" x14ac:dyDescent="0.3">
      <c r="A415" s="77" t="s">
        <v>392</v>
      </c>
      <c r="B415" s="77" t="s">
        <v>381</v>
      </c>
      <c r="C415">
        <v>3</v>
      </c>
      <c r="D415" s="77" t="s">
        <v>312</v>
      </c>
      <c r="F415" s="77"/>
      <c r="H415" s="77"/>
      <c r="I415" s="77"/>
    </row>
    <row r="416" spans="1:10" x14ac:dyDescent="0.3">
      <c r="A416" s="77" t="s">
        <v>392</v>
      </c>
      <c r="B416" s="77" t="s">
        <v>381</v>
      </c>
      <c r="C416">
        <v>4</v>
      </c>
      <c r="D416" s="77" t="s">
        <v>313</v>
      </c>
      <c r="F416" s="77"/>
      <c r="H416" s="77"/>
      <c r="I416" s="77"/>
    </row>
    <row r="417" spans="1:10" x14ac:dyDescent="0.3">
      <c r="A417" s="77" t="s">
        <v>392</v>
      </c>
      <c r="B417" s="77" t="s">
        <v>381</v>
      </c>
      <c r="C417">
        <v>5</v>
      </c>
      <c r="D417" s="77" t="s">
        <v>314</v>
      </c>
      <c r="E417">
        <v>1</v>
      </c>
      <c r="F417" s="77" t="s">
        <v>315</v>
      </c>
      <c r="G417">
        <v>3</v>
      </c>
      <c r="H417" s="77" t="s">
        <v>409</v>
      </c>
      <c r="I417" s="77" t="s">
        <v>427</v>
      </c>
      <c r="J417">
        <v>1</v>
      </c>
    </row>
    <row r="418" spans="1:10" x14ac:dyDescent="0.3">
      <c r="A418" s="77" t="s">
        <v>392</v>
      </c>
      <c r="B418" s="77" t="s">
        <v>381</v>
      </c>
      <c r="C418">
        <v>6</v>
      </c>
      <c r="D418" s="77" t="s">
        <v>317</v>
      </c>
      <c r="F418" s="77"/>
      <c r="H418" s="77"/>
      <c r="I418" s="77"/>
    </row>
    <row r="419" spans="1:10" x14ac:dyDescent="0.3">
      <c r="A419" s="77" t="s">
        <v>392</v>
      </c>
      <c r="B419" s="77" t="s">
        <v>381</v>
      </c>
      <c r="C419">
        <v>7</v>
      </c>
      <c r="D419" s="77" t="s">
        <v>318</v>
      </c>
      <c r="F419" s="77"/>
      <c r="H419" s="77"/>
      <c r="I419" s="77"/>
    </row>
    <row r="420" spans="1:10" x14ac:dyDescent="0.3">
      <c r="A420" s="77" t="s">
        <v>392</v>
      </c>
      <c r="B420" s="77" t="s">
        <v>381</v>
      </c>
      <c r="C420">
        <v>8</v>
      </c>
      <c r="D420" s="77" t="s">
        <v>2</v>
      </c>
      <c r="F420" s="77"/>
      <c r="H420" s="77"/>
      <c r="I420" s="77"/>
    </row>
    <row r="421" spans="1:10" x14ac:dyDescent="0.3">
      <c r="A421" s="77" t="s">
        <v>392</v>
      </c>
      <c r="B421" s="77" t="s">
        <v>381</v>
      </c>
      <c r="C421">
        <v>9</v>
      </c>
      <c r="D421" s="77" t="s">
        <v>319</v>
      </c>
      <c r="E421">
        <v>1</v>
      </c>
      <c r="F421" s="77" t="s">
        <v>10</v>
      </c>
      <c r="G421">
        <v>4</v>
      </c>
      <c r="H421" s="77"/>
      <c r="I421" s="77"/>
    </row>
    <row r="422" spans="1:10" x14ac:dyDescent="0.3">
      <c r="A422" s="77" t="s">
        <v>392</v>
      </c>
      <c r="B422" s="77" t="s">
        <v>381</v>
      </c>
      <c r="C422">
        <v>10</v>
      </c>
      <c r="D422" s="77" t="s">
        <v>3</v>
      </c>
      <c r="F422" s="77"/>
      <c r="H422" s="77"/>
      <c r="I422" s="77"/>
    </row>
    <row r="423" spans="1:10" x14ac:dyDescent="0.3">
      <c r="A423" s="77" t="s">
        <v>392</v>
      </c>
      <c r="B423" s="77" t="s">
        <v>381</v>
      </c>
      <c r="C423">
        <v>11</v>
      </c>
      <c r="D423" s="77" t="s">
        <v>320</v>
      </c>
      <c r="E423">
        <v>1</v>
      </c>
      <c r="F423" s="77" t="s">
        <v>128</v>
      </c>
      <c r="G423">
        <v>5</v>
      </c>
      <c r="H423" s="77"/>
      <c r="I423" s="77"/>
    </row>
    <row r="424" spans="1:10" x14ac:dyDescent="0.3">
      <c r="A424" s="77" t="s">
        <v>392</v>
      </c>
      <c r="B424" s="77" t="s">
        <v>381</v>
      </c>
      <c r="C424">
        <v>12</v>
      </c>
      <c r="D424" s="77" t="s">
        <v>105</v>
      </c>
      <c r="F424" s="77"/>
      <c r="H424" s="77"/>
      <c r="I424" s="77"/>
    </row>
    <row r="425" spans="1:10" x14ac:dyDescent="0.3">
      <c r="A425" s="77" t="s">
        <v>392</v>
      </c>
      <c r="B425" s="77" t="s">
        <v>381</v>
      </c>
      <c r="C425">
        <v>13</v>
      </c>
      <c r="D425" s="77" t="s">
        <v>321</v>
      </c>
      <c r="E425">
        <v>1</v>
      </c>
      <c r="F425" s="77" t="s">
        <v>11</v>
      </c>
      <c r="G425">
        <v>6</v>
      </c>
      <c r="H425" s="77"/>
      <c r="I425" s="77"/>
    </row>
    <row r="426" spans="1:10" x14ac:dyDescent="0.3">
      <c r="A426" s="77" t="s">
        <v>392</v>
      </c>
      <c r="B426" s="77" t="s">
        <v>381</v>
      </c>
      <c r="C426">
        <v>14</v>
      </c>
      <c r="D426" s="77" t="s">
        <v>322</v>
      </c>
      <c r="F426" s="77"/>
      <c r="H426" s="77"/>
      <c r="I426" s="77"/>
    </row>
    <row r="427" spans="1:10" x14ac:dyDescent="0.3">
      <c r="A427" s="77" t="s">
        <v>392</v>
      </c>
      <c r="B427" s="77" t="s">
        <v>381</v>
      </c>
      <c r="C427">
        <v>15</v>
      </c>
      <c r="D427" s="77" t="s">
        <v>1</v>
      </c>
      <c r="F427" s="77"/>
      <c r="H427" s="77"/>
      <c r="I427" s="77"/>
    </row>
    <row r="428" spans="1:10" x14ac:dyDescent="0.3">
      <c r="A428" s="77" t="s">
        <v>392</v>
      </c>
      <c r="B428" s="77" t="s">
        <v>381</v>
      </c>
      <c r="C428">
        <v>16</v>
      </c>
      <c r="D428" s="77" t="s">
        <v>323</v>
      </c>
      <c r="F428" s="77"/>
      <c r="H428" s="77"/>
      <c r="I428" s="77"/>
    </row>
    <row r="429" spans="1:10" x14ac:dyDescent="0.3">
      <c r="A429" s="77" t="s">
        <v>392</v>
      </c>
      <c r="B429" s="77" t="s">
        <v>381</v>
      </c>
      <c r="C429">
        <v>17</v>
      </c>
      <c r="D429" s="77" t="s">
        <v>16</v>
      </c>
      <c r="E429">
        <v>1</v>
      </c>
      <c r="F429" s="77" t="s">
        <v>16</v>
      </c>
      <c r="G429">
        <v>2</v>
      </c>
      <c r="H429" s="77"/>
      <c r="I429" s="77"/>
    </row>
    <row r="430" spans="1:10" x14ac:dyDescent="0.3">
      <c r="A430" s="77" t="s">
        <v>392</v>
      </c>
      <c r="B430" s="77" t="s">
        <v>381</v>
      </c>
      <c r="C430">
        <v>18</v>
      </c>
      <c r="D430" s="77" t="s">
        <v>324</v>
      </c>
      <c r="E430">
        <v>1</v>
      </c>
      <c r="F430" s="77" t="s">
        <v>324</v>
      </c>
      <c r="G430">
        <v>1</v>
      </c>
      <c r="H430" s="77"/>
      <c r="I430" s="77"/>
    </row>
    <row r="431" spans="1:10" x14ac:dyDescent="0.3">
      <c r="A431" s="77" t="s">
        <v>392</v>
      </c>
      <c r="B431" s="77" t="s">
        <v>381</v>
      </c>
      <c r="C431">
        <v>19</v>
      </c>
      <c r="D431" s="77" t="s">
        <v>325</v>
      </c>
      <c r="F431" s="77"/>
      <c r="H431" s="77"/>
      <c r="I431" s="77"/>
    </row>
    <row r="432" spans="1:10" x14ac:dyDescent="0.3">
      <c r="A432" s="77" t="s">
        <v>392</v>
      </c>
      <c r="B432" s="77" t="s">
        <v>381</v>
      </c>
      <c r="C432">
        <v>20</v>
      </c>
      <c r="D432" s="77" t="s">
        <v>30</v>
      </c>
      <c r="F432" s="77"/>
      <c r="H432" s="77"/>
      <c r="I432" s="77"/>
    </row>
    <row r="433" spans="1:10" x14ac:dyDescent="0.3">
      <c r="A433" s="77" t="s">
        <v>393</v>
      </c>
      <c r="B433" s="77" t="s">
        <v>383</v>
      </c>
      <c r="C433">
        <v>1</v>
      </c>
      <c r="D433" s="77" t="s">
        <v>309</v>
      </c>
      <c r="E433">
        <v>1</v>
      </c>
      <c r="F433" s="77" t="s">
        <v>410</v>
      </c>
      <c r="G433">
        <v>7</v>
      </c>
      <c r="H433" s="77" t="s">
        <v>410</v>
      </c>
      <c r="I433" s="77" t="s">
        <v>428</v>
      </c>
      <c r="J433">
        <v>0</v>
      </c>
    </row>
    <row r="434" spans="1:10" x14ac:dyDescent="0.3">
      <c r="A434" s="77" t="s">
        <v>393</v>
      </c>
      <c r="B434" s="77" t="s">
        <v>383</v>
      </c>
      <c r="C434">
        <v>2</v>
      </c>
      <c r="D434" s="77" t="s">
        <v>311</v>
      </c>
      <c r="F434" s="77"/>
      <c r="H434" s="77"/>
      <c r="I434" s="77"/>
    </row>
    <row r="435" spans="1:10" x14ac:dyDescent="0.3">
      <c r="A435" s="77" t="s">
        <v>393</v>
      </c>
      <c r="B435" s="77" t="s">
        <v>383</v>
      </c>
      <c r="C435">
        <v>3</v>
      </c>
      <c r="D435" s="77" t="s">
        <v>312</v>
      </c>
      <c r="F435" s="77"/>
      <c r="H435" s="77"/>
      <c r="I435" s="77"/>
    </row>
    <row r="436" spans="1:10" x14ac:dyDescent="0.3">
      <c r="A436" s="77" t="s">
        <v>393</v>
      </c>
      <c r="B436" s="77" t="s">
        <v>383</v>
      </c>
      <c r="C436">
        <v>4</v>
      </c>
      <c r="D436" s="77" t="s">
        <v>313</v>
      </c>
      <c r="F436" s="77"/>
      <c r="H436" s="77"/>
      <c r="I436" s="77"/>
    </row>
    <row r="437" spans="1:10" x14ac:dyDescent="0.3">
      <c r="A437" s="77" t="s">
        <v>393</v>
      </c>
      <c r="B437" s="77" t="s">
        <v>383</v>
      </c>
      <c r="C437">
        <v>5</v>
      </c>
      <c r="D437" s="77" t="s">
        <v>314</v>
      </c>
      <c r="E437">
        <v>1</v>
      </c>
      <c r="F437" s="77" t="s">
        <v>315</v>
      </c>
      <c r="G437">
        <v>3</v>
      </c>
      <c r="H437" s="77" t="s">
        <v>411</v>
      </c>
      <c r="I437" s="77" t="s">
        <v>429</v>
      </c>
      <c r="J437">
        <v>1</v>
      </c>
    </row>
    <row r="438" spans="1:10" x14ac:dyDescent="0.3">
      <c r="A438" s="77" t="s">
        <v>393</v>
      </c>
      <c r="B438" s="77" t="s">
        <v>383</v>
      </c>
      <c r="C438">
        <v>6</v>
      </c>
      <c r="D438" s="77" t="s">
        <v>317</v>
      </c>
      <c r="F438" s="77"/>
      <c r="H438" s="77"/>
      <c r="I438" s="77"/>
    </row>
    <row r="439" spans="1:10" x14ac:dyDescent="0.3">
      <c r="A439" s="77" t="s">
        <v>393</v>
      </c>
      <c r="B439" s="77" t="s">
        <v>383</v>
      </c>
      <c r="C439">
        <v>7</v>
      </c>
      <c r="D439" s="77" t="s">
        <v>318</v>
      </c>
      <c r="F439" s="77"/>
      <c r="H439" s="77"/>
      <c r="I439" s="77"/>
    </row>
    <row r="440" spans="1:10" x14ac:dyDescent="0.3">
      <c r="A440" s="77" t="s">
        <v>393</v>
      </c>
      <c r="B440" s="77" t="s">
        <v>383</v>
      </c>
      <c r="C440">
        <v>8</v>
      </c>
      <c r="D440" s="77" t="s">
        <v>2</v>
      </c>
      <c r="F440" s="77"/>
      <c r="H440" s="77"/>
      <c r="I440" s="77"/>
    </row>
    <row r="441" spans="1:10" x14ac:dyDescent="0.3">
      <c r="A441" s="77" t="s">
        <v>393</v>
      </c>
      <c r="B441" s="77" t="s">
        <v>383</v>
      </c>
      <c r="C441">
        <v>9</v>
      </c>
      <c r="D441" s="77" t="s">
        <v>319</v>
      </c>
      <c r="E441">
        <v>1</v>
      </c>
      <c r="F441" s="77" t="s">
        <v>10</v>
      </c>
      <c r="G441">
        <v>4</v>
      </c>
      <c r="H441" s="77"/>
      <c r="I441" s="77"/>
    </row>
    <row r="442" spans="1:10" x14ac:dyDescent="0.3">
      <c r="A442" s="77" t="s">
        <v>393</v>
      </c>
      <c r="B442" s="77" t="s">
        <v>383</v>
      </c>
      <c r="C442">
        <v>10</v>
      </c>
      <c r="D442" s="77" t="s">
        <v>3</v>
      </c>
      <c r="F442" s="77"/>
      <c r="H442" s="77"/>
      <c r="I442" s="77"/>
    </row>
    <row r="443" spans="1:10" x14ac:dyDescent="0.3">
      <c r="A443" s="77" t="s">
        <v>393</v>
      </c>
      <c r="B443" s="77" t="s">
        <v>383</v>
      </c>
      <c r="C443">
        <v>11</v>
      </c>
      <c r="D443" s="77" t="s">
        <v>320</v>
      </c>
      <c r="E443">
        <v>1</v>
      </c>
      <c r="F443" s="77" t="s">
        <v>128</v>
      </c>
      <c r="G443">
        <v>5</v>
      </c>
      <c r="H443" s="77"/>
      <c r="I443" s="77"/>
    </row>
    <row r="444" spans="1:10" x14ac:dyDescent="0.3">
      <c r="A444" s="77" t="s">
        <v>393</v>
      </c>
      <c r="B444" s="77" t="s">
        <v>383</v>
      </c>
      <c r="C444">
        <v>12</v>
      </c>
      <c r="D444" s="77" t="s">
        <v>105</v>
      </c>
      <c r="F444" s="77"/>
      <c r="H444" s="77"/>
      <c r="I444" s="77"/>
    </row>
    <row r="445" spans="1:10" x14ac:dyDescent="0.3">
      <c r="A445" s="77" t="s">
        <v>393</v>
      </c>
      <c r="B445" s="77" t="s">
        <v>383</v>
      </c>
      <c r="C445">
        <v>13</v>
      </c>
      <c r="D445" s="77" t="s">
        <v>321</v>
      </c>
      <c r="E445">
        <v>1</v>
      </c>
      <c r="F445" s="77" t="s">
        <v>11</v>
      </c>
      <c r="G445">
        <v>6</v>
      </c>
      <c r="H445" s="77"/>
      <c r="I445" s="77"/>
    </row>
    <row r="446" spans="1:10" x14ac:dyDescent="0.3">
      <c r="A446" s="77" t="s">
        <v>393</v>
      </c>
      <c r="B446" s="77" t="s">
        <v>383</v>
      </c>
      <c r="C446">
        <v>14</v>
      </c>
      <c r="D446" s="77" t="s">
        <v>322</v>
      </c>
      <c r="F446" s="77"/>
      <c r="H446" s="77"/>
      <c r="I446" s="77"/>
    </row>
    <row r="447" spans="1:10" x14ac:dyDescent="0.3">
      <c r="A447" s="77" t="s">
        <v>393</v>
      </c>
      <c r="B447" s="77" t="s">
        <v>383</v>
      </c>
      <c r="C447">
        <v>15</v>
      </c>
      <c r="D447" s="77" t="s">
        <v>1</v>
      </c>
      <c r="F447" s="77"/>
      <c r="H447" s="77"/>
      <c r="I447" s="77"/>
    </row>
    <row r="448" spans="1:10" x14ac:dyDescent="0.3">
      <c r="A448" s="77" t="s">
        <v>393</v>
      </c>
      <c r="B448" s="77" t="s">
        <v>383</v>
      </c>
      <c r="C448">
        <v>16</v>
      </c>
      <c r="D448" s="77" t="s">
        <v>323</v>
      </c>
      <c r="F448" s="77"/>
      <c r="H448" s="77"/>
      <c r="I448" s="77"/>
    </row>
    <row r="449" spans="1:9" x14ac:dyDescent="0.3">
      <c r="A449" s="77" t="s">
        <v>393</v>
      </c>
      <c r="B449" s="77" t="s">
        <v>383</v>
      </c>
      <c r="C449">
        <v>17</v>
      </c>
      <c r="D449" s="77" t="s">
        <v>16</v>
      </c>
      <c r="E449">
        <v>1</v>
      </c>
      <c r="F449" s="77" t="s">
        <v>16</v>
      </c>
      <c r="G449">
        <v>2</v>
      </c>
      <c r="H449" s="77"/>
      <c r="I449" s="77"/>
    </row>
    <row r="450" spans="1:9" x14ac:dyDescent="0.3">
      <c r="A450" s="77" t="s">
        <v>393</v>
      </c>
      <c r="B450" s="77" t="s">
        <v>383</v>
      </c>
      <c r="C450">
        <v>18</v>
      </c>
      <c r="D450" s="77" t="s">
        <v>324</v>
      </c>
      <c r="E450">
        <v>1</v>
      </c>
      <c r="F450" s="77" t="s">
        <v>324</v>
      </c>
      <c r="G450">
        <v>1</v>
      </c>
      <c r="H450" s="77"/>
      <c r="I450" s="77"/>
    </row>
    <row r="451" spans="1:9" x14ac:dyDescent="0.3">
      <c r="A451" s="77" t="s">
        <v>393</v>
      </c>
      <c r="B451" s="77" t="s">
        <v>383</v>
      </c>
      <c r="C451">
        <v>19</v>
      </c>
      <c r="D451" s="77" t="s">
        <v>325</v>
      </c>
      <c r="F451" s="77"/>
      <c r="H451" s="77"/>
      <c r="I451" s="77"/>
    </row>
    <row r="452" spans="1:9" x14ac:dyDescent="0.3">
      <c r="A452" s="77" t="s">
        <v>393</v>
      </c>
      <c r="B452" s="77" t="s">
        <v>383</v>
      </c>
      <c r="C452">
        <v>20</v>
      </c>
      <c r="D452" s="77" t="s">
        <v>30</v>
      </c>
      <c r="F452" s="77"/>
      <c r="H452" s="77"/>
      <c r="I452" s="7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67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44140625" bestFit="1" customWidth="1"/>
    <col min="3" max="3" width="11.88671875" bestFit="1" customWidth="1"/>
    <col min="4" max="4" width="39.33203125" bestFit="1" customWidth="1"/>
    <col min="5" max="5" width="27.77734375" bestFit="1" customWidth="1"/>
    <col min="6" max="6" width="33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77" t="s">
        <v>107</v>
      </c>
      <c r="B2" t="s">
        <v>449</v>
      </c>
      <c r="C2" s="77" t="s">
        <v>124</v>
      </c>
      <c r="D2" s="77" t="s">
        <v>131</v>
      </c>
      <c r="E2" s="77" t="s">
        <v>183</v>
      </c>
      <c r="F2" s="77" t="s">
        <v>449</v>
      </c>
      <c r="H2" s="77" t="s">
        <v>104</v>
      </c>
      <c r="I2" t="s">
        <v>103</v>
      </c>
    </row>
    <row r="3" spans="1:9" x14ac:dyDescent="0.3">
      <c r="A3" s="77" t="s">
        <v>107</v>
      </c>
      <c r="B3" t="s">
        <v>449</v>
      </c>
      <c r="C3" s="77" t="s">
        <v>124</v>
      </c>
      <c r="D3" s="77" t="s">
        <v>132</v>
      </c>
      <c r="E3" s="77" t="s">
        <v>141</v>
      </c>
      <c r="F3" s="77" t="s">
        <v>449</v>
      </c>
      <c r="H3" s="77" t="s">
        <v>104</v>
      </c>
      <c r="I3" t="s">
        <v>103</v>
      </c>
    </row>
    <row r="4" spans="1:9" x14ac:dyDescent="0.3">
      <c r="A4" s="77" t="s">
        <v>107</v>
      </c>
      <c r="B4" t="s">
        <v>449</v>
      </c>
      <c r="C4" s="77" t="s">
        <v>124</v>
      </c>
      <c r="D4" s="77" t="s">
        <v>133</v>
      </c>
      <c r="E4" s="77" t="s">
        <v>112</v>
      </c>
      <c r="F4" s="77" t="s">
        <v>449</v>
      </c>
      <c r="H4" s="77" t="s">
        <v>104</v>
      </c>
      <c r="I4" t="s">
        <v>103</v>
      </c>
    </row>
    <row r="5" spans="1:9" x14ac:dyDescent="0.3">
      <c r="A5" s="77" t="s">
        <v>107</v>
      </c>
      <c r="B5" t="s">
        <v>449</v>
      </c>
      <c r="C5" s="77" t="s">
        <v>124</v>
      </c>
      <c r="D5" s="77" t="s">
        <v>134</v>
      </c>
      <c r="E5" s="77" t="s">
        <v>182</v>
      </c>
      <c r="F5" s="77" t="s">
        <v>449</v>
      </c>
      <c r="H5" s="77" t="s">
        <v>104</v>
      </c>
      <c r="I5" t="s">
        <v>103</v>
      </c>
    </row>
    <row r="6" spans="1:9" x14ac:dyDescent="0.3">
      <c r="A6" s="77" t="s">
        <v>107</v>
      </c>
      <c r="B6" t="s">
        <v>449</v>
      </c>
      <c r="C6" s="77" t="s">
        <v>124</v>
      </c>
      <c r="D6" s="77" t="s">
        <v>135</v>
      </c>
      <c r="E6" s="77" t="s">
        <v>142</v>
      </c>
      <c r="F6" s="77" t="s">
        <v>449</v>
      </c>
      <c r="H6" s="77" t="s">
        <v>104</v>
      </c>
      <c r="I6" t="s">
        <v>103</v>
      </c>
    </row>
    <row r="7" spans="1:9" x14ac:dyDescent="0.3">
      <c r="A7" s="77" t="s">
        <v>107</v>
      </c>
      <c r="B7" t="s">
        <v>449</v>
      </c>
      <c r="C7" s="77" t="s">
        <v>124</v>
      </c>
      <c r="D7" s="77" t="s">
        <v>136</v>
      </c>
      <c r="E7" s="77" t="s">
        <v>144</v>
      </c>
      <c r="F7" s="77" t="s">
        <v>449</v>
      </c>
      <c r="H7" s="77" t="s">
        <v>104</v>
      </c>
      <c r="I7" t="s">
        <v>103</v>
      </c>
    </row>
    <row r="8" spans="1:9" x14ac:dyDescent="0.3">
      <c r="A8" s="77" t="s">
        <v>107</v>
      </c>
      <c r="B8" t="s">
        <v>449</v>
      </c>
      <c r="C8" s="77" t="s">
        <v>124</v>
      </c>
      <c r="D8" s="77" t="s">
        <v>137</v>
      </c>
      <c r="E8" s="77" t="s">
        <v>143</v>
      </c>
      <c r="F8" s="77" t="s">
        <v>449</v>
      </c>
      <c r="H8" s="77" t="s">
        <v>104</v>
      </c>
      <c r="I8" t="s">
        <v>103</v>
      </c>
    </row>
    <row r="9" spans="1:9" x14ac:dyDescent="0.3">
      <c r="A9" s="77" t="s">
        <v>107</v>
      </c>
      <c r="B9" t="s">
        <v>449</v>
      </c>
      <c r="C9" s="77" t="s">
        <v>124</v>
      </c>
      <c r="D9" s="77" t="s">
        <v>138</v>
      </c>
      <c r="E9" s="77" t="s">
        <v>110</v>
      </c>
      <c r="F9" s="77" t="s">
        <v>449</v>
      </c>
      <c r="H9" s="77" t="s">
        <v>104</v>
      </c>
      <c r="I9" t="s">
        <v>103</v>
      </c>
    </row>
    <row r="10" spans="1:9" x14ac:dyDescent="0.3">
      <c r="A10" s="77" t="s">
        <v>107</v>
      </c>
      <c r="B10" t="s">
        <v>449</v>
      </c>
      <c r="C10" s="77" t="s">
        <v>124</v>
      </c>
      <c r="D10" s="77" t="s">
        <v>139</v>
      </c>
      <c r="E10" s="77" t="s">
        <v>109</v>
      </c>
      <c r="F10" s="77" t="s">
        <v>449</v>
      </c>
      <c r="H10" s="77" t="s">
        <v>104</v>
      </c>
      <c r="I10" t="s">
        <v>103</v>
      </c>
    </row>
    <row r="11" spans="1:9" x14ac:dyDescent="0.3">
      <c r="A11" s="77" t="s">
        <v>107</v>
      </c>
      <c r="B11" t="s">
        <v>449</v>
      </c>
      <c r="C11" s="77" t="s">
        <v>124</v>
      </c>
      <c r="D11" s="77" t="s">
        <v>140</v>
      </c>
      <c r="E11" s="77" t="s">
        <v>111</v>
      </c>
      <c r="F11" s="77" t="s">
        <v>449</v>
      </c>
      <c r="H11" s="77" t="s">
        <v>104</v>
      </c>
      <c r="I11" t="s">
        <v>103</v>
      </c>
    </row>
    <row r="12" spans="1:9" x14ac:dyDescent="0.3">
      <c r="A12" s="77" t="s">
        <v>210</v>
      </c>
      <c r="B12" t="s">
        <v>450</v>
      </c>
      <c r="C12" s="77" t="s">
        <v>124</v>
      </c>
      <c r="D12" s="77" t="s">
        <v>211</v>
      </c>
      <c r="E12" s="77" t="s">
        <v>212</v>
      </c>
      <c r="F12" s="77" t="s">
        <v>450</v>
      </c>
      <c r="H12" s="77" t="s">
        <v>26</v>
      </c>
      <c r="I12" t="s">
        <v>103</v>
      </c>
    </row>
    <row r="13" spans="1:9" x14ac:dyDescent="0.3">
      <c r="A13" s="77" t="s">
        <v>210</v>
      </c>
      <c r="B13" t="s">
        <v>450</v>
      </c>
      <c r="C13" s="77" t="s">
        <v>124</v>
      </c>
      <c r="D13" s="77" t="s">
        <v>213</v>
      </c>
      <c r="E13" s="77" t="s">
        <v>214</v>
      </c>
      <c r="F13" s="77" t="s">
        <v>450</v>
      </c>
      <c r="H13" s="77" t="s">
        <v>26</v>
      </c>
      <c r="I13" t="s">
        <v>103</v>
      </c>
    </row>
    <row r="14" spans="1:9" x14ac:dyDescent="0.3">
      <c r="A14" s="77" t="s">
        <v>210</v>
      </c>
      <c r="B14" t="s">
        <v>450</v>
      </c>
      <c r="C14" s="77" t="s">
        <v>124</v>
      </c>
      <c r="D14" s="77" t="s">
        <v>215</v>
      </c>
      <c r="E14" s="77" t="s">
        <v>216</v>
      </c>
      <c r="F14" s="77" t="s">
        <v>450</v>
      </c>
      <c r="H14" s="77" t="s">
        <v>26</v>
      </c>
      <c r="I14" t="s">
        <v>103</v>
      </c>
    </row>
    <row r="15" spans="1:9" x14ac:dyDescent="0.3">
      <c r="A15" s="77" t="s">
        <v>210</v>
      </c>
      <c r="B15" t="s">
        <v>450</v>
      </c>
      <c r="C15" s="77" t="s">
        <v>124</v>
      </c>
      <c r="D15" s="77" t="s">
        <v>217</v>
      </c>
      <c r="E15" s="77" t="s">
        <v>218</v>
      </c>
      <c r="F15" s="77" t="s">
        <v>450</v>
      </c>
      <c r="H15" s="77" t="s">
        <v>26</v>
      </c>
      <c r="I15" t="s">
        <v>103</v>
      </c>
    </row>
    <row r="16" spans="1:9" x14ac:dyDescent="0.3">
      <c r="A16" s="77" t="s">
        <v>210</v>
      </c>
      <c r="B16" t="s">
        <v>450</v>
      </c>
      <c r="C16" s="77" t="s">
        <v>124</v>
      </c>
      <c r="D16" s="77" t="s">
        <v>219</v>
      </c>
      <c r="E16" s="77" t="s">
        <v>181</v>
      </c>
      <c r="F16" s="77" t="s">
        <v>450</v>
      </c>
      <c r="H16" s="77" t="s">
        <v>26</v>
      </c>
      <c r="I16" t="s">
        <v>103</v>
      </c>
    </row>
    <row r="17" spans="1:9" x14ac:dyDescent="0.3">
      <c r="A17" s="77" t="s">
        <v>210</v>
      </c>
      <c r="B17" t="s">
        <v>450</v>
      </c>
      <c r="C17" s="77" t="s">
        <v>124</v>
      </c>
      <c r="D17" s="77" t="s">
        <v>220</v>
      </c>
      <c r="E17" s="77" t="s">
        <v>221</v>
      </c>
      <c r="F17" s="77" t="s">
        <v>450</v>
      </c>
      <c r="H17" s="77" t="s">
        <v>26</v>
      </c>
      <c r="I17" t="s">
        <v>103</v>
      </c>
    </row>
    <row r="18" spans="1:9" x14ac:dyDescent="0.3">
      <c r="A18" s="77" t="s">
        <v>210</v>
      </c>
      <c r="B18" t="s">
        <v>450</v>
      </c>
      <c r="C18" s="77" t="s">
        <v>124</v>
      </c>
      <c r="D18" s="77" t="s">
        <v>222</v>
      </c>
      <c r="E18" s="77" t="s">
        <v>182</v>
      </c>
      <c r="F18" s="77" t="s">
        <v>450</v>
      </c>
      <c r="H18" s="77" t="s">
        <v>26</v>
      </c>
      <c r="I18" t="s">
        <v>103</v>
      </c>
    </row>
    <row r="19" spans="1:9" x14ac:dyDescent="0.3">
      <c r="A19" s="77" t="s">
        <v>210</v>
      </c>
      <c r="B19" t="s">
        <v>450</v>
      </c>
      <c r="C19" s="77" t="s">
        <v>124</v>
      </c>
      <c r="D19" s="77" t="s">
        <v>223</v>
      </c>
      <c r="E19" s="77" t="s">
        <v>112</v>
      </c>
      <c r="F19" s="77" t="s">
        <v>450</v>
      </c>
      <c r="H19" s="77" t="s">
        <v>26</v>
      </c>
      <c r="I19" t="s">
        <v>103</v>
      </c>
    </row>
    <row r="20" spans="1:9" x14ac:dyDescent="0.3">
      <c r="A20" s="77" t="s">
        <v>156</v>
      </c>
      <c r="B20" t="s">
        <v>448</v>
      </c>
      <c r="C20" s="77" t="s">
        <v>227</v>
      </c>
      <c r="D20" s="77" t="s">
        <v>155</v>
      </c>
      <c r="E20" s="77"/>
      <c r="F20" s="77" t="s">
        <v>448</v>
      </c>
      <c r="G20" t="s">
        <v>271</v>
      </c>
      <c r="H20" s="77" t="s">
        <v>146</v>
      </c>
      <c r="I20" t="s">
        <v>19</v>
      </c>
    </row>
    <row r="21" spans="1:9" x14ac:dyDescent="0.3">
      <c r="A21" s="77" t="s">
        <v>158</v>
      </c>
      <c r="B21" t="s">
        <v>451</v>
      </c>
      <c r="C21" s="77" t="s">
        <v>228</v>
      </c>
      <c r="D21" s="77" t="s">
        <v>108</v>
      </c>
      <c r="E21" s="77" t="s">
        <v>272</v>
      </c>
      <c r="F21" s="77" t="s">
        <v>451</v>
      </c>
      <c r="H21" s="77" t="s">
        <v>146</v>
      </c>
      <c r="I21" t="s">
        <v>19</v>
      </c>
    </row>
    <row r="22" spans="1:9" x14ac:dyDescent="0.3">
      <c r="A22" s="77" t="s">
        <v>159</v>
      </c>
      <c r="B22" t="s">
        <v>452</v>
      </c>
      <c r="C22" s="77" t="s">
        <v>230</v>
      </c>
      <c r="D22" s="77" t="s">
        <v>273</v>
      </c>
      <c r="E22" s="77"/>
      <c r="F22" s="77" t="s">
        <v>452</v>
      </c>
      <c r="G22" t="s">
        <v>274</v>
      </c>
      <c r="H22" s="77" t="s">
        <v>146</v>
      </c>
      <c r="I22" t="s">
        <v>19</v>
      </c>
    </row>
    <row r="23" spans="1:9" x14ac:dyDescent="0.3">
      <c r="A23" s="77" t="s">
        <v>159</v>
      </c>
      <c r="B23" t="s">
        <v>452</v>
      </c>
      <c r="C23" s="77" t="s">
        <v>230</v>
      </c>
      <c r="D23" s="77" t="s">
        <v>275</v>
      </c>
      <c r="E23" s="77"/>
      <c r="F23" s="77" t="s">
        <v>452</v>
      </c>
      <c r="G23" t="s">
        <v>276</v>
      </c>
      <c r="H23" s="77" t="s">
        <v>146</v>
      </c>
      <c r="I23" t="s">
        <v>19</v>
      </c>
    </row>
    <row r="24" spans="1:9" x14ac:dyDescent="0.3">
      <c r="A24" s="77" t="s">
        <v>159</v>
      </c>
      <c r="B24" t="s">
        <v>452</v>
      </c>
      <c r="C24" s="77" t="s">
        <v>230</v>
      </c>
      <c r="D24" s="77" t="s">
        <v>277</v>
      </c>
      <c r="E24" s="77"/>
      <c r="F24" s="77" t="s">
        <v>452</v>
      </c>
      <c r="G24" t="s">
        <v>278</v>
      </c>
      <c r="H24" s="77" t="s">
        <v>146</v>
      </c>
      <c r="I24" t="s">
        <v>19</v>
      </c>
    </row>
    <row r="25" spans="1:9" x14ac:dyDescent="0.3">
      <c r="A25" s="77" t="s">
        <v>159</v>
      </c>
      <c r="B25" t="s">
        <v>452</v>
      </c>
      <c r="C25" s="77" t="s">
        <v>230</v>
      </c>
      <c r="D25" s="77" t="s">
        <v>279</v>
      </c>
      <c r="E25" s="77"/>
      <c r="F25" s="77" t="s">
        <v>452</v>
      </c>
      <c r="G25" t="s">
        <v>280</v>
      </c>
      <c r="H25" s="77" t="s">
        <v>146</v>
      </c>
      <c r="I25" t="s">
        <v>19</v>
      </c>
    </row>
    <row r="26" spans="1:9" x14ac:dyDescent="0.3">
      <c r="A26" s="77" t="s">
        <v>159</v>
      </c>
      <c r="B26" t="s">
        <v>452</v>
      </c>
      <c r="C26" s="77" t="s">
        <v>230</v>
      </c>
      <c r="D26" s="77" t="s">
        <v>281</v>
      </c>
      <c r="E26" s="77"/>
      <c r="F26" s="77" t="s">
        <v>452</v>
      </c>
      <c r="G26" t="s">
        <v>282</v>
      </c>
      <c r="H26" s="77" t="s">
        <v>146</v>
      </c>
      <c r="I26" t="s">
        <v>19</v>
      </c>
    </row>
    <row r="27" spans="1:9" x14ac:dyDescent="0.3">
      <c r="A27" s="77" t="s">
        <v>159</v>
      </c>
      <c r="B27" t="s">
        <v>452</v>
      </c>
      <c r="C27" s="77" t="s">
        <v>230</v>
      </c>
      <c r="D27" s="77" t="s">
        <v>283</v>
      </c>
      <c r="E27" s="77"/>
      <c r="F27" s="77" t="s">
        <v>452</v>
      </c>
      <c r="G27" t="s">
        <v>284</v>
      </c>
      <c r="H27" s="77" t="s">
        <v>146</v>
      </c>
      <c r="I27" t="s">
        <v>19</v>
      </c>
    </row>
    <row r="28" spans="1:9" x14ac:dyDescent="0.3">
      <c r="A28" s="77" t="s">
        <v>159</v>
      </c>
      <c r="B28" t="s">
        <v>452</v>
      </c>
      <c r="C28" s="77" t="s">
        <v>230</v>
      </c>
      <c r="D28" s="77" t="s">
        <v>285</v>
      </c>
      <c r="E28" s="77"/>
      <c r="F28" s="77" t="s">
        <v>452</v>
      </c>
      <c r="G28" t="s">
        <v>286</v>
      </c>
      <c r="H28" s="77" t="s">
        <v>146</v>
      </c>
      <c r="I28" t="s">
        <v>19</v>
      </c>
    </row>
    <row r="29" spans="1:9" x14ac:dyDescent="0.3">
      <c r="A29" s="77" t="s">
        <v>159</v>
      </c>
      <c r="B29" t="s">
        <v>452</v>
      </c>
      <c r="C29" s="77" t="s">
        <v>230</v>
      </c>
      <c r="D29" s="77" t="s">
        <v>287</v>
      </c>
      <c r="E29" s="77"/>
      <c r="F29" s="77" t="s">
        <v>452</v>
      </c>
      <c r="G29" t="s">
        <v>286</v>
      </c>
      <c r="H29" s="77" t="s">
        <v>146</v>
      </c>
      <c r="I29" t="s">
        <v>19</v>
      </c>
    </row>
    <row r="30" spans="1:9" x14ac:dyDescent="0.3">
      <c r="A30" s="77" t="s">
        <v>157</v>
      </c>
      <c r="B30" t="s">
        <v>310</v>
      </c>
      <c r="C30" s="77" t="s">
        <v>309</v>
      </c>
      <c r="D30" s="77" t="s">
        <v>155</v>
      </c>
      <c r="E30" s="77"/>
      <c r="F30" s="77" t="s">
        <v>310</v>
      </c>
      <c r="G30" t="s">
        <v>348</v>
      </c>
      <c r="H30" s="77" t="s">
        <v>147</v>
      </c>
      <c r="I30" t="s">
        <v>289</v>
      </c>
    </row>
    <row r="31" spans="1:9" x14ac:dyDescent="0.3">
      <c r="A31" s="77" t="s">
        <v>161</v>
      </c>
      <c r="B31" t="s">
        <v>316</v>
      </c>
      <c r="C31" s="77" t="s">
        <v>314</v>
      </c>
      <c r="D31" s="77" t="s">
        <v>108</v>
      </c>
      <c r="E31" s="77" t="s">
        <v>341</v>
      </c>
      <c r="F31" s="77" t="s">
        <v>316</v>
      </c>
      <c r="H31" s="77" t="s">
        <v>147</v>
      </c>
      <c r="I31" t="s">
        <v>289</v>
      </c>
    </row>
    <row r="32" spans="1:9" x14ac:dyDescent="0.3">
      <c r="A32" s="77" t="s">
        <v>342</v>
      </c>
      <c r="B32" t="s">
        <v>326</v>
      </c>
      <c r="C32" s="77" t="s">
        <v>309</v>
      </c>
      <c r="D32" s="77" t="s">
        <v>155</v>
      </c>
      <c r="E32" s="77"/>
      <c r="F32" s="77" t="s">
        <v>326</v>
      </c>
      <c r="G32" t="s">
        <v>350</v>
      </c>
      <c r="H32" s="77" t="s">
        <v>148</v>
      </c>
      <c r="I32" t="s">
        <v>289</v>
      </c>
    </row>
    <row r="33" spans="1:9" x14ac:dyDescent="0.3">
      <c r="A33" s="77" t="s">
        <v>166</v>
      </c>
      <c r="B33" t="s">
        <v>327</v>
      </c>
      <c r="C33" s="77" t="s">
        <v>314</v>
      </c>
      <c r="D33" s="77" t="s">
        <v>108</v>
      </c>
      <c r="E33" s="77" t="s">
        <v>349</v>
      </c>
      <c r="F33" s="77" t="s">
        <v>327</v>
      </c>
      <c r="H33" s="77" t="s">
        <v>148</v>
      </c>
      <c r="I33" t="s">
        <v>289</v>
      </c>
    </row>
    <row r="34" spans="1:9" x14ac:dyDescent="0.3">
      <c r="A34" s="77" t="s">
        <v>343</v>
      </c>
      <c r="B34" t="s">
        <v>328</v>
      </c>
      <c r="C34" s="77" t="s">
        <v>309</v>
      </c>
      <c r="D34" s="77" t="s">
        <v>155</v>
      </c>
      <c r="E34" s="77"/>
      <c r="F34" s="77" t="s">
        <v>328</v>
      </c>
      <c r="G34" t="s">
        <v>351</v>
      </c>
      <c r="H34" s="77" t="s">
        <v>149</v>
      </c>
      <c r="I34" t="s">
        <v>289</v>
      </c>
    </row>
    <row r="35" spans="1:9" x14ac:dyDescent="0.3">
      <c r="A35" s="77" t="s">
        <v>167</v>
      </c>
      <c r="B35" t="s">
        <v>344</v>
      </c>
      <c r="C35" s="77" t="s">
        <v>314</v>
      </c>
      <c r="D35" s="77" t="s">
        <v>108</v>
      </c>
      <c r="E35" s="77" t="s">
        <v>352</v>
      </c>
      <c r="F35" s="77" t="s">
        <v>344</v>
      </c>
      <c r="H35" s="77" t="s">
        <v>149</v>
      </c>
      <c r="I35" t="s">
        <v>289</v>
      </c>
    </row>
    <row r="36" spans="1:9" x14ac:dyDescent="0.3">
      <c r="A36" s="77" t="s">
        <v>345</v>
      </c>
      <c r="B36" t="s">
        <v>329</v>
      </c>
      <c r="C36" s="77" t="s">
        <v>309</v>
      </c>
      <c r="D36" s="77" t="s">
        <v>155</v>
      </c>
      <c r="E36" s="77"/>
      <c r="F36" s="77" t="s">
        <v>329</v>
      </c>
      <c r="G36" t="s">
        <v>353</v>
      </c>
      <c r="H36" s="77" t="s">
        <v>150</v>
      </c>
      <c r="I36" t="s">
        <v>289</v>
      </c>
    </row>
    <row r="37" spans="1:9" x14ac:dyDescent="0.3">
      <c r="A37" s="77" t="s">
        <v>168</v>
      </c>
      <c r="B37" t="s">
        <v>330</v>
      </c>
      <c r="C37" s="77" t="s">
        <v>314</v>
      </c>
      <c r="D37" s="77" t="s">
        <v>108</v>
      </c>
      <c r="E37" s="77" t="s">
        <v>354</v>
      </c>
      <c r="F37" s="77" t="s">
        <v>330</v>
      </c>
      <c r="H37" s="77" t="s">
        <v>150</v>
      </c>
      <c r="I37" t="s">
        <v>289</v>
      </c>
    </row>
    <row r="38" spans="1:9" x14ac:dyDescent="0.3">
      <c r="A38" s="77" t="s">
        <v>169</v>
      </c>
      <c r="B38" t="s">
        <v>331</v>
      </c>
      <c r="C38" s="77" t="s">
        <v>309</v>
      </c>
      <c r="D38" s="77" t="s">
        <v>155</v>
      </c>
      <c r="E38" s="77"/>
      <c r="F38" s="77" t="s">
        <v>331</v>
      </c>
      <c r="G38" t="s">
        <v>361</v>
      </c>
      <c r="H38" s="77" t="s">
        <v>151</v>
      </c>
      <c r="I38" t="s">
        <v>289</v>
      </c>
    </row>
    <row r="39" spans="1:9" x14ac:dyDescent="0.3">
      <c r="A39" s="77" t="s">
        <v>170</v>
      </c>
      <c r="B39" t="s">
        <v>332</v>
      </c>
      <c r="C39" s="77" t="s">
        <v>314</v>
      </c>
      <c r="D39" s="77" t="s">
        <v>108</v>
      </c>
      <c r="E39" s="77" t="s">
        <v>355</v>
      </c>
      <c r="F39" s="77" t="s">
        <v>332</v>
      </c>
      <c r="H39" s="77" t="s">
        <v>151</v>
      </c>
      <c r="I39" t="s">
        <v>289</v>
      </c>
    </row>
    <row r="40" spans="1:9" x14ac:dyDescent="0.3">
      <c r="A40" s="77" t="s">
        <v>171</v>
      </c>
      <c r="B40" t="s">
        <v>333</v>
      </c>
      <c r="C40" s="77" t="s">
        <v>309</v>
      </c>
      <c r="D40" s="77" t="s">
        <v>155</v>
      </c>
      <c r="E40" s="77"/>
      <c r="F40" s="77" t="s">
        <v>333</v>
      </c>
      <c r="G40" t="s">
        <v>362</v>
      </c>
      <c r="H40" s="77" t="s">
        <v>152</v>
      </c>
      <c r="I40" t="s">
        <v>289</v>
      </c>
    </row>
    <row r="41" spans="1:9" x14ac:dyDescent="0.3">
      <c r="A41" s="77" t="s">
        <v>172</v>
      </c>
      <c r="B41" t="s">
        <v>334</v>
      </c>
      <c r="C41" s="77" t="s">
        <v>314</v>
      </c>
      <c r="D41" s="77" t="s">
        <v>108</v>
      </c>
      <c r="E41" s="77" t="s">
        <v>356</v>
      </c>
      <c r="F41" s="77" t="s">
        <v>334</v>
      </c>
      <c r="H41" s="77" t="s">
        <v>152</v>
      </c>
      <c r="I41" t="s">
        <v>289</v>
      </c>
    </row>
    <row r="42" spans="1:9" x14ac:dyDescent="0.3">
      <c r="A42" s="77" t="s">
        <v>173</v>
      </c>
      <c r="B42" t="s">
        <v>335</v>
      </c>
      <c r="C42" s="77" t="s">
        <v>309</v>
      </c>
      <c r="D42" s="77" t="s">
        <v>155</v>
      </c>
      <c r="E42" s="77"/>
      <c r="F42" s="77" t="s">
        <v>335</v>
      </c>
      <c r="G42" t="s">
        <v>363</v>
      </c>
      <c r="H42" s="77" t="s">
        <v>153</v>
      </c>
      <c r="I42" t="s">
        <v>289</v>
      </c>
    </row>
    <row r="43" spans="1:9" x14ac:dyDescent="0.3">
      <c r="A43" s="77" t="s">
        <v>174</v>
      </c>
      <c r="B43" t="s">
        <v>336</v>
      </c>
      <c r="C43" s="77" t="s">
        <v>314</v>
      </c>
      <c r="D43" s="77" t="s">
        <v>108</v>
      </c>
      <c r="E43" s="77" t="s">
        <v>357</v>
      </c>
      <c r="F43" s="77" t="s">
        <v>336</v>
      </c>
      <c r="H43" s="77" t="s">
        <v>153</v>
      </c>
      <c r="I43" t="s">
        <v>289</v>
      </c>
    </row>
    <row r="44" spans="1:9" x14ac:dyDescent="0.3">
      <c r="A44" s="77" t="s">
        <v>175</v>
      </c>
      <c r="B44" t="s">
        <v>337</v>
      </c>
      <c r="C44" s="77" t="s">
        <v>309</v>
      </c>
      <c r="D44" s="77" t="s">
        <v>155</v>
      </c>
      <c r="E44" s="77"/>
      <c r="F44" s="77" t="s">
        <v>337</v>
      </c>
      <c r="G44" t="s">
        <v>364</v>
      </c>
      <c r="H44" s="77" t="s">
        <v>162</v>
      </c>
      <c r="I44" t="s">
        <v>289</v>
      </c>
    </row>
    <row r="45" spans="1:9" x14ac:dyDescent="0.3">
      <c r="A45" s="77" t="s">
        <v>176</v>
      </c>
      <c r="B45" t="s">
        <v>338</v>
      </c>
      <c r="C45" s="77" t="s">
        <v>314</v>
      </c>
      <c r="D45" s="77" t="s">
        <v>108</v>
      </c>
      <c r="E45" s="77" t="s">
        <v>358</v>
      </c>
      <c r="F45" s="77" t="s">
        <v>338</v>
      </c>
      <c r="H45" s="77" t="s">
        <v>162</v>
      </c>
      <c r="I45" t="s">
        <v>289</v>
      </c>
    </row>
    <row r="46" spans="1:9" x14ac:dyDescent="0.3">
      <c r="A46" s="77" t="s">
        <v>177</v>
      </c>
      <c r="B46" t="s">
        <v>339</v>
      </c>
      <c r="C46" s="77" t="s">
        <v>309</v>
      </c>
      <c r="D46" s="77" t="s">
        <v>155</v>
      </c>
      <c r="E46" s="77"/>
      <c r="F46" s="77" t="s">
        <v>339</v>
      </c>
      <c r="G46" t="s">
        <v>365</v>
      </c>
      <c r="H46" s="77" t="s">
        <v>163</v>
      </c>
      <c r="I46" t="s">
        <v>289</v>
      </c>
    </row>
    <row r="47" spans="1:9" x14ac:dyDescent="0.3">
      <c r="A47" s="77" t="s">
        <v>178</v>
      </c>
      <c r="B47" t="s">
        <v>346</v>
      </c>
      <c r="C47" s="77" t="s">
        <v>314</v>
      </c>
      <c r="D47" s="77" t="s">
        <v>108</v>
      </c>
      <c r="E47" s="77" t="s">
        <v>359</v>
      </c>
      <c r="F47" s="77" t="s">
        <v>346</v>
      </c>
      <c r="H47" s="77" t="s">
        <v>163</v>
      </c>
      <c r="I47" t="s">
        <v>289</v>
      </c>
    </row>
    <row r="48" spans="1:9" x14ac:dyDescent="0.3">
      <c r="A48" s="77" t="s">
        <v>179</v>
      </c>
      <c r="B48" t="s">
        <v>340</v>
      </c>
      <c r="C48" s="77" t="s">
        <v>309</v>
      </c>
      <c r="D48" s="77" t="s">
        <v>155</v>
      </c>
      <c r="E48" s="77"/>
      <c r="F48" s="77" t="s">
        <v>340</v>
      </c>
      <c r="G48" t="s">
        <v>366</v>
      </c>
      <c r="H48" s="77" t="s">
        <v>164</v>
      </c>
      <c r="I48" t="s">
        <v>289</v>
      </c>
    </row>
    <row r="49" spans="1:9" x14ac:dyDescent="0.3">
      <c r="A49" s="77" t="s">
        <v>180</v>
      </c>
      <c r="B49" t="s">
        <v>347</v>
      </c>
      <c r="C49" s="77" t="s">
        <v>314</v>
      </c>
      <c r="D49" s="77" t="s">
        <v>108</v>
      </c>
      <c r="E49" s="77" t="s">
        <v>360</v>
      </c>
      <c r="F49" s="77" t="s">
        <v>347</v>
      </c>
      <c r="H49" s="77" t="s">
        <v>164</v>
      </c>
      <c r="I49" t="s">
        <v>289</v>
      </c>
    </row>
    <row r="50" spans="1:9" x14ac:dyDescent="0.3">
      <c r="A50" s="77" t="s">
        <v>412</v>
      </c>
      <c r="B50" t="s">
        <v>394</v>
      </c>
      <c r="C50" s="77" t="s">
        <v>309</v>
      </c>
      <c r="D50" s="77" t="s">
        <v>155</v>
      </c>
      <c r="E50" s="77"/>
      <c r="F50" s="77" t="s">
        <v>394</v>
      </c>
      <c r="G50" t="s">
        <v>430</v>
      </c>
      <c r="H50" s="77" t="s">
        <v>385</v>
      </c>
      <c r="I50" t="s">
        <v>289</v>
      </c>
    </row>
    <row r="51" spans="1:9" x14ac:dyDescent="0.3">
      <c r="A51" s="77" t="s">
        <v>413</v>
      </c>
      <c r="B51" t="s">
        <v>395</v>
      </c>
      <c r="C51" s="77" t="s">
        <v>314</v>
      </c>
      <c r="D51" s="77" t="s">
        <v>108</v>
      </c>
      <c r="E51" s="77" t="s">
        <v>431</v>
      </c>
      <c r="F51" s="77" t="s">
        <v>395</v>
      </c>
      <c r="H51" s="77" t="s">
        <v>385</v>
      </c>
      <c r="I51" t="s">
        <v>289</v>
      </c>
    </row>
    <row r="52" spans="1:9" x14ac:dyDescent="0.3">
      <c r="A52" s="77" t="s">
        <v>414</v>
      </c>
      <c r="B52" t="s">
        <v>396</v>
      </c>
      <c r="C52" s="77" t="s">
        <v>309</v>
      </c>
      <c r="D52" s="77" t="s">
        <v>155</v>
      </c>
      <c r="E52" s="77"/>
      <c r="F52" s="77" t="s">
        <v>396</v>
      </c>
      <c r="G52" t="s">
        <v>432</v>
      </c>
      <c r="H52" s="77" t="s">
        <v>386</v>
      </c>
      <c r="I52" t="s">
        <v>289</v>
      </c>
    </row>
    <row r="53" spans="1:9" x14ac:dyDescent="0.3">
      <c r="A53" s="77" t="s">
        <v>415</v>
      </c>
      <c r="B53" t="s">
        <v>397</v>
      </c>
      <c r="C53" s="77" t="s">
        <v>314</v>
      </c>
      <c r="D53" s="77" t="s">
        <v>108</v>
      </c>
      <c r="E53" s="77" t="s">
        <v>433</v>
      </c>
      <c r="F53" s="77" t="s">
        <v>397</v>
      </c>
      <c r="H53" s="77" t="s">
        <v>386</v>
      </c>
      <c r="I53" t="s">
        <v>289</v>
      </c>
    </row>
    <row r="54" spans="1:9" x14ac:dyDescent="0.3">
      <c r="A54" s="77" t="s">
        <v>416</v>
      </c>
      <c r="B54" t="s">
        <v>398</v>
      </c>
      <c r="C54" s="77" t="s">
        <v>309</v>
      </c>
      <c r="D54" s="77" t="s">
        <v>155</v>
      </c>
      <c r="E54" s="77"/>
      <c r="F54" s="77" t="s">
        <v>398</v>
      </c>
      <c r="G54" t="s">
        <v>434</v>
      </c>
      <c r="H54" s="77" t="s">
        <v>387</v>
      </c>
      <c r="I54" t="s">
        <v>289</v>
      </c>
    </row>
    <row r="55" spans="1:9" x14ac:dyDescent="0.3">
      <c r="A55" s="77" t="s">
        <v>417</v>
      </c>
      <c r="B55" t="s">
        <v>399</v>
      </c>
      <c r="C55" s="77" t="s">
        <v>314</v>
      </c>
      <c r="D55" s="77" t="s">
        <v>108</v>
      </c>
      <c r="E55" s="77" t="s">
        <v>435</v>
      </c>
      <c r="F55" s="77" t="s">
        <v>399</v>
      </c>
      <c r="H55" s="77" t="s">
        <v>387</v>
      </c>
      <c r="I55" t="s">
        <v>289</v>
      </c>
    </row>
    <row r="56" spans="1:9" x14ac:dyDescent="0.3">
      <c r="A56" s="77" t="s">
        <v>418</v>
      </c>
      <c r="B56" t="s">
        <v>400</v>
      </c>
      <c r="C56" s="77" t="s">
        <v>309</v>
      </c>
      <c r="D56" s="77" t="s">
        <v>155</v>
      </c>
      <c r="E56" s="77"/>
      <c r="F56" s="77" t="s">
        <v>400</v>
      </c>
      <c r="G56" t="s">
        <v>436</v>
      </c>
      <c r="H56" s="77" t="s">
        <v>388</v>
      </c>
      <c r="I56" t="s">
        <v>289</v>
      </c>
    </row>
    <row r="57" spans="1:9" x14ac:dyDescent="0.3">
      <c r="A57" s="77" t="s">
        <v>419</v>
      </c>
      <c r="B57" t="s">
        <v>401</v>
      </c>
      <c r="C57" s="77" t="s">
        <v>314</v>
      </c>
      <c r="D57" s="77" t="s">
        <v>108</v>
      </c>
      <c r="E57" s="77" t="s">
        <v>437</v>
      </c>
      <c r="F57" s="77" t="s">
        <v>401</v>
      </c>
      <c r="H57" s="77" t="s">
        <v>388</v>
      </c>
      <c r="I57" t="s">
        <v>289</v>
      </c>
    </row>
    <row r="58" spans="1:9" x14ac:dyDescent="0.3">
      <c r="A58" s="77" t="s">
        <v>420</v>
      </c>
      <c r="B58" t="s">
        <v>402</v>
      </c>
      <c r="C58" s="77" t="s">
        <v>309</v>
      </c>
      <c r="D58" s="77" t="s">
        <v>155</v>
      </c>
      <c r="E58" s="77"/>
      <c r="F58" s="77" t="s">
        <v>402</v>
      </c>
      <c r="G58" t="s">
        <v>438</v>
      </c>
      <c r="H58" s="77" t="s">
        <v>389</v>
      </c>
      <c r="I58" t="s">
        <v>289</v>
      </c>
    </row>
    <row r="59" spans="1:9" x14ac:dyDescent="0.3">
      <c r="A59" s="77" t="s">
        <v>421</v>
      </c>
      <c r="B59" t="s">
        <v>403</v>
      </c>
      <c r="C59" s="77" t="s">
        <v>314</v>
      </c>
      <c r="D59" s="77" t="s">
        <v>108</v>
      </c>
      <c r="E59" s="77" t="s">
        <v>439</v>
      </c>
      <c r="F59" s="77" t="s">
        <v>403</v>
      </c>
      <c r="H59" s="77" t="s">
        <v>389</v>
      </c>
      <c r="I59" t="s">
        <v>289</v>
      </c>
    </row>
    <row r="60" spans="1:9" x14ac:dyDescent="0.3">
      <c r="A60" s="77" t="s">
        <v>422</v>
      </c>
      <c r="B60" t="s">
        <v>404</v>
      </c>
      <c r="C60" s="77" t="s">
        <v>309</v>
      </c>
      <c r="D60" s="77" t="s">
        <v>155</v>
      </c>
      <c r="E60" s="77"/>
      <c r="F60" s="77" t="s">
        <v>404</v>
      </c>
      <c r="G60" t="s">
        <v>440</v>
      </c>
      <c r="H60" s="77" t="s">
        <v>390</v>
      </c>
      <c r="I60" t="s">
        <v>289</v>
      </c>
    </row>
    <row r="61" spans="1:9" x14ac:dyDescent="0.3">
      <c r="A61" s="77" t="s">
        <v>423</v>
      </c>
      <c r="B61" t="s">
        <v>405</v>
      </c>
      <c r="C61" s="77" t="s">
        <v>314</v>
      </c>
      <c r="D61" s="77" t="s">
        <v>108</v>
      </c>
      <c r="E61" s="77" t="s">
        <v>441</v>
      </c>
      <c r="F61" s="77" t="s">
        <v>405</v>
      </c>
      <c r="H61" s="77" t="s">
        <v>390</v>
      </c>
      <c r="I61" t="s">
        <v>289</v>
      </c>
    </row>
    <row r="62" spans="1:9" x14ac:dyDescent="0.3">
      <c r="A62" s="77" t="s">
        <v>424</v>
      </c>
      <c r="B62" t="s">
        <v>406</v>
      </c>
      <c r="C62" s="77" t="s">
        <v>309</v>
      </c>
      <c r="D62" s="77" t="s">
        <v>155</v>
      </c>
      <c r="E62" s="77"/>
      <c r="F62" s="77" t="s">
        <v>406</v>
      </c>
      <c r="G62" t="s">
        <v>442</v>
      </c>
      <c r="H62" s="77" t="s">
        <v>391</v>
      </c>
      <c r="I62" t="s">
        <v>289</v>
      </c>
    </row>
    <row r="63" spans="1:9" x14ac:dyDescent="0.3">
      <c r="A63" s="77" t="s">
        <v>425</v>
      </c>
      <c r="B63" t="s">
        <v>407</v>
      </c>
      <c r="C63" s="77" t="s">
        <v>314</v>
      </c>
      <c r="D63" s="77" t="s">
        <v>108</v>
      </c>
      <c r="E63" s="77" t="s">
        <v>443</v>
      </c>
      <c r="F63" s="77" t="s">
        <v>407</v>
      </c>
      <c r="H63" s="77" t="s">
        <v>391</v>
      </c>
      <c r="I63" t="s">
        <v>289</v>
      </c>
    </row>
    <row r="64" spans="1:9" x14ac:dyDescent="0.3">
      <c r="A64" s="77" t="s">
        <v>426</v>
      </c>
      <c r="B64" t="s">
        <v>408</v>
      </c>
      <c r="C64" s="77" t="s">
        <v>309</v>
      </c>
      <c r="D64" s="77" t="s">
        <v>155</v>
      </c>
      <c r="E64" s="77"/>
      <c r="F64" s="77" t="s">
        <v>408</v>
      </c>
      <c r="G64" t="s">
        <v>444</v>
      </c>
      <c r="H64" s="77" t="s">
        <v>392</v>
      </c>
      <c r="I64" t="s">
        <v>289</v>
      </c>
    </row>
    <row r="65" spans="1:9" x14ac:dyDescent="0.3">
      <c r="A65" s="77" t="s">
        <v>427</v>
      </c>
      <c r="B65" t="s">
        <v>409</v>
      </c>
      <c r="C65" s="77" t="s">
        <v>314</v>
      </c>
      <c r="D65" s="77" t="s">
        <v>108</v>
      </c>
      <c r="E65" s="77" t="s">
        <v>445</v>
      </c>
      <c r="F65" s="77" t="s">
        <v>409</v>
      </c>
      <c r="H65" s="77" t="s">
        <v>392</v>
      </c>
      <c r="I65" t="s">
        <v>289</v>
      </c>
    </row>
    <row r="66" spans="1:9" x14ac:dyDescent="0.3">
      <c r="A66" s="77" t="s">
        <v>428</v>
      </c>
      <c r="B66" t="s">
        <v>410</v>
      </c>
      <c r="C66" s="77" t="s">
        <v>309</v>
      </c>
      <c r="D66" s="77" t="s">
        <v>155</v>
      </c>
      <c r="E66" s="77"/>
      <c r="F66" s="77" t="s">
        <v>410</v>
      </c>
      <c r="G66" t="s">
        <v>446</v>
      </c>
      <c r="H66" s="77" t="s">
        <v>393</v>
      </c>
      <c r="I66" t="s">
        <v>289</v>
      </c>
    </row>
    <row r="67" spans="1:9" x14ac:dyDescent="0.3">
      <c r="A67" s="77" t="s">
        <v>429</v>
      </c>
      <c r="B67" t="s">
        <v>411</v>
      </c>
      <c r="C67" s="77" t="s">
        <v>314</v>
      </c>
      <c r="D67" s="77" t="s">
        <v>108</v>
      </c>
      <c r="E67" s="77" t="s">
        <v>447</v>
      </c>
      <c r="F67" s="77" t="s">
        <v>411</v>
      </c>
      <c r="H67" s="77" t="s">
        <v>393</v>
      </c>
      <c r="I67" t="s">
        <v>289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0 F A A B Q S w M E F A A C A A g A E Z 9 3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E Z 9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f d 1 b o K D v n F w I A A E E H A A A T A B w A R m 9 y b X V s Y X M v U 2 V j d G l v b j E u b S C i G A A o o B Q A A A A A A A A A A A A A A A A A A A A A A A A A A A D F V U 1 r 2 0 A Q v R v 8 H x b l Y o M r a i i 9 p C k 0 i l v 6 Q V J q k x 6 M E W v t u F m y 3 l l 2 V 9 T G 6 C f 1 1 J + Q P 9 a 1 F E k r S w 6 N K V Q X i R m 9 N z t v n k Y G E s t R k m l x H 5 / 3 e / 2 e u a M a G I m o o o Z c E A G 2 3 y P u u t H 8 B 0 g X m W w S E G G U a g 3 S f k d 9 v 0 S 8 H w x 3 8 2 u 6 h o s g B w a L b B 6 h t O 6 N x a j A n w U z r p A k d L 3 k l G H g m G Z 0 K S C c a S r N C v U 6 Q p G u 5 W y r w A y K a q P d L u A s c Y z B i F i X I B Y 2 N h u R X V 6 m F d x X a A V T L e K H X w n K K k X l N s u G / R 6 X 3 U f z d b i 8 i k + W o s T + J z U 4 U x o V B 0 a Z y 3 2 U 9 v W r c M + X J 7 9 6 q S Z M o U p V / D I e t 0 E M T K K 5 S p x Z Y v f a i 1 R 1 o A 0 v 8 3 n 6 C Y r O V h J B D R y h f f h d g T z a Z 4 z y C i w V A k 6 d Z g n / h w O N O t s 9 P p 1 b q v m e t 2 0 B F K h b U c t t K j A W s A X J u i z S m s H f q n k W X L 6 b T s g H g U s q g k 5 B C w G u w V h g n 5 D L Q f l B e K X d M T p C j 1 t k R P a w z 1 y y 8 A u s 7 E 1 q Q Q 8 r w a d A Y K O o Z M 4 X B U m t + i R P 5 M + F 7 q X k N X W 1 L v w N k R 2 L 1 2 X d 4 E 0 q r F s J C T p d J G V + Y a / b z h P W F n e l P E v l I y z j D a 8 9 Q w Q f 9 o Q U R 3 p o 1 W 3 6 0 L d e 5 b a 2 w X L V e C 1 m R R G O T y O p e 3 3 P n U B k x Y X V T d G n I N w v 7 B v + N I e i N x s C m t y R e b X g F o 5 g T F C T + e F W W p A 3 b 4 l M h W h 8 D I f 1 z / 8 A U E s B A i 0 A F A A C A A g A E Z 9 3 V r C H V 2 G k A A A A 9 g A A A B I A A A A A A A A A A A A A A A A A A A A A A E N v b m Z p Z y 9 Q Y W N r Y W d l L n h t b F B L A Q I t A B Q A A g A I A B G f d 1 Y P y u m r p A A A A O k A A A A T A A A A A A A A A A A A A A A A A P A A A A B b Q 2 9 u d G V u d F 9 U e X B l c 1 0 u e G 1 s U E s B A i 0 A F A A C A A g A E Z 9 3 V u g o O + c X A g A A Q Q c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z L T A z L T I z V D I y O j U 2 O j M y L j c 0 N z A 3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R m l s b E N v b H V t b l R 5 c G V z I i B W Y W x 1 Z T 0 i c 0 J n W U d B Q U E 9 I i A v P j x F b n R y e S B U e X B l P S J B Z G R l Z F R v R G F 0 Y U 1 v Z G V s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z L T A z L T I z V D I y O j U 2 O j M 0 L j I z M D A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E i I C 8 + P E V u d H J 5 I F R 5 c G U 9 I k Z p b G x D b 2 x 1 b W 5 U e X B l c y I g V m F s d W U 9 I n N C Z 1 l E Q m d N R 0 F 3 W U d B d z 0 9 I i A v P j x F b n R y e S B U e X B l P S J B Z G R l Z F R v R G F 0 Y U 1 v Z G V s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M t M j N U M j I 6 N T Y 6 M z Q u M j I w M D Q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G a W x s Q 2 9 s d W 1 u V H l w Z X M i I F Z h b H V l P S J z Q m d B R 0 J n W U d B Q V l B I i A v P j x F b n R y e S B U e X B l P S J B Z G R l Z F R v R G F 0 Y U 1 v Z G V s I i B W Y W x 1 Z T 0 i b D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z L T I z V D I y O j U 2 O j M y L j c 1 N z A 0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M i I C 8 + P E V u d H J 5 I F R 5 c G U 9 I k Z p b G x D b 2 x 1 b W 5 U e X B l c y I g V m F s d W U 9 I n N C Z 1 l E Q m d N R 0 F 3 W U d B d 1 l B Q m d Z R 0 J n Q T 0 i I C 8 + P E V u d H J 5 I F R 5 c G U 9 I k F k Z G V k V G 9 E Y X R h T W 9 k Z W w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G r D x W 8 x E + 1 F / l 8 y 4 Q O M w A A A A A C A A A A A A A Q Z g A A A A E A A C A A A A D 7 4 y f A F z L P + 2 o + p y g a b n q Z e 5 e o t 4 x r 6 N r g W u U k V a x 7 j Q A A A A A O g A A A A A I A A C A A A A A u i d U N Q R 2 s E 8 h W m r b p D a z 8 K a f T s X b t o y H T y H L r g d p J i l A A A A A 9 t T p y r D g P 2 v d m k 0 n n 0 q s N 4 Q Z / u 0 z j z b 4 q w c 6 N n y i 5 g k P O Z n X A s 8 3 q 4 7 h o n 9 f b 7 Z q X x s J b v 6 f O N a g G 5 T M R 7 5 c J O / j 6 w 2 H S y 8 W K Q 9 7 M z j u 4 d 0 A A A A C C o m i 6 G o X s D Y P l / B L q 0 u j y 2 3 R y 9 + l X e S n + H N S t A S T z J P q F K 7 P / N z I g o M I n n H L e e E W 2 W U z Z S x N 3 Z 1 i j 7 K o v Z F f 3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2023-03-23T22:56:56Z</dcterms:modified>
</cp:coreProperties>
</file>