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C056A566-C9B4-4C8A-BA7C-09E130AA3000}" xr6:coauthVersionLast="47" xr6:coauthVersionMax="47" xr10:uidLastSave="{00000000-0000-0000-0000-000000000000}"/>
  <bookViews>
    <workbookView xWindow="-108" yWindow="-108" windowWidth="23256" windowHeight="12720" activeTab="3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BD_Capas!$A$1:$J$47</definedName>
    <definedName name="DatosExternos_1" localSheetId="8" hidden="1">BD_Detalles!$A$1:$I$20</definedName>
    <definedName name="DatosExternos_1" localSheetId="6" hidden="1">'Capas (2)'!$A$1:$E$3</definedName>
    <definedName name="DatosExternos_2" localSheetId="3" hidden="1">'BASE Global'!$A$1:$Q$32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5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3" l="1"/>
  <c r="A20" i="2"/>
  <c r="F20" i="2" s="1"/>
  <c r="A21" i="2"/>
  <c r="A22" i="2" s="1"/>
  <c r="B20" i="2"/>
  <c r="C20" i="2"/>
  <c r="B19" i="2"/>
  <c r="C19" i="2"/>
  <c r="F19" i="2"/>
  <c r="H19" i="2"/>
  <c r="I19" i="2" s="1"/>
  <c r="B17" i="2"/>
  <c r="B18" i="2"/>
  <c r="C17" i="2"/>
  <c r="C18" i="2"/>
  <c r="F17" i="2"/>
  <c r="F18" i="2"/>
  <c r="H17" i="2"/>
  <c r="I17" i="2" s="1"/>
  <c r="H18" i="2"/>
  <c r="I18" i="2" s="1"/>
  <c r="B13" i="2"/>
  <c r="B14" i="2"/>
  <c r="B15" i="2"/>
  <c r="B16" i="2"/>
  <c r="C13" i="2"/>
  <c r="C14" i="2"/>
  <c r="C15" i="2"/>
  <c r="C16" i="2"/>
  <c r="F13" i="2"/>
  <c r="F14" i="2"/>
  <c r="F15" i="2"/>
  <c r="F16" i="2"/>
  <c r="H13" i="2"/>
  <c r="I13" i="2" s="1"/>
  <c r="H14" i="2"/>
  <c r="I14" i="2" s="1"/>
  <c r="H15" i="2"/>
  <c r="I15" i="2" s="1"/>
  <c r="H16" i="2"/>
  <c r="I16" i="2" s="1"/>
  <c r="I38" i="1"/>
  <c r="I16" i="1"/>
  <c r="I15" i="1"/>
  <c r="I14" i="1"/>
  <c r="I13" i="1"/>
  <c r="I12" i="1"/>
  <c r="I11" i="1"/>
  <c r="I10" i="1"/>
  <c r="I21" i="1"/>
  <c r="I50" i="1"/>
  <c r="E2" i="3"/>
  <c r="A23" i="2" l="1"/>
  <c r="B22" i="2"/>
  <c r="C22" i="2"/>
  <c r="F22" i="2"/>
  <c r="H22" i="2"/>
  <c r="I22" i="2" s="1"/>
  <c r="H21" i="2"/>
  <c r="I21" i="2" s="1"/>
  <c r="H20" i="2"/>
  <c r="I20" i="2" s="1"/>
  <c r="F21" i="2"/>
  <c r="C21" i="2"/>
  <c r="B21" i="2"/>
  <c r="B11" i="2"/>
  <c r="H11" i="2"/>
  <c r="I11" i="2" s="1"/>
  <c r="C10" i="2"/>
  <c r="F10" i="2"/>
  <c r="B10" i="2"/>
  <c r="F12" i="2"/>
  <c r="A24" i="2" l="1"/>
  <c r="B23" i="2"/>
  <c r="C23" i="2"/>
  <c r="F23" i="2"/>
  <c r="H23" i="2"/>
  <c r="I23" i="2" s="1"/>
  <c r="F11" i="2"/>
  <c r="C11" i="2"/>
  <c r="H10" i="2"/>
  <c r="I10" i="2" s="1"/>
  <c r="A25" i="2" l="1"/>
  <c r="B24" i="2"/>
  <c r="C24" i="2"/>
  <c r="F24" i="2"/>
  <c r="H24" i="2"/>
  <c r="I24" i="2" s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G3" i="3"/>
  <c r="F25" i="2" l="1"/>
  <c r="H25" i="2"/>
  <c r="I25" i="2" s="1"/>
  <c r="A26" i="2"/>
  <c r="B25" i="2"/>
  <c r="C25" i="2"/>
  <c r="C12" i="2"/>
  <c r="B12" i="2"/>
  <c r="H12" i="2"/>
  <c r="I12" i="2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G2" i="3"/>
  <c r="F26" i="2" l="1"/>
  <c r="H26" i="2"/>
  <c r="I26" i="2" s="1"/>
  <c r="A27" i="2"/>
  <c r="B26" i="2"/>
  <c r="C26" i="2"/>
  <c r="C40" i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H27" i="2" l="1"/>
  <c r="I27" i="2" s="1"/>
  <c r="F27" i="2"/>
  <c r="C27" i="2"/>
  <c r="A28" i="2"/>
  <c r="B27" i="2"/>
  <c r="F28" i="2" l="1"/>
  <c r="H28" i="2"/>
  <c r="I28" i="2" s="1"/>
  <c r="B28" i="2"/>
  <c r="C2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<sst xmlns="http://schemas.openxmlformats.org/spreadsheetml/2006/main" count="1068" uniqueCount="195">
  <si>
    <t>Capa</t>
  </si>
  <si>
    <t>Propiedad</t>
  </si>
  <si>
    <t>REGION</t>
  </si>
  <si>
    <t>PROVINCIA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</si>
  <si>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</si>
  <si>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</si>
  <si>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</si>
  <si>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</si>
  <si>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</si>
  <si>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</si>
  <si>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</si>
  <si>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</si>
  <si>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</si>
  <si>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</si>
  <si>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</si>
  <si>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</si>
  <si>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</si>
  <si>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</si>
  <si>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</si>
  <si>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</si>
  <si>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</si>
  <si>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</si>
  <si>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</si>
  <si>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</si>
  <si>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01-2</t>
  </si>
  <si>
    <t>01-1</t>
  </si>
  <si>
    <t>Descripción Capa</t>
  </si>
  <si>
    <t>azules</t>
  </si>
  <si>
    <t>01</t>
  </si>
  <si>
    <t>Polígonos</t>
  </si>
  <si>
    <t>APR: Subsubcuenca</t>
  </si>
  <si>
    <t>APR: Localidad</t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</si>
  <si>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</si>
  <si>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</si>
  <si>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</si>
  <si>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</si>
  <si>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</si>
  <si>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</si>
  <si>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</si>
  <si>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</si>
  <si>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</si>
  <si>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</si>
  <si>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</si>
  <si>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</si>
  <si>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</si>
  <si>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</si>
  <si>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</si>
  <si>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</si>
  <si>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</si>
  <si>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</si>
  <si>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</si>
  <si>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</si>
  <si>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</si>
  <si>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</si>
  <si>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</si>
  <si>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</si>
  <si>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</si>
  <si>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</si>
  <si>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</si>
  <si>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</si>
  <si>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</si>
  <si>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</si>
  <si>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</si>
  <si>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</si>
  <si>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</si>
  <si>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</si>
  <si>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</si>
  <si>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</si>
  <si>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</si>
  <si>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</si>
  <si>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</si>
  <si>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</si>
  <si>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</si>
  <si>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</si>
  <si>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</si>
  <si>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</si>
  <si>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</si>
  <si>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</si>
  <si>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</si>
  <si>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</si>
  <si>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</si>
  <si>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</si>
  <si>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</si>
  <si>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</si>
  <si>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</si>
  <si>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</si>
  <si>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</si>
  <si>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</si>
  <si>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</si>
  <si>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</si>
  <si>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</si>
  <si>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</si>
  <si>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</si>
  <si>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</si>
  <si>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</si>
  <si>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</si>
  <si>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</si>
  <si>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</si>
  <si>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</si>
  <si>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</si>
  <si>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</si>
  <si>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</si>
  <si>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</si>
  <si>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</si>
  <si>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</si>
  <si>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01-3</t>
  </si>
  <si>
    <t>01-4</t>
  </si>
  <si>
    <t>Polígono</t>
  </si>
  <si>
    <t>02</t>
  </si>
  <si>
    <t>COMUNA</t>
  </si>
  <si>
    <t>COD_CUEN</t>
  </si>
  <si>
    <t>02-1</t>
  </si>
  <si>
    <t>random</t>
  </si>
  <si>
    <t>01-5</t>
  </si>
  <si>
    <t>01-6</t>
  </si>
  <si>
    <t>#009B00</t>
  </si>
  <si>
    <t>#ED3552</t>
  </si>
  <si>
    <t>#833C0C</t>
  </si>
  <si>
    <t>#00FF00</t>
  </si>
  <si>
    <t>#FED976</t>
  </si>
  <si>
    <t>catastro</t>
  </si>
  <si>
    <t>esri/2020</t>
  </si>
  <si>
    <t>USO_TIERRA</t>
  </si>
  <si>
    <t>SUBUSO</t>
  </si>
  <si>
    <t>ESTRUCTURA</t>
  </si>
  <si>
    <t>COBERTURA</t>
  </si>
  <si>
    <t>ALTURA</t>
  </si>
  <si>
    <t>TIPO_FORES</t>
  </si>
  <si>
    <t>SUBTIPOFOR</t>
  </si>
  <si>
    <t>ESPCC1</t>
  </si>
  <si>
    <t>ESPCC2</t>
  </si>
  <si>
    <t>POL_VISITA</t>
  </si>
  <si>
    <t>TX_PRO10</t>
  </si>
  <si>
    <t>USO</t>
  </si>
  <si>
    <t>Hectareas</t>
  </si>
  <si>
    <t>CUT_REG</t>
  </si>
  <si>
    <t>CUT_PROV</t>
  </si>
  <si>
    <t>CUT_COM</t>
  </si>
  <si>
    <t>COD_SUBC</t>
  </si>
  <si>
    <t>COD_SSUBC</t>
  </si>
  <si>
    <t>NOM_SSUBC</t>
  </si>
  <si>
    <t>COD_SSUBCU</t>
  </si>
  <si>
    <t>ID_ESP_CC</t>
  </si>
  <si>
    <t>ID_ESP</t>
  </si>
  <si>
    <t>ESPECI_CI</t>
  </si>
  <si>
    <t>ESPECI_CO</t>
  </si>
  <si>
    <t>ESP_C</t>
  </si>
  <si>
    <t>gridcode</t>
  </si>
  <si>
    <t>Uso</t>
  </si>
  <si>
    <t>COD_REG</t>
  </si>
  <si>
    <t>COD_PROV</t>
  </si>
  <si>
    <t>COD_COM</t>
  </si>
  <si>
    <t>Provincia</t>
  </si>
  <si>
    <t>Subsubcuenca</t>
  </si>
  <si>
    <t>Superficie (ha)</t>
  </si>
  <si>
    <t>Uso de la Tierra</t>
  </si>
  <si>
    <t>Subuso</t>
  </si>
  <si>
    <t>Estructura</t>
  </si>
  <si>
    <t>Cobertura</t>
  </si>
  <si>
    <t>Altura</t>
  </si>
  <si>
    <t>Tipo Forestal</t>
  </si>
  <si>
    <t>Subtipo Forestal</t>
  </si>
  <si>
    <t>Nombre Científico</t>
  </si>
  <si>
    <t>Nombre Común</t>
  </si>
  <si>
    <t>Estado Conservación</t>
  </si>
  <si>
    <t>ESRI 2020: Uso de la Tierra</t>
  </si>
  <si>
    <t>01-7</t>
  </si>
  <si>
    <t>01-8</t>
  </si>
  <si>
    <t>01-9</t>
  </si>
  <si>
    <t>Catastro: Uso de la Tierra Origen</t>
  </si>
  <si>
    <t>Catastro: Uso de la Tierra Homologado</t>
  </si>
  <si>
    <t>Catastro: Subuso de la Tierra</t>
  </si>
  <si>
    <t>Catastro: Estructura del Bosque</t>
  </si>
  <si>
    <t>Catastro: Cobertura del Bosque</t>
  </si>
  <si>
    <t>Catastro: Altura del Bosque</t>
  </si>
  <si>
    <t>Catastro: Tipo Forestal</t>
  </si>
  <si>
    <t>Catastro: Subtipo Forestal</t>
  </si>
  <si>
    <t>Catastro: Especies Estado Conservación</t>
  </si>
  <si>
    <t>Árboles</t>
  </si>
  <si>
    <t>Cuerpos de agua</t>
  </si>
  <si>
    <t>Cultivos</t>
  </si>
  <si>
    <t>Matorrales</t>
  </si>
  <si>
    <t>Nieve/Hielo</t>
  </si>
  <si>
    <t>Nubes</t>
  </si>
  <si>
    <t>Pastizales</t>
  </si>
  <si>
    <t>Suelo desnudo</t>
  </si>
  <si>
    <t>Urbano</t>
  </si>
  <si>
    <t>Vegetación inundada</t>
  </si>
  <si>
    <t>#4784FF</t>
  </si>
  <si>
    <t>#95A39D</t>
  </si>
  <si>
    <t>#F8CBAD</t>
  </si>
  <si>
    <t>#F2F2F2</t>
  </si>
  <si>
    <t>#669B65</t>
  </si>
  <si>
    <t>https://github.com/Sud-Austral/mapa_insumos/tree/main/uso_suelo/catastro/?Codcom=00000.json</t>
  </si>
  <si>
    <t>https://github.com/Sud-Austral/mapa_insumos/tree/main/uso_suelo/esri/2020/?Codcom=00000.json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</si>
</sst>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9"/>
      <color rgb="FFFF00FF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9"/>
      <color rgb="FF3F3F76"/>
      <name val="Calibri"/>
      <family val="2"/>
      <scheme val="minor"/>
    </font>
    <font>
      <sz val="9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009B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669B6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5" fillId="5" borderId="3" applyNumberFormat="0" applyAlignment="0" applyProtection="0"/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NumberFormat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2" fillId="0" borderId="0" xfId="0" quotePrefix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6" fillId="5" borderId="3" xfId="2" applyFont="1" applyAlignment="1">
      <alignment horizontal="center" vertical="top"/>
    </xf>
    <xf numFmtId="0" fontId="14" fillId="6" borderId="0" xfId="0" applyFont="1" applyFill="1" applyAlignment="1">
      <alignment horizontal="center"/>
    </xf>
    <xf numFmtId="0" fontId="14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17" fillId="9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/>
    </xf>
    <xf numFmtId="0" fontId="14" fillId="11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8" fillId="12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17" fillId="14" borderId="0" xfId="0" applyFont="1" applyFill="1" applyAlignment="1">
      <alignment horizontal="center" vertical="center"/>
    </xf>
  </cellXfs>
  <cellStyles count="3">
    <cellStyle name="Bueno" xfId="1" builtinId="26"/>
    <cellStyle name="Entrada" xfId="2" builtinId="20"/>
    <cellStyle name="Normal" xfId="0" builtinId="0"/>
  </cellStyles>
  <dxfs count="69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F2F2"/>
      <color rgb="FF008000"/>
      <color rgb="FF407DD6"/>
      <color rgb="FFFF0000"/>
      <color rgb="FFFFDAD1"/>
      <color rgb="FFFF3300"/>
      <color rgb="FF33CC33"/>
      <color rgb="FFFF00FF"/>
      <color rgb="FFB915CF"/>
      <color rgb="FF9BE9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4</xdr:col>
      <xdr:colOff>365760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60960</xdr:colOff>
      <xdr:row>0</xdr:row>
      <xdr:rowOff>30481</xdr:rowOff>
    </xdr:from>
    <xdr:to>
      <xdr:col>9</xdr:col>
      <xdr:colOff>586740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975360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0</xdr:rowOff>
    </xdr:from>
    <xdr:to>
      <xdr:col>6</xdr:col>
      <xdr:colOff>1386840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1455420</xdr:colOff>
      <xdr:row>0</xdr:row>
      <xdr:rowOff>1</xdr:rowOff>
    </xdr:from>
    <xdr:to>
      <xdr:col>11</xdr:col>
      <xdr:colOff>487680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17.764781365739" createdVersion="8" refreshedVersion="8" minRefreshableVersion="3" recordCount="46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9"/>
    </cacheField>
    <cacheField name="Propiedad" numFmtId="0">
      <sharedItems count="677">
        <s v="USO_TIERRA"/>
        <s v="SUBUSO"/>
        <s v="ESTRUCTURA"/>
        <s v="COBERTURA"/>
        <s v="ALTURA"/>
        <s v="TIPO_FORES"/>
        <s v="SUBTIPOFOR"/>
        <s v="ESPCC1"/>
        <s v="ESPCC2"/>
        <s v="POL_VISITA"/>
        <s v="TX_PRO10"/>
        <s v="USO"/>
        <s v="Hectareas"/>
        <s v="CUT_REG"/>
        <s v="CUT_PROV"/>
        <s v="CUT_COM"/>
        <s v="REGION"/>
        <s v="PROVINCIA"/>
        <s v="COMUNA"/>
        <s v="COD_CUEN"/>
        <s v="COD_SUBC"/>
        <s v="COD_SSUBC"/>
        <s v="NOM_SSUBC"/>
        <s v="COD_SSUBCU"/>
        <s v="ID_ESP_CC"/>
        <s v="ID_ESP"/>
        <s v="ESPECI_CI"/>
        <s v="ESPECI_CO"/>
        <s v="ESP_C"/>
        <s v="gridcode"/>
        <s v="COD_REG"/>
        <s v="COD_PROV"/>
        <s v="COD_COM"/>
        <s v="librovisit" u="1"/>
        <s v="formacion" u="1"/>
        <s v="SC_MAY_M" u="1"/>
        <s v="CUT" u="1"/>
        <s v="URGENCIA" u="1"/>
        <s v="ANCHO_PROM" u="1"/>
        <s v="NOMBRE_COM" u="1"/>
        <s v="TOTAL_VIV_" u="1"/>
        <s v="Nombre Cuenca" u="1"/>
        <s v="Productos" u="1"/>
        <s v="UNIDAD" u="1"/>
        <s v="Pp_mm" u="1"/>
        <s v="CATEGORIA" u="1"/>
        <s v="Agua (km3)-2017" u="1"/>
        <s v="DIAM_GRIFO" u="1"/>
        <s v="NOMBRE_DE" u="1"/>
        <s v="ORIGEN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rangos_v2_BSI_MAX" u="1"/>
        <s v="rangos_v2_5_MIN_MIN" u="1"/>
        <s v="NOM_CUEN" u="1"/>
        <s v="FID_SA_tx" u="1"/>
        <s v="Cod_Zona" u="1"/>
        <s v="Error-2022" u="1"/>
        <s v="AGNO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DESTACAMEN" u="1"/>
        <s v="5_STD" u="1"/>
        <s v="PERSONAS_E" u="1"/>
        <s v="COSTO_INGR" u="1"/>
        <s v="AREA_CUB" u="1"/>
        <s v="historia" u="1"/>
        <s v="Departamen" u="1"/>
        <s v="mat_didact" u="1"/>
        <s v="Resolución Imagen" u="1"/>
        <s v="MODALIDAD" u="1"/>
        <s v="COD_ZonLoc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NOM_URBANO" u="1"/>
        <s v="Compañia" u="1"/>
        <s v="X-2017" u="1"/>
        <s v="Clasificación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TIPO_DEPEN" u="1"/>
        <s v="CANCHA_FUT" u="1"/>
        <s v="Fecha Fuente-2022" u="1"/>
        <s v="LMAXTOTAL" u="1"/>
        <s v="tienda" u="1"/>
        <s v="NOM_COM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F_ESP_MED" u="1"/>
        <s v="CR" u="1"/>
        <s v="USO_EMBAL" u="1"/>
        <s v="NOMBRE_UNI" u="1"/>
        <s v="y" u="1"/>
        <s v="Tipo" u="1"/>
        <s v="Y-2022" u="1"/>
        <s v="6_COUNT" u="1"/>
        <s v="rangos_v2_SAVI_MIN" u="1"/>
        <s v="8_RANGE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MAT_ESP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MAT_BAS_AD" u="1"/>
        <s v="id_ciud_Tx" u="1"/>
        <s v="Error (%)-2017" u="1"/>
        <s v="7_SUM" u="1"/>
        <s v="ZONA_CENSA" u="1"/>
        <s v="Numeració" u="1"/>
        <s v="EVI" u="1"/>
        <s v="MAT_MTP_RE" u="1"/>
        <s v="PROPIEDAD_" u="1"/>
        <s v="rangos_v2_CEL_MIN" u="1"/>
        <s v="4_MAX" u="1"/>
        <s v="CLASIFICAC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DIRECCION" u="1"/>
        <s v="FUENTE_INF" u="1"/>
        <s v="COD_COMUNA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MAT_MHC_RE" u="1"/>
        <s v="FID_1" u="1"/>
        <s v="MONTO_PRES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NOMBRE" u="1"/>
        <s v="SUBTIPO" u="1"/>
        <s v="STDO_DESCR" u="1"/>
        <s v="DEMANDA" u="1"/>
        <s v="depend" u="1"/>
        <s v="6_MEAN" u="1"/>
        <s v="OBJECTID" u="1"/>
        <s v="CodProyect" u="1"/>
        <s v="CO2_2016" u="1"/>
        <s v="PERSONAS_0" u="1"/>
        <s v="NUEVO_X" u="1"/>
        <s v="PRESTADOR" u="1"/>
        <s v="FUEN_FECHA" u="1"/>
        <s v="Vol_k3" u="1"/>
        <s v="NUEVO_Y" u="1"/>
        <s v="Rubro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VOL_M3" u="1"/>
        <s v="rangos_v2_CEL_MAX" u="1"/>
        <s v="biblioteca" u="1"/>
        <s v="proteccion" u="1"/>
        <s v="4_AREA" u="1"/>
        <s v="Cuenc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Pendiente-2022" u="1"/>
        <s v="baños" u="1"/>
        <s v="WGI_2-2022" u="1"/>
        <s v="v_NDVI" u="1"/>
        <s v="WGI_2" u="1"/>
        <s v="PENDIENTE" u="1"/>
        <s v="NOM_DEPROV" u="1"/>
        <s v="ESTADO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URBANO" u="1"/>
        <s v="MANZANA" u="1"/>
        <s v="NT1_M" u="1"/>
        <s v="CALZADA" u="1"/>
        <s v="NT2_M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VIV_MATE_2" u="1"/>
        <s v="CUA_ANO" u="1"/>
        <s v="VIV_TECHO_" u="1"/>
        <s v="rangos_v2_1_MAX_MAX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Tipo_inst" u="1"/>
        <s v="4_STD" u="1"/>
        <s v="TOTAL_HOMB" u="1"/>
        <s v="NOMB_CUEN" u="1"/>
        <s v="VIV_PARE_2" u="1"/>
        <s v="Clave" u="1"/>
        <s v="ORIENABLAC" u="1"/>
        <s v="Mail" u="1"/>
        <s v="C_MAD" u="1"/>
        <s v="LOCALIDAD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Región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MAT_HOM_TO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MAT_MUJ_TO" u="1"/>
        <s v="PAGADO" u="1"/>
        <s v="NOMBRE Origen" u="1"/>
        <s v="NOM_ZONA" u="1"/>
        <s v="ESTADO_EVA" u="1"/>
        <s v="VIV_PISO_P" u="1"/>
        <s v="1_RANGE" u="1"/>
        <s v="TIPO_CAMB" u="1"/>
        <s v="COD_MzEnt" u="1"/>
        <s v="REFERENCIA" u="1"/>
        <s v="FECHA_MODI" u="1"/>
        <s v="Modelo_Int" u="1"/>
        <s v="1_COUNT" u="1"/>
        <s v="COD_REGION" u="1"/>
        <s v="Frente TER" u="1"/>
        <s v="SC_MEN_M" u="1"/>
        <s v="PROY_CODIG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CUR_SIM_TO" u="1"/>
        <s v="ZONA_PICNI" u="1"/>
        <s v="COD_PROVIN" u="1"/>
        <s v="NombreInst" u="1"/>
        <s v="cursos" u="1"/>
        <s v="5_RANGE" u="1"/>
        <s v="ID_AP_Data" u="1"/>
        <s v="x" u="1"/>
        <s v="Rango_pro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INVENT_FEC" u="1"/>
        <s v="Área 2017 (ha)" u="1"/>
        <s v="VIV_TIPO_P" u="1"/>
        <s v="7_COUNT" u="1"/>
        <s v="VIV_TECH_5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ESTE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MAT_BAS_RE" u="1"/>
        <s v="3_MAX" u="1"/>
        <s v="MAT_MTP_AD" u="1"/>
        <s v="VIV_TECH_2" u="1"/>
        <s v="VIV_AGUA_C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Nombre_del" u="1"/>
        <s v="C_OBRA" u="1"/>
        <s v="POINT_X" u="1"/>
        <s v="POINT_Y" u="1"/>
        <s v="ZONA_GLACI" u="1"/>
        <s v="Id" u="1"/>
        <s v="ESTADO_1" u="1"/>
        <s v="NOMBRE_DIS" u="1"/>
        <s v="CUR_COMB_T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AT_MHC_AD" u="1"/>
        <s v="MXSITEID" u="1"/>
        <s v="Fuente Espesor-2017" u="1"/>
        <s v="FECHA_INIC" u="1"/>
        <s v="Error (km2)-2017" u="1"/>
        <s v="1_MIN" u="1"/>
        <s v="F_CAMBIO" u="1"/>
        <s v="NORTE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5_MIN" u="1"/>
        <s v="Region_1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NUMERO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CONDICIO" u="1"/>
        <s v="7_MEAN" u="1"/>
        <s v="SubClase" u="1"/>
        <s v="TOOLTIP" u="1"/>
        <s v="USO_TUR" u="1"/>
        <s v="TOT_PERSON" u="1"/>
        <s v="CH_CASQ" u="1"/>
        <s v="Ha_AP" u="1"/>
        <s v="RBD" u="1"/>
        <s v="LETRA_TIPO" u="1"/>
        <s v="EJEC_PRESU" u="1"/>
        <s v="PERSONAS_M" u="1"/>
        <s v="1_AREA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guard_ropa" u="1"/>
        <s v="Variación Agua (m3) " u="1"/>
        <s v="DEPEN" u="1"/>
        <s v="N_TOTAL" u="1"/>
        <s v="5_AREA" u="1"/>
        <s v="UNI_CODIGO" u="1"/>
        <s v="AREA_Km2" u="1"/>
        <s v="restoran" u="1"/>
        <s v="CUA_ESTADO" u="1"/>
        <s v="Cod_MZ" u="1"/>
        <s v="NOM_RBD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BSI" u="1"/>
        <s v="VIV_PARED_" u="1"/>
        <s v="Suma Parte 2022" u="1"/>
        <s v="MAT_PARV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16"/>
    </cacheField>
    <cacheField name="descripcion_capa" numFmtId="0">
      <sharedItems containsBlank="1" count="292">
        <s v="Catastro: Uso de la Tierra Origen"/>
        <s v="Catastro: Subuso de la Tierra"/>
        <s v="Catastro: Estructura del Bosque"/>
        <s v="Catastro: Cobertura del Bosque"/>
        <s v="Catastro: Altura del Bosque"/>
        <s v="Catastro: Tipo Forestal"/>
        <s v="Catastro: Subtipo Forestal"/>
        <m/>
        <s v="Catastro: Uso de la Tierra Homologado"/>
        <s v="Catastro: Especies Estado Conservación"/>
        <s v="ESRI 2020: Uso de la Tierra"/>
        <s v="Glaciares Inventario 2014" u="1"/>
        <s v="Programas SENAME: Institución" u="1"/>
        <s v="EIA: Estado" u="1"/>
        <s v="Museos: Nombre" u="1"/>
        <s v="Humedales: Subcuenca" u="1"/>
        <s v="Glaciares Inventario 2022" u="1"/>
        <s v="Niveles Pozos: Estado" u="1"/>
        <s v="Piso Vegetacional" u="1"/>
        <s v="Estación Fluviométrica" u="1"/>
        <s v="Bienes Nacionales Protegidos" u="1"/>
        <s v="Lagos: Nombre" u="1"/>
        <s v="Cuerpo de Bomberos" u="1"/>
        <s v="Precipitación Máxima Diaria" u="1"/>
        <s v="Humedales: Clase" u="1"/>
        <s v="Derechos de Agua" u="1"/>
        <s v="Grifos: Diámetro Grifo" u="1"/>
        <s v="SEIA: Estado" u="1"/>
        <s v="BH Isoyetas" u="1"/>
        <s v="Glaciares 2014: Año Inventario" u="1"/>
        <s v="Glaciares 2022: Año Inventario" u="1"/>
        <s v="Glaciares: Cubierto" u="1"/>
        <s v="Contratos MOP: Inspector/a" u="1"/>
        <s v="Catastro: Uso de la Tierra" u="1"/>
        <s v="Glaciares" u="1"/>
        <s v="APR: Subsubcuenca" u="1"/>
        <s v="BNP: Año Creación" u="1"/>
        <s v="Fuentes Fijas Contaminantes" u="1"/>
        <s v="Lagos - Embalses" u="1"/>
        <s v="Calidad del Agua: ICA 2014" u="1"/>
        <s v="Programas SENAME: Programa" u="1"/>
        <s v="Calidad del Agua: ICA 2015" u="1"/>
        <s v="Calidad del Agua: ICA 2016" u="1"/>
        <s v="Establecimientos Párvulos: Nombre" u="1"/>
        <s v="Calidad del Agua: ICA 2017" u="1"/>
        <s v="Acuíferos: Subsubcuenca" u="1"/>
        <s v="Programas SENAME" u="1"/>
        <s v="Microdatos Censo" u="1"/>
        <s v="Establecimientos Párvulos: Rural" u="1"/>
        <s v="Red Hídrica [Polígonos]" u="1"/>
        <s v="Áreas Protegidas: Designación" u="1"/>
        <s v="Geología" u="1"/>
        <s v="Precipitación Máxima Diaria: (mm)" u="1"/>
        <s v="BH Evaporación Real" u="1"/>
        <s v="Comparativo 2022" u="1"/>
        <s v="Plan Cuadrante: Código" u="1"/>
        <s v="EIA: Titular" u="1"/>
        <s v="Centro de Salud: Rango de Distancia" u="1"/>
        <s v="Contratos MOP: Estado" u="1"/>
        <s v="BH Evaporación Real (mm)" u="1"/>
        <s v="Niveles Pozos: Acuífero" u="1"/>
        <s v="Comparativo 2014: Clasificación" u="1"/>
        <s v="Comparativo 2022: Clasificación" u="1"/>
        <s v="Límite Manzanas" u="1"/>
        <s v="AR - ZP: Tipo de Límite" u="1"/>
        <s v="Erodabilidad: Usos" u="1"/>
        <s v="Centro de Salud: Distancia Máxima" u="1"/>
        <s v="Contratos Obras Públicas" u="1"/>
        <s v="Carabineros: Tipo Unidad" u="1"/>
        <s v="Atractivos Turísticos: Estado" u="1"/>
        <s v="Zonas Homogéneas" u="1"/>
        <s v="Niveles Pozos: Tipo Limitación" u="1"/>
        <s v="Junta Vigilancia: Año Inscripción" u="1"/>
        <s v="Derechos Agua: Ejercicio" u="1"/>
        <s v="AR - ZP: Tipo de Limitación" u="1"/>
        <s v="Estación Sedimentométrica: Nombre" u="1"/>
        <s v="Distancia media (m) a centro de salud" u="1"/>
        <s v="Zona Homogénea" u="1"/>
        <s v="BH Isotermas" u="1"/>
        <s v="Contratos MOP: Contratista" u="1"/>
        <s v="Museos" u="1"/>
        <s v="Calidad de Agua: Estación" u="1"/>
        <s v="Cuerpos de Agua" u="1"/>
        <s v="Red Hídrica: Tipo Drenaje" u="1"/>
        <s v="Zona Homogénea: Nombre" u="1"/>
        <s v="Comparativo 2014: Nombre Glaciar" u="1"/>
        <s v="Comparativo 2022: Nombre Glaciar" u="1"/>
        <s v="APR: Localidad" u="1"/>
        <s v="BH Evaporación Tanque (mm)" u="1"/>
        <s v="Calidad Agua: Estado" u="1"/>
        <s v="Calidad del Agua: Acuífero" u="1"/>
        <s v="Perfil Hidrogeológico: Estrato AT" u="1"/>
        <s v="Glaciares: Orientación" u="1"/>
        <s v="Parques Urbanos" u="1"/>
        <s v="Juntas de Vigilancia" u="1"/>
        <s v="Pozos: Tipo Productividad" u="1"/>
        <s v="Declaración Agotamiento: Tipo" u="1"/>
        <s v="Museos: Tipo Instalación" u="1"/>
        <s v="Derechos Agua: Nombre " u="1"/>
        <s v="Perfiles Hidrogeológicos" u="1"/>
        <s v="Límite Manzanas: Nombre Urbano" u="1"/>
        <s v="Acuíferos Protegidos Regiones I-II-XV" u="1"/>
        <s v="Red Hídrica" u="1"/>
        <s v="Estación Fluviométrica: Nombre" u="1"/>
        <s v="Estación Meteorológica: Nombre" u="1"/>
        <s v="Establecimientos Salud: Nombre" u="1"/>
        <s v="Estaciones Fluviométricas" u="1"/>
        <s v="Establecimiento Escolar: Nombre" u="1"/>
        <s v="BH Evaporación Real Zona Riego (mm)" u="1"/>
        <s v="Derechos Agua: Naturaleza" u="1"/>
        <s v="Contratos MOP: Proyecto" u="1"/>
        <s v="BH Escorrentía: Valor (mm)" u="1"/>
        <s v="Límite Manzanas: Manzana" u="1"/>
        <s v="Agua Potable Rural" u="1"/>
        <s v="Establecimiento Escolar" u="1"/>
        <s v="Plan Cuadrante" u="1"/>
        <s v="Plan Cuadrante: Unidad" u="1"/>
        <s v="Industria Forestal: Nombre" u="1"/>
        <s v="Fuentes Fijas: Rubro" u="1"/>
        <s v="Humedales: Subclase" u="1"/>
        <s v="Establecimientos Salud: Complejidad" u="1"/>
        <s v="Ruta de Nieve" u="1"/>
        <s v="Información Hidrogeológica" u="1"/>
        <s v="Junta Vigilancia: Afluente" u="1"/>
        <s v="Atractivos Turísticos: Propiedad" u="1"/>
        <s v="Lagos" u="1"/>
        <s v="Establecimiento Escolar: Sostenedor" u="1"/>
        <s v="Cuartel de Carabineros" u="1"/>
        <s v="Estación Glaciológica: Nombre" u="1"/>
        <s v="Establecimientos Salud: Tipo" u="1"/>
        <s v="Puentes" u="1"/>
        <s v="SEIA: Titular" u="1"/>
        <s v="Productividad de Pozos" u="1"/>
        <s v="Parques Urbanos: Nombre" u="1"/>
        <s v="Acuífero Protegido: Nombre" u="1"/>
        <s v="Red Hídrica: Dirección" u="1"/>
        <s v="BNP: Nombre" u="1"/>
        <s v="Comparativo 2014: Código Glaciar" u="1"/>
        <s v="Comparativo 2022: Código Glaciar" u="1"/>
        <s v="Estaciones Sedimentométricas" u="1"/>
        <s v="Embalses: Uso" u="1"/>
        <s v="Ruta de Nieve: Nombre" u="1"/>
        <s v="Embalses" u="1"/>
        <s v="Declaraciones Agotamiento" u="1"/>
        <s v="Parques Urbanos: Uso" u="1"/>
        <s v="Niveles Pozos: Provisionamiento" u="1"/>
        <s v="Establecimientos Párvulos: Estado" u="1"/>
        <s v="Acuífero Protegido" u="1"/>
        <s v="Humedales: Nombre" u="1"/>
        <s v="Calidad del Agua: Categoría" u="1"/>
        <s v="Red Vial: Concesión" u="1"/>
        <s v="Información de Pozos" u="1"/>
        <s v="Contratos MOP: Servicio" u="1"/>
        <s v="Estaciones Meteorológicas" u="1"/>
        <s v="Límite Urbano" u="1"/>
        <s v="Red Hídrica [Línea]" u="1"/>
        <s v="Red Hídrica Línea: Tipo" u="1"/>
        <s v="Contratos MOP: Nuevo/Arrastre" u="1"/>
        <s v="Grifos" u="1"/>
        <s v="Microdatos Censo: " u="1"/>
        <s v="Piso Vegetacional: Formación" u="1"/>
        <s v="Establecimientos de Salud" u="1"/>
        <s v="Contratos MOP: Clasificación" u="1"/>
        <s v="BH Evaporación de Tanque" u="1"/>
        <s v="Estación Meteorológica (AUT)" u="1"/>
        <s v="Acuíferos Protegidos" u="1"/>
        <s v="Glaciares 2014: Fuente Digital" u="1"/>
        <s v="Glaciares 2022: Fuente Digital" u="1"/>
        <s v="AR-ZP: Acuífero" u="1"/>
        <s v="Microdatos Censo: Distrito" u="1"/>
        <s v="Parques Urbanos: " u="1"/>
        <s v="Museos: Dependencia" u="1"/>
        <s v="Glaciares 2014: Fecha Fuente" u="1"/>
        <s v="Glaciares 2022: Fecha Fuente" u="1"/>
        <s v="AR - ZP: Tipo de Estudio" u="1"/>
        <s v="Embalses: Propietario" u="1"/>
        <s v="Atractivos Turísticos: Categoría" u="1"/>
        <s v="Antenas: Soporte" u="1"/>
        <s v="Industria Forestal" u="1"/>
        <s v="Lago-Embalse: Estado" u="1"/>
        <s v="Lagos: Tipo" u="1"/>
        <s v="Acuíferos: Tipo de Límite" u="1"/>
        <s v="Cuerpos de Agua: Tipo" u="1"/>
        <s v="Hidrogeografía: Tipo de Dato " u="1"/>
        <s v="Glaciares: Clasificación" u="1"/>
        <s v="Establecimiento Escolar: Dependencia" u="1"/>
        <s v="Niveles Pozos: Año" u="1"/>
        <s v="Límite Manzanas: Tipo" u="1"/>
        <s v="Centro de Salud: Distancia Promedio" u="1"/>
        <s v="Estación Fluviométrica: Estado" u="1"/>
        <s v="Estación Meteorológica: Estado" u="1"/>
        <s v="Estación Glaciológica: Estado" u="1"/>
        <s v="Estaciones Glaciológicas" u="1"/>
        <s v="Establecimientos Salud: Estado" u="1"/>
        <s v="Glaciares 2014 : Clasificación 2" u="1"/>
        <s v="Establecimientos Párvulos: Origen" u="1"/>
        <s v="Fuentes Fijas: Nombre" u="1"/>
        <s v="Cuerpos de Agua: Nombre" u="1"/>
        <s v="Acuíferos: Tipo de Limitación" u="1"/>
        <s v="Declaración Agotamiento: Nombre" u="1"/>
        <s v="Estación Sedimentométrica: Estado" u="1"/>
        <s v="Red Hídrica Polígono: Tipo" u="1"/>
        <s v="Industria Forestal: Productos" u="1"/>
        <s v="Áreas Protegidas" u="1"/>
        <s v="Embalses: Tipo" u="1"/>
        <s v="Rango de distancia a centro de salud" u="1"/>
        <s v="Proyectos en EIA" u="1"/>
        <s v="Comparativo 2014" u="1"/>
        <s v="Junta Vigilancia: Río - Estero" u="1"/>
        <s v="Niveles de Pozos" u="1"/>
        <s v="Áreas Restringidas - Zonas Protegidas" u="1"/>
        <s v="Atractivos Turísticos: Jerarquía" u="1"/>
        <s v="Establecimientos Salud: Prestador" u="1"/>
        <s v="Glaciares 2014 : Nombre" u="1"/>
        <s v="Glaciares 2022 : Nombre" u="1"/>
        <s v="AR-ZP: Tipo de Estudio" u="1"/>
        <s v="SEIA: Tipo Proyecto" u="1"/>
        <s v="Hidrogeografía [datos]" u="1"/>
        <s v="Red Vial: Carpeta" u="1"/>
        <s v="Glaciares 2014: Orientación" u="1"/>
        <s v="Glaciares 2022: Orientación" u="1"/>
        <s v="Glaciares: Frente" u="1"/>
        <s v="Niveles Pozos: APR" u="1"/>
        <s v="Pozos: Productividad" u="1"/>
        <s v="Atractivos Turísticos: Uso" u="1"/>
        <s v="Glaciares 2014 : Clasificación" u="1"/>
        <s v="Glaciares 2022 : Clasificación" u="1"/>
        <s v="Geología: Tipo Cont" u="1"/>
        <s v="Industria Forestal: Instalación" u="1"/>
        <s v="Parques Urbanos: Propiedad" u="1"/>
        <s v="Comparativo 2014: Orientación" u="1"/>
        <s v="Comparativo 2022: Orientación" u="1"/>
        <s v="Microdatos Censo: Nombre Urbano" u="1"/>
        <s v="BH Isotermas (ºC)" u="1"/>
        <s v="BH Evaporación Real Zona Riego" u="1"/>
        <s v="Acuíferos" u="1"/>
        <s v="Glaciares: Fecha Fuente" u="1"/>
        <s v="BH Isoyetas (mm)" u="1"/>
        <s v="Distancia máxima (m) a centro de salud" u="1"/>
        <s v="Distancia mínima (m) a centro de salud" u="1"/>
        <s v="Humedales" u="1"/>
        <s v="Atractivos Turísticos: Tipo" u="1"/>
        <s v="Hidrogeología: Tipo Información" u="1"/>
        <s v="Plan Cuadrante: Estado" u="1"/>
        <s v="Microdatos Censo: Categoría" u="1"/>
        <s v="Plan Cuadrante: Año" u="1"/>
        <s v="Comparativo 2014: Clasificación Detalle" u="1"/>
        <s v="Comparativo 2022: Clasificación Detalle" u="1"/>
        <s v="Puentes: Nombre" u="1"/>
        <s v="Red Vial" u="1"/>
        <s v="Acuíferos: Nombre" u="1"/>
        <s v="Red Vial: Clase" u="1"/>
        <s v="Límite Manzanas: Distrito" u="1"/>
        <s v="AR-ZP: Tipo de Limitación" u="1"/>
        <s v="BH Escorrentía" u="1"/>
        <s v="Límite Manzanas: Categoría" u="1"/>
        <s v="Erodabilidad: Rango" u="1"/>
        <s v="Grifos: Modelo" u="1"/>
        <s v="Compañía de Bomberos" u="1"/>
        <s v="Microdatos Censo: Urbano" u="1"/>
        <s v="Programas SENAME: Tipo Proyecto" u="1"/>
        <s v="Estación Meteorológica" u="1"/>
        <s v="Índice Calidad Agua" u="1"/>
        <s v="Establecimientos Párvulos: Dependencia" u="1"/>
        <s v="Antenas: Compañía" u="1"/>
        <s v="Derechos Agua: Subsubcuenca" u="1"/>
        <s v="Declaración Agotamiento" u="1"/>
        <s v="Antenas Telecomunicaciones" u="1"/>
        <s v="Lago-Embalse: Nombre" u="1"/>
        <s v="Calidad de Aguas" u="1"/>
        <s v="Establecimientos Salud: Urgencia" u="1"/>
        <s v="Industria Forestal: Especies" u="1"/>
        <s v="Establecimientos Párvulos" u="1"/>
        <s v="Derechos Agua: Uso" u="1"/>
        <s v="Proyectos Aprobados SEIA" u="1"/>
        <s v="Lago-Embalse" u="1"/>
        <s v="Clase Clima Koppen" u="1"/>
        <s v="Niveles Pozos: Tipo Estudio" u="1"/>
        <s v="EIA: Tipo Proyecto" u="1"/>
        <s v="Perfil Hidrogeológico: Caracterización" u="1"/>
        <s v="Antenas: Tecnología" u="1"/>
        <s v="Grifos: Diámetro Tubo" u="1"/>
        <s v="Programas SENAME: Modelo Intervención" u="1"/>
        <s v="Perfil Hidrogeológico: Espesor" u="1"/>
        <s v="Niveles Pozos: Sobreotorgamiento" u="1"/>
        <s v="Plan Cuadrante: Tipo" u="1"/>
        <s v="Tipos de Pozo" u="1"/>
        <s v="Cuerpo de Bomberos: Nombre" u="1"/>
        <s v="Atractivos Turísticos" u="1"/>
        <s v="AR - ZP: Acuífero" u="1"/>
        <s v="Rutas de Nieve" u="1"/>
        <s v="Centro de Salud: Distancia Mínima" u="1"/>
      </sharedItems>
    </cacheField>
    <cacheField name="clase" numFmtId="16">
      <sharedItems containsBlank="1" count="201">
        <s v="01-2"/>
        <s v="01-3"/>
        <s v="01-4"/>
        <s v="01-5"/>
        <s v="01-6"/>
        <s v="01-7"/>
        <s v="01-8"/>
        <m/>
        <s v="01-1"/>
        <s v="01-9"/>
        <s v="02-1"/>
        <s v="31-5" u="1"/>
        <s v="07-0" u="1"/>
        <s v="27-3" u="1"/>
        <s v="33-1" u="1"/>
        <s v="5-1" u="1"/>
        <s v="12-3" u="1"/>
        <s v="26-8" u="1"/>
        <s v="08-1" u="1"/>
        <s v="1-1" u="1"/>
        <s v="34-2" u="1"/>
        <s v="1-2" u="1"/>
        <s v="1-3" u="1"/>
        <s v="15-0" u="1"/>
        <s v="08-7" u="1"/>
        <s v="35-3" u="1"/>
        <s v="20-3" u="1"/>
        <s v="05-" u="1"/>
        <s v="16-1" u="1"/>
        <s v="21-4" u="1"/>
        <s v="17-2" u="1"/>
        <s v="23-0" u="1"/>
        <s v="02-2" u="1"/>
        <s v="13-" u="1"/>
        <s v="18-3" u="1"/>
        <s v="24-1" u="1"/>
        <s v="03-3" u="1"/>
        <s v="19-4" u="1"/>
        <s v="25-2" u="1"/>
        <s v="04-4" u="1"/>
        <s v="31-0" u="1"/>
        <s v="10-2" u="1"/>
        <s v="06-0" u="1"/>
        <s v="26-3" u="1"/>
        <s v="32-1" u="1"/>
        <s v="11-3" u="1"/>
        <s v="07-1" u="1"/>
        <s v="27-4" u="1"/>
        <s v="29-0" u="1"/>
        <s v="08-2" u="1"/>
        <s v="14-0" u="1"/>
        <s v="34-3" u="1"/>
        <s v="04-" u="1"/>
        <s v="15-1" u="1"/>
        <s v="37-0" u="1"/>
        <s v="16-2" u="1"/>
        <s v="22-0" u="1"/>
        <s v="8-1" u="1"/>
        <s v="8-2" u="1"/>
        <s v="12-" u="1"/>
        <s v="8-3" u="1"/>
        <s v="17-3" u="1"/>
        <s v="8-4" u="1"/>
        <s v="23-1" u="1"/>
        <s v="4-1" u="1"/>
        <s v="02-3" u="1"/>
        <s v="8-5" u="1"/>
        <s v="4-2" u="1"/>
        <s v="18-4" u="1"/>
        <s v="24-2" u="1"/>
        <s v="03-4" u="1"/>
        <s v="30-0" u="1"/>
        <s v="35-" u="1"/>
        <s v="05-0" u="1"/>
        <s v="19-5" u="1"/>
        <s v="04-5" u="1"/>
        <s v="31-1" u="1"/>
        <s v="06-1" u="1"/>
        <s v="26-4" u="1"/>
        <s v="32-2" u="1"/>
        <s v="28-0" u="1"/>
        <s v="07-2" u="1"/>
        <s v="13-0" u="1"/>
        <s v="29-1" u="1"/>
        <s v="08-3" u="1"/>
        <s v="14-1" u="1"/>
        <s v="36-0" u="1"/>
        <s v="15-2" u="1"/>
        <s v="21-0" u="1"/>
        <s v="11-" u="1"/>
        <s v="37-1" u="1"/>
        <s v="16-3" u="1"/>
        <s v="22-1" u="1"/>
        <s v="17-4" u="1"/>
        <s v="23-2" u="1"/>
        <s v="02-4" u="1"/>
        <s v="19-0" u="1"/>
        <s v="34-" u="1"/>
        <s v="04-0" u="1"/>
        <s v="18-5" u="1"/>
        <s v="03-5" u="1"/>
        <s v="30-1" u="1"/>
        <s v="09-" u="1"/>
        <s v="05-1" u="1"/>
        <s v="19-6" u="1"/>
        <s v="04-6" u="1"/>
        <s v="31-2" u="1"/>
        <s v="27-0" u="1"/>
        <s v="12-0" u="1"/>
        <s v="26-5" u="1"/>
        <s v="7-1" u="1"/>
        <s v="32-3" u="1"/>
        <s v="7-2" u="1"/>
        <s v="28-1" u="1"/>
        <s v="13-1" u="1"/>
        <s v="3-1" u="1"/>
        <s v="3-2" u="1"/>
        <s v="3-3" u="1"/>
        <s v="29-2" u="1"/>
        <s v="08-4" u="1"/>
        <s v="35-0" u="1"/>
        <s v="20-0" u="1"/>
        <s v="10-" u="1"/>
        <s v="36-1" u="1"/>
        <s v="15-3" u="1"/>
        <s v="21-1" u="1"/>
        <s v="37-2" u="1"/>
        <s v="16-4" u="1"/>
        <s v="22-2" u="1"/>
        <s v="18-0" u="1"/>
        <s v="03-0" u="1"/>
        <s v="17-5" u="1"/>
        <s v="23-3" u="1"/>
        <s v="02-5" u="1"/>
        <s v="08-" u="1"/>
        <s v="19-1" u="1"/>
        <s v="04-1" u="1"/>
        <s v="30-2" u="1"/>
        <s v="26-0" u="1"/>
        <s v="05-2" u="1"/>
        <s v="11-0" u="1"/>
        <s v="31-3" u="1"/>
        <s v="16-" u="1"/>
        <s v="27-1" u="1"/>
        <s v="12-1" u="1"/>
        <s v="26-6" u="1"/>
        <s v="32-4" u="1"/>
        <s v="28-2" u="1"/>
        <s v="34-0" u="1"/>
        <s v="13-2" u="1"/>
        <s v="09-0" u="1"/>
        <s v="29-3" u="1"/>
        <s v="08-5" u="1"/>
        <s v="35-1" u="1"/>
        <s v="20-1" u="1"/>
        <s v="21-2" u="1"/>
        <s v="17-0" u="1"/>
        <s v="02-0" u="1"/>
        <s v="16-5" u="1"/>
        <s v="6-1" u="1"/>
        <s v="22-3" u="1"/>
        <s v="07-" u="1"/>
        <s v="18-1" u="1"/>
        <s v="03-1" u="1"/>
        <s v="2-1" u="1"/>
        <s v="17-6" u="1"/>
        <s v="19-2" u="1"/>
        <s v="25-0" u="1"/>
        <s v="04-2" u="1"/>
        <s v="10-0" u="1"/>
        <s v="15-" u="1"/>
        <s v="26-1" u="1"/>
        <s v="11-1" u="1"/>
        <s v="31-4" u="1"/>
        <s v="27-2" u="1"/>
        <s v="33-0" u="1"/>
        <s v="12-2" u="1"/>
        <s v="26-7" u="1"/>
        <s v="08-0" u="1"/>
        <s v="28-3" u="1"/>
        <s v="34-1" u="1"/>
        <s v="09-1" u="1"/>
        <s v="08-6" u="1"/>
        <s v="35-2" u="1"/>
        <s v="20-2" u="1"/>
        <s v="16-0" u="1"/>
        <s v="01-0" u="1"/>
        <s v="21-3" u="1"/>
        <s v="17-1" u="1"/>
        <s v="22-4" u="1"/>
        <s v="18-2" u="1"/>
        <s v="24-0" u="1"/>
        <s v="03-2" u="1"/>
        <s v="19-3" u="1"/>
        <s v="25-1" u="1"/>
        <s v="04-3" u="1"/>
        <s v="10-1" u="1"/>
        <s v="26-2" u="1"/>
        <s v="32-0" u="1"/>
        <s v="11-2" u="1"/>
        <s v="9-1" u="1"/>
      </sharedItems>
    </cacheField>
    <cacheField name="posición_capa" numFmtId="0">
      <sharedItems containsString="0" containsBlank="1" containsNumber="1" containsInteger="1" minValue="1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s v="01"/>
    <s v="catastro"/>
    <n v="1"/>
    <x v="0"/>
    <n v="1"/>
    <s v="Uso de la Tierra"/>
    <n v="7"/>
    <x v="0"/>
    <x v="0"/>
    <n v="2"/>
  </r>
  <r>
    <s v="01"/>
    <s v="catastro"/>
    <n v="2"/>
    <x v="1"/>
    <n v="1"/>
    <s v="Subuso"/>
    <n v="8"/>
    <x v="1"/>
    <x v="1"/>
    <n v="3"/>
  </r>
  <r>
    <s v="01"/>
    <s v="catastro"/>
    <n v="3"/>
    <x v="2"/>
    <n v="1"/>
    <s v="Estructura"/>
    <n v="9"/>
    <x v="2"/>
    <x v="2"/>
    <n v="4"/>
  </r>
  <r>
    <s v="01"/>
    <s v="catastro"/>
    <n v="4"/>
    <x v="3"/>
    <n v="1"/>
    <s v="Cobertura"/>
    <n v="10"/>
    <x v="3"/>
    <x v="3"/>
    <n v="5"/>
  </r>
  <r>
    <s v="01"/>
    <s v="catastro"/>
    <n v="5"/>
    <x v="4"/>
    <n v="1"/>
    <s v="Altura"/>
    <n v="11"/>
    <x v="4"/>
    <x v="4"/>
    <n v="6"/>
  </r>
  <r>
    <s v="01"/>
    <s v="catastro"/>
    <n v="6"/>
    <x v="5"/>
    <n v="1"/>
    <s v="Tipo Forestal"/>
    <n v="12"/>
    <x v="5"/>
    <x v="5"/>
    <n v="7"/>
  </r>
  <r>
    <s v="01"/>
    <s v="catastro"/>
    <n v="7"/>
    <x v="6"/>
    <n v="1"/>
    <s v="Subtipo Forestal"/>
    <n v="13"/>
    <x v="6"/>
    <x v="6"/>
    <n v="8"/>
  </r>
  <r>
    <s v="01"/>
    <s v="catastro"/>
    <n v="8"/>
    <x v="7"/>
    <m/>
    <m/>
    <m/>
    <x v="7"/>
    <x v="7"/>
    <m/>
  </r>
  <r>
    <s v="01"/>
    <s v="catastro"/>
    <n v="9"/>
    <x v="8"/>
    <m/>
    <m/>
    <m/>
    <x v="7"/>
    <x v="7"/>
    <m/>
  </r>
  <r>
    <s v="01"/>
    <s v="catastro"/>
    <n v="10"/>
    <x v="9"/>
    <m/>
    <m/>
    <m/>
    <x v="7"/>
    <x v="7"/>
    <m/>
  </r>
  <r>
    <s v="01"/>
    <s v="catastro"/>
    <n v="11"/>
    <x v="10"/>
    <m/>
    <m/>
    <m/>
    <x v="7"/>
    <x v="7"/>
    <m/>
  </r>
  <r>
    <s v="01"/>
    <s v="catastro"/>
    <n v="12"/>
    <x v="11"/>
    <n v="1"/>
    <s v="Uso"/>
    <n v="1"/>
    <x v="8"/>
    <x v="8"/>
    <n v="1"/>
  </r>
  <r>
    <s v="01"/>
    <s v="catastro"/>
    <n v="13"/>
    <x v="12"/>
    <n v="1"/>
    <s v="Superficie (ha)"/>
    <n v="2"/>
    <x v="7"/>
    <x v="7"/>
    <m/>
  </r>
  <r>
    <s v="01"/>
    <s v="catastro"/>
    <n v="14"/>
    <x v="13"/>
    <m/>
    <m/>
    <m/>
    <x v="7"/>
    <x v="7"/>
    <m/>
  </r>
  <r>
    <s v="01"/>
    <s v="catastro"/>
    <n v="15"/>
    <x v="14"/>
    <m/>
    <m/>
    <m/>
    <x v="7"/>
    <x v="7"/>
    <m/>
  </r>
  <r>
    <s v="01"/>
    <s v="catastro"/>
    <n v="16"/>
    <x v="15"/>
    <m/>
    <m/>
    <m/>
    <x v="7"/>
    <x v="7"/>
    <m/>
  </r>
  <r>
    <s v="01"/>
    <s v="catastro"/>
    <n v="17"/>
    <x v="16"/>
    <n v="1"/>
    <s v="Región"/>
    <n v="3"/>
    <x v="7"/>
    <x v="7"/>
    <m/>
  </r>
  <r>
    <s v="01"/>
    <s v="catastro"/>
    <n v="18"/>
    <x v="17"/>
    <n v="1"/>
    <s v="Provincia"/>
    <n v="4"/>
    <x v="7"/>
    <x v="7"/>
    <m/>
  </r>
  <r>
    <s v="01"/>
    <s v="catastro"/>
    <n v="19"/>
    <x v="18"/>
    <n v="1"/>
    <s v="Comuna"/>
    <n v="5"/>
    <x v="7"/>
    <x v="7"/>
    <m/>
  </r>
  <r>
    <s v="01"/>
    <s v="catastro"/>
    <n v="20"/>
    <x v="19"/>
    <m/>
    <m/>
    <m/>
    <x v="7"/>
    <x v="7"/>
    <m/>
  </r>
  <r>
    <s v="01"/>
    <s v="catastro"/>
    <n v="21"/>
    <x v="20"/>
    <m/>
    <m/>
    <m/>
    <x v="7"/>
    <x v="7"/>
    <m/>
  </r>
  <r>
    <s v="01"/>
    <s v="catastro"/>
    <n v="22"/>
    <x v="21"/>
    <m/>
    <m/>
    <m/>
    <x v="7"/>
    <x v="7"/>
    <m/>
  </r>
  <r>
    <s v="01"/>
    <s v="catastro"/>
    <n v="23"/>
    <x v="22"/>
    <n v="1"/>
    <s v="Subsubcuenca"/>
    <n v="6"/>
    <x v="7"/>
    <x v="7"/>
    <m/>
  </r>
  <r>
    <s v="01"/>
    <s v="catastro"/>
    <n v="24"/>
    <x v="23"/>
    <m/>
    <m/>
    <m/>
    <x v="7"/>
    <x v="7"/>
    <m/>
  </r>
  <r>
    <s v="01"/>
    <s v="catastro"/>
    <n v="25"/>
    <x v="24"/>
    <m/>
    <m/>
    <m/>
    <x v="7"/>
    <x v="7"/>
    <m/>
  </r>
  <r>
    <s v="01"/>
    <s v="catastro"/>
    <n v="26"/>
    <x v="25"/>
    <m/>
    <m/>
    <m/>
    <x v="7"/>
    <x v="7"/>
    <m/>
  </r>
  <r>
    <s v="01"/>
    <s v="catastro"/>
    <n v="27"/>
    <x v="26"/>
    <n v="1"/>
    <s v="Nombre Científico"/>
    <n v="14"/>
    <x v="7"/>
    <x v="7"/>
    <m/>
  </r>
  <r>
    <s v="01"/>
    <s v="catastro"/>
    <n v="28"/>
    <x v="27"/>
    <n v="1"/>
    <s v="Nombre Común"/>
    <n v="15"/>
    <x v="7"/>
    <x v="7"/>
    <m/>
  </r>
  <r>
    <s v="01"/>
    <s v="catastro"/>
    <n v="29"/>
    <x v="28"/>
    <n v="1"/>
    <s v="Estado Conservación"/>
    <n v="16"/>
    <x v="9"/>
    <x v="9"/>
    <n v="9"/>
  </r>
  <r>
    <s v="02"/>
    <s v="esri/2020"/>
    <n v="1"/>
    <x v="13"/>
    <m/>
    <m/>
    <m/>
    <x v="7"/>
    <x v="7"/>
    <m/>
  </r>
  <r>
    <s v="02"/>
    <s v="esri/2020"/>
    <n v="2"/>
    <x v="14"/>
    <m/>
    <m/>
    <m/>
    <x v="7"/>
    <x v="7"/>
    <m/>
  </r>
  <r>
    <s v="02"/>
    <s v="esri/2020"/>
    <n v="3"/>
    <x v="15"/>
    <m/>
    <m/>
    <m/>
    <x v="7"/>
    <x v="7"/>
    <m/>
  </r>
  <r>
    <s v="02"/>
    <s v="esri/2020"/>
    <n v="4"/>
    <x v="16"/>
    <n v="1"/>
    <s v="Región"/>
    <n v="3"/>
    <x v="7"/>
    <x v="7"/>
    <m/>
  </r>
  <r>
    <s v="02"/>
    <s v="esri/2020"/>
    <n v="5"/>
    <x v="17"/>
    <n v="1"/>
    <s v="Provincia"/>
    <n v="4"/>
    <x v="7"/>
    <x v="7"/>
    <m/>
  </r>
  <r>
    <s v="02"/>
    <s v="esri/2020"/>
    <n v="6"/>
    <x v="18"/>
    <n v="1"/>
    <s v="Comuna"/>
    <n v="5"/>
    <x v="7"/>
    <x v="7"/>
    <m/>
  </r>
  <r>
    <s v="02"/>
    <s v="esri/2020"/>
    <n v="7"/>
    <x v="19"/>
    <m/>
    <m/>
    <m/>
    <x v="7"/>
    <x v="7"/>
    <m/>
  </r>
  <r>
    <s v="02"/>
    <s v="esri/2020"/>
    <n v="8"/>
    <x v="20"/>
    <m/>
    <m/>
    <m/>
    <x v="7"/>
    <x v="7"/>
    <m/>
  </r>
  <r>
    <s v="02"/>
    <s v="esri/2020"/>
    <n v="9"/>
    <x v="21"/>
    <m/>
    <m/>
    <m/>
    <x v="7"/>
    <x v="7"/>
    <m/>
  </r>
  <r>
    <s v="02"/>
    <s v="esri/2020"/>
    <n v="10"/>
    <x v="22"/>
    <n v="1"/>
    <s v="Subsubcuenca"/>
    <n v="6"/>
    <x v="7"/>
    <x v="7"/>
    <m/>
  </r>
  <r>
    <s v="02"/>
    <s v="esri/2020"/>
    <n v="11"/>
    <x v="29"/>
    <m/>
    <m/>
    <m/>
    <x v="7"/>
    <x v="7"/>
    <m/>
  </r>
  <r>
    <s v="02"/>
    <s v="esri/2020"/>
    <n v="12"/>
    <x v="11"/>
    <n v="1"/>
    <s v="Uso"/>
    <n v="1"/>
    <x v="10"/>
    <x v="10"/>
    <n v="1"/>
  </r>
  <r>
    <s v="02"/>
    <s v="esri/2020"/>
    <n v="13"/>
    <x v="12"/>
    <n v="1"/>
    <s v="Superficie (ha)"/>
    <n v="2"/>
    <x v="7"/>
    <x v="7"/>
    <m/>
  </r>
  <r>
    <s v="02"/>
    <s v="esri/2020"/>
    <n v="14"/>
    <x v="30"/>
    <m/>
    <m/>
    <m/>
    <x v="7"/>
    <x v="7"/>
    <m/>
  </r>
  <r>
    <s v="02"/>
    <s v="esri/2020"/>
    <n v="15"/>
    <x v="31"/>
    <m/>
    <m/>
    <m/>
    <x v="7"/>
    <x v="7"/>
    <m/>
  </r>
  <r>
    <s v="02"/>
    <s v="esri/2020"/>
    <n v="16"/>
    <x v="32"/>
    <m/>
    <m/>
    <m/>
    <x v="7"/>
    <x v="7"/>
    <m/>
  </r>
  <r>
    <s v="02"/>
    <s v="esri/2020"/>
    <n v="17"/>
    <x v="23"/>
    <m/>
    <m/>
    <m/>
    <x v="7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5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13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77">
        <item m="1" x="637"/>
        <item m="1" x="456"/>
        <item m="1" x="519"/>
        <item m="1" x="600"/>
        <item m="1" x="580"/>
        <item m="1" x="450"/>
        <item m="1" x="58"/>
        <item m="1" x="157"/>
        <item m="1" x="306"/>
        <item m="1" x="132"/>
        <item m="1" x="179"/>
        <item m="1" x="261"/>
        <item m="1" x="235"/>
        <item m="1" x="124"/>
        <item m="1" x="379"/>
        <item m="1" x="506"/>
        <item m="1" x="647"/>
        <item m="1" x="469"/>
        <item m="1" x="527"/>
        <item m="1" x="610"/>
        <item m="1" x="588"/>
        <item m="1" x="463"/>
        <item m="1" x="75"/>
        <item m="1" x="166"/>
        <item m="1" x="311"/>
        <item m="1" x="139"/>
        <item m="1" x="190"/>
        <item m="1" x="269"/>
        <item m="1" x="245"/>
        <item m="1" x="136"/>
        <item m="1" x="392"/>
        <item m="1" x="516"/>
        <item m="1" x="655"/>
        <item m="1" x="534"/>
        <item m="1" x="616"/>
        <item m="1" x="597"/>
        <item m="1" x="475"/>
        <item m="1" x="82"/>
        <item m="1" x="173"/>
        <item m="1" x="322"/>
        <item m="1" x="151"/>
        <item m="1" x="202"/>
        <item m="1" x="281"/>
        <item m="1" x="258"/>
        <item m="1" x="143"/>
        <item m="1" x="402"/>
        <item m="1" x="522"/>
        <item m="1" x="666"/>
        <item m="1" x="496"/>
        <item m="1" x="543"/>
        <item m="1" x="626"/>
        <item m="1" x="609"/>
        <item m="1" x="492"/>
        <item m="1" x="93"/>
        <item m="1" x="183"/>
        <item m="1" x="335"/>
        <item m="1" x="158"/>
        <item m="1" x="208"/>
        <item m="1" x="294"/>
        <item m="1" x="267"/>
        <item m="1" x="153"/>
        <item m="1" x="416"/>
        <item m="1" x="531"/>
        <item m="1" x="224"/>
        <item m="1" x="140"/>
        <item m="1" x="70"/>
        <item m="1" x="120"/>
        <item m="1" x="101"/>
        <item m="1" x="107"/>
        <item m="1" x="55"/>
        <item m="1" x="649"/>
        <item m="1" x="225"/>
        <item m="1" x="313"/>
        <item m="1" x="434"/>
        <item m="1" x="533"/>
        <item m="1" x="92"/>
        <item m="1" x="220"/>
        <item m="1" x="295"/>
        <item m="1" x="302"/>
        <item m="1" x="599"/>
        <item m="1" x="415"/>
        <item m="1" x="326"/>
        <item m="1" x="589"/>
        <item m="1" x="309"/>
        <item m="1" x="161"/>
        <item m="1" x="118"/>
        <item m="1" x="203"/>
        <item m="1" x="669"/>
        <item m="1" x="399"/>
        <item m="1" x="237"/>
        <item m="1" x="545"/>
        <item m="1" x="606"/>
        <item m="1" x="349"/>
        <item m="1" x="126"/>
        <item m="1" x="343"/>
        <item m="1" x="122"/>
        <item m="1" x="114"/>
        <item m="1" x="45"/>
        <item m="1" x="338"/>
        <item m="1" x="480"/>
        <item m="1" x="584"/>
        <item m="1" x="461"/>
        <item m="1" x="315"/>
        <item m="1" x="191"/>
        <item m="1" x="574"/>
        <item m="1" x="567"/>
        <item m="1" x="284"/>
        <item m="1" x="510"/>
        <item m="1" x="355"/>
        <item m="1" x="605"/>
        <item m="1" x="583"/>
        <item m="1" x="57"/>
        <item x="32"/>
        <item m="1" x="248"/>
        <item m="1" x="244"/>
        <item x="19"/>
        <item m="1" x="615"/>
        <item m="1" x="622"/>
        <item m="1" x="660"/>
        <item m="1" x="452"/>
        <item m="1" x="60"/>
        <item x="31"/>
        <item x="30"/>
        <item m="1" x="465"/>
        <item x="21"/>
        <item x="23"/>
        <item x="20"/>
        <item m="1" x="68"/>
        <item m="1" x="91"/>
        <item m="1" x="411"/>
        <item m="1" x="162"/>
        <item m="1" x="540"/>
        <item m="1" x="137"/>
        <item m="1" x="676"/>
        <item m="1" x="283"/>
        <item m="1" x="110"/>
        <item x="18"/>
        <item m="1" x="491"/>
        <item m="1" x="388"/>
        <item m="1" x="50"/>
        <item m="1" x="625"/>
        <item m="1" x="462"/>
        <item m="1" x="273"/>
        <item m="1" x="638"/>
        <item m="1" x="84"/>
        <item m="1" x="419"/>
        <item m="1" x="213"/>
        <item m="1" x="145"/>
        <item m="1" x="360"/>
        <item m="1" x="382"/>
        <item m="1" x="514"/>
        <item m="1" x="659"/>
        <item m="1" x="619"/>
        <item m="1" x="177"/>
        <item m="1" x="254"/>
        <item m="1" x="312"/>
        <item m="1" x="552"/>
        <item m="1" x="470"/>
        <item m="1" x="474"/>
        <item m="1" x="36"/>
        <item m="1" x="94"/>
        <item x="15"/>
        <item m="1" x="252"/>
        <item x="14"/>
        <item x="13"/>
        <item m="1" x="408"/>
        <item m="1" x="279"/>
        <item m="1" x="221"/>
        <item m="1" x="87"/>
        <item m="1" x="653"/>
        <item m="1" x="570"/>
        <item m="1" x="280"/>
        <item m="1" x="251"/>
        <item m="1" x="170"/>
        <item m="1" x="323"/>
        <item m="1" x="482"/>
        <item m="1" x="81"/>
        <item m="1" x="430"/>
        <item m="1" x="639"/>
        <item m="1" x="47"/>
        <item m="1" x="106"/>
        <item m="1" x="210"/>
        <item m="1" x="159"/>
        <item m="1" x="413"/>
        <item m="1" x="557"/>
        <item m="1" x="511"/>
        <item m="1" x="635"/>
        <item m="1" x="246"/>
        <item m="1" x="425"/>
        <item m="1" x="95"/>
        <item m="1" x="77"/>
        <item m="1" x="443"/>
        <item m="1" x="266"/>
        <item m="1" x="257"/>
        <item m="1" x="332"/>
        <item m="1" x="550"/>
        <item m="1" x="648"/>
        <item m="1" x="175"/>
        <item m="1" x="448"/>
        <item m="1" x="581"/>
        <item m="1" x="488"/>
        <item m="1" x="595"/>
        <item m="1" x="667"/>
        <item m="1" x="578"/>
        <item m="1" x="454"/>
        <item m="1" x="504"/>
        <item m="1" x="268"/>
        <item m="1" x="336"/>
        <item m="1" x="219"/>
        <item m="1" x="389"/>
        <item m="1" x="236"/>
        <item m="1" x="34"/>
        <item m="1" x="517"/>
        <item m="1" x="571"/>
        <item m="1" x="211"/>
        <item m="1" x="663"/>
        <item m="1" x="651"/>
        <item m="1" x="632"/>
        <item m="1" x="587"/>
        <item x="12"/>
        <item m="1" x="86"/>
        <item m="1" x="358"/>
        <item m="1" x="476"/>
        <item m="1" x="341"/>
        <item m="1" x="181"/>
        <item m="1" x="97"/>
        <item m="1" x="665"/>
        <item m="1" x="662"/>
        <item m="1" x="233"/>
        <item m="1" x="387"/>
        <item m="1" x="116"/>
        <item m="1" x="134"/>
        <item m="1" x="374"/>
        <item m="1" x="486"/>
        <item m="1" x="270"/>
        <item m="1" x="53"/>
        <item m="1" x="560"/>
        <item m="1" x="433"/>
        <item m="1" x="428"/>
        <item m="1" x="412"/>
        <item m="1" x="105"/>
        <item m="1" x="621"/>
        <item m="1" x="123"/>
        <item m="1" x="155"/>
        <item m="1" x="634"/>
        <item m="1" x="33"/>
        <item m="1" x="226"/>
        <item m="1" x="400"/>
        <item m="1" x="199"/>
        <item m="1" x="398"/>
        <item m="1" x="347"/>
        <item m="1" x="426"/>
        <item m="1" x="366"/>
        <item m="1" x="180"/>
        <item m="1" x="526"/>
        <item m="1" x="535"/>
        <item m="1" x="88"/>
        <item m="1" x="165"/>
        <item m="1" x="232"/>
        <item m="1" x="490"/>
        <item m="1" x="431"/>
        <item m="1" x="575"/>
        <item m="1" x="228"/>
        <item m="1" x="528"/>
        <item m="1" x="187"/>
        <item m="1" x="444"/>
        <item m="1" x="324"/>
        <item m="1" x="103"/>
        <item m="1" x="673"/>
        <item m="1" x="172"/>
        <item m="1" x="217"/>
        <item m="1" x="333"/>
        <item m="1" x="509"/>
        <item m="1" x="603"/>
        <item m="1" x="596"/>
        <item m="1" x="468"/>
        <item m="1" x="573"/>
        <item m="1" x="562"/>
        <item m="1" x="90"/>
        <item m="1" x="558"/>
        <item m="1" x="455"/>
        <item m="1" x="503"/>
        <item m="1" x="640"/>
        <item m="1" x="260"/>
        <item m="1" x="230"/>
        <item m="1" x="240"/>
        <item m="1" x="200"/>
        <item m="1" x="193"/>
        <item m="1" x="119"/>
        <item m="1" x="435"/>
        <item m="1" x="541"/>
        <item m="1" x="201"/>
        <item m="1" x="576"/>
        <item m="1" x="654"/>
        <item m="1" x="591"/>
        <item m="1" x="303"/>
        <item m="1" x="674"/>
        <item m="1" x="174"/>
        <item m="1" x="624"/>
        <item m="1" x="512"/>
        <item m="1" x="464"/>
        <item m="1" x="130"/>
        <item m="1" x="646"/>
        <item m="1" x="645"/>
        <item m="1" x="66"/>
        <item m="1" x="331"/>
        <item m="1" x="227"/>
        <item m="1" x="354"/>
        <item m="1" x="661"/>
        <item x="22"/>
        <item m="1" x="109"/>
        <item m="1" x="447"/>
        <item m="1" x="276"/>
        <item m="1" x="138"/>
        <item m="1" x="409"/>
        <item m="1" x="48"/>
        <item m="1" x="544"/>
        <item m="1" x="551"/>
        <item m="1" x="178"/>
        <item m="1" x="614"/>
        <item m="1" x="593"/>
        <item m="1" x="147"/>
        <item m="1" x="473"/>
        <item m="1" x="56"/>
        <item m="1" x="297"/>
        <item m="1" x="348"/>
        <item m="1" x="299"/>
        <item m="1" x="350"/>
        <item m="1" x="286"/>
        <item m="1" x="290"/>
        <item m="1" x="339"/>
        <item m="1" x="608"/>
        <item m="1" x="185"/>
        <item m="1" x="611"/>
        <item m="1" x="272"/>
        <item m="1" x="265"/>
        <item m="1" x="49"/>
        <item m="1" x="78"/>
        <item m="1" x="445"/>
        <item m="1" x="594"/>
        <item m="1" x="113"/>
        <item m="1" x="285"/>
        <item m="1" x="271"/>
        <item m="1" x="222"/>
        <item m="1" x="83"/>
        <item m="1" x="636"/>
        <item m="1" x="131"/>
        <item m="1" x="546"/>
        <item m="1" x="547"/>
        <item m="1" x="44"/>
        <item m="1" x="104"/>
        <item m="1" x="287"/>
        <item m="1" x="42"/>
        <item m="1" x="565"/>
        <item m="1" x="188"/>
        <item m="1" x="439"/>
        <item m="1" x="310"/>
        <item x="17"/>
        <item m="1" x="460"/>
        <item m="1" x="601"/>
        <item m="1" x="135"/>
        <item m="1" x="478"/>
        <item m="1" x="424"/>
        <item m="1" x="633"/>
        <item m="1" x="453"/>
        <item m="1" x="171"/>
        <item x="16"/>
        <item m="1" x="598"/>
        <item m="1" x="204"/>
        <item m="1" x="658"/>
        <item m="1" x="117"/>
        <item m="1" x="334"/>
        <item m="1" x="291"/>
        <item m="1" x="340"/>
        <item m="1" x="195"/>
        <item m="1" x="403"/>
        <item m="1" x="618"/>
        <item m="1" x="489"/>
        <item m="1" x="35"/>
        <item m="1" x="231"/>
        <item m="1" x="459"/>
        <item m="1" x="612"/>
        <item m="1" x="321"/>
        <item m="1" x="501"/>
        <item m="1" x="440"/>
        <item m="1" x="369"/>
        <item m="1" x="234"/>
        <item m="1" x="278"/>
        <item m="1" x="627"/>
        <item m="1" x="590"/>
        <item m="1" x="277"/>
        <item m="1" x="198"/>
        <item m="1" x="215"/>
        <item m="1" x="539"/>
        <item m="1" x="422"/>
        <item m="1" x="664"/>
        <item m="1" x="129"/>
        <item m="1" x="149"/>
        <item m="1" x="536"/>
        <item m="1" x="451"/>
        <item m="1" x="421"/>
        <item m="1" x="502"/>
        <item m="1" x="466"/>
        <item m="1" x="125"/>
        <item m="1" x="483"/>
        <item m="1" x="391"/>
        <item m="1" x="241"/>
        <item m="1" x="410"/>
        <item m="1" x="164"/>
        <item m="1" x="484"/>
        <item m="1" x="566"/>
        <item m="1" x="628"/>
        <item m="1" x="630"/>
        <item m="1" x="401"/>
        <item m="1" x="393"/>
        <item m="1" x="563"/>
        <item m="1" x="572"/>
        <item m="1" x="61"/>
        <item m="1" x="40"/>
        <item m="1" x="255"/>
        <item m="1" x="99"/>
        <item m="1" x="305"/>
        <item m="1" x="656"/>
        <item m="1" x="43"/>
        <item m="1" x="346"/>
        <item m="1" x="37"/>
        <item m="1" x="538"/>
        <item m="1" x="146"/>
        <item m="1" x="629"/>
        <item m="1" x="205"/>
        <item m="1" x="586"/>
        <item m="1" x="253"/>
        <item m="1" x="641"/>
        <item m="1" x="328"/>
        <item m="1" x="274"/>
        <item m="1" x="481"/>
        <item m="1" x="525"/>
        <item m="1" x="74"/>
        <item m="1" x="530"/>
        <item m="1" x="378"/>
        <item m="1" x="351"/>
        <item m="1" x="370"/>
        <item m="1" x="359"/>
        <item m="1" x="521"/>
        <item m="1" x="404"/>
        <item m="1" x="407"/>
        <item m="1" x="395"/>
        <item m="1" x="383"/>
        <item m="1" x="364"/>
        <item m="1" x="353"/>
        <item m="1" x="671"/>
        <item m="1" x="602"/>
        <item m="1" x="592"/>
        <item m="1" x="449"/>
        <item m="1" x="429"/>
        <item m="1" x="406"/>
        <item m="1" x="537"/>
        <item m="1" x="529"/>
        <item m="1" x="518"/>
        <item m="1" x="507"/>
        <item m="1" x="497"/>
        <item m="1" x="487"/>
        <item m="1" x="361"/>
        <item m="1" x="154"/>
        <item m="1" x="623"/>
        <item m="1" x="613"/>
        <item m="1" x="523"/>
        <item m="1" x="505"/>
        <item m="1" x="495"/>
        <item m="1" x="442"/>
        <item m="1" x="156"/>
        <item m="1" x="352"/>
        <item m="1" x="477"/>
        <item m="1" x="148"/>
        <item m="1" x="196"/>
        <item m="1" x="184"/>
        <item m="1" x="471"/>
        <item m="1" x="275"/>
        <item m="1" x="337"/>
        <item m="1" x="396"/>
        <item m="1" x="457"/>
        <item m="1" x="472"/>
        <item m="1" x="212"/>
        <item m="1" x="39"/>
        <item m="1" x="108"/>
        <item m="1" x="67"/>
        <item m="1" x="485"/>
        <item m="1" x="515"/>
        <item m="1" x="186"/>
        <item m="1" x="363"/>
        <item m="1" x="670"/>
        <item m="1" x="206"/>
        <item m="1" x="52"/>
        <item m="1" x="362"/>
        <item m="1" x="54"/>
        <item m="1" x="365"/>
        <item m="1" x="59"/>
        <item m="1" x="368"/>
        <item m="1" x="63"/>
        <item m="1" x="372"/>
        <item m="1" x="65"/>
        <item m="1" x="375"/>
        <item m="1" x="72"/>
        <item m="1" x="381"/>
        <item m="1" x="76"/>
        <item m="1" x="384"/>
        <item m="1" x="80"/>
        <item m="1" x="386"/>
        <item m="1" x="390"/>
        <item m="1" x="405"/>
        <item m="1" x="152"/>
        <item m="1" x="163"/>
        <item m="1" x="176"/>
        <item m="1" x="301"/>
        <item m="1" x="585"/>
        <item m="1" x="64"/>
        <item m="1" x="189"/>
        <item m="1" x="308"/>
        <item m="1" x="282"/>
        <item m="1" x="549"/>
        <item m="1" x="115"/>
        <item m="1" x="243"/>
        <item m="1" x="320"/>
        <item m="1" x="73"/>
        <item m="1" x="508"/>
        <item m="1" x="582"/>
        <item m="1" x="559"/>
        <item m="1" x="604"/>
        <item m="1" x="493"/>
        <item m="1" x="657"/>
        <item m="1" x="394"/>
        <item m="1" x="498"/>
        <item m="1" x="675"/>
        <item m="1" x="432"/>
        <item m="1" x="133"/>
        <item m="1" x="262"/>
        <item m="1" x="128"/>
        <item m="1" x="617"/>
        <item m="1" x="239"/>
        <item m="1" x="141"/>
        <item m="1" x="38"/>
        <item m="1" x="553"/>
        <item m="1" x="51"/>
        <item m="1" x="642"/>
        <item m="1" x="85"/>
        <item m="1" x="414"/>
        <item m="1" x="437"/>
        <item m="1" x="307"/>
        <item m="1" x="242"/>
        <item m="1" x="564"/>
        <item m="1" x="569"/>
        <item m="1" x="357"/>
        <item m="1" x="377"/>
        <item m="1" x="423"/>
        <item m="1" x="397"/>
        <item m="1" x="142"/>
        <item m="1" x="298"/>
        <item m="1" x="300"/>
        <item m="1" x="548"/>
        <item m="1" x="96"/>
        <item m="1" x="330"/>
        <item m="1" x="238"/>
        <item m="1" x="256"/>
        <item m="1" x="289"/>
        <item m="1" x="296"/>
        <item m="1" x="420"/>
        <item m="1" x="288"/>
        <item m="1" x="644"/>
        <item m="1" x="342"/>
        <item m="1" x="631"/>
        <item m="1" x="607"/>
        <item m="1" x="98"/>
        <item m="1" x="62"/>
        <item m="1" x="144"/>
        <item m="1" x="218"/>
        <item m="1" x="318"/>
        <item m="1" x="329"/>
        <item m="1" x="345"/>
        <item m="1" x="542"/>
        <item m="1" x="214"/>
        <item m="1" x="71"/>
        <item m="1" x="418"/>
        <item m="1" x="499"/>
        <item m="1" x="160"/>
        <item m="1" x="169"/>
        <item m="1" x="446"/>
        <item m="1" x="112"/>
        <item m="1" x="216"/>
        <item m="1" x="356"/>
        <item m="1" x="373"/>
        <item m="1" x="467"/>
        <item m="1" x="209"/>
        <item m="1" x="561"/>
        <item m="1" x="436"/>
        <item m="1" x="41"/>
        <item m="1" x="121"/>
        <item m="1" x="577"/>
        <item m="1" x="650"/>
        <item m="1" x="194"/>
        <item m="1" x="520"/>
        <item m="1" x="293"/>
        <item m="1" x="668"/>
        <item m="1" x="438"/>
        <item m="1" x="532"/>
        <item m="1" x="249"/>
        <item m="1" x="259"/>
        <item m="1" x="192"/>
        <item m="1" x="182"/>
        <item m="1" x="579"/>
        <item m="1" x="102"/>
        <item m="1" x="46"/>
        <item m="1" x="111"/>
        <item m="1" x="441"/>
        <item m="1" x="417"/>
        <item m="1" x="168"/>
        <item m="1" x="127"/>
        <item m="1" x="568"/>
        <item m="1" x="263"/>
        <item m="1" x="264"/>
        <item m="1" x="380"/>
        <item m="1" x="325"/>
        <item m="1" x="197"/>
        <item m="1" x="524"/>
        <item m="1" x="167"/>
        <item m="1" x="643"/>
        <item m="1" x="317"/>
        <item m="1" x="327"/>
        <item m="1" x="344"/>
        <item m="1" x="458"/>
        <item m="1" x="89"/>
        <item m="1" x="69"/>
        <item m="1" x="479"/>
        <item m="1" x="150"/>
        <item m="1" x="100"/>
        <item m="1" x="314"/>
        <item m="1" x="319"/>
        <item m="1" x="247"/>
        <item m="1" x="304"/>
        <item m="1" x="371"/>
        <item m="1" x="250"/>
        <item m="1" x="554"/>
        <item m="1" x="316"/>
        <item m="1" x="367"/>
        <item m="1" x="672"/>
        <item m="1" x="513"/>
        <item m="1" x="555"/>
        <item m="1" x="500"/>
        <item m="1" x="494"/>
        <item m="1" x="427"/>
        <item m="1" x="79"/>
        <item m="1" x="292"/>
        <item m="1" x="207"/>
        <item m="1" x="556"/>
        <item m="1" x="223"/>
        <item m="1" x="376"/>
        <item m="1" x="652"/>
        <item m="1" x="620"/>
        <item m="1" x="229"/>
        <item m="1" x="38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24"/>
        <item x="25"/>
        <item x="26"/>
        <item x="27"/>
        <item x="28"/>
        <item x="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92">
        <item m="1" x="147"/>
        <item m="1" x="235"/>
        <item m="1" x="45"/>
        <item m="1" x="181"/>
        <item m="1" x="289"/>
        <item m="1" x="174"/>
        <item m="1" x="64"/>
        <item m="1" x="111"/>
        <item m="1" x="59"/>
        <item m="1" x="108"/>
        <item m="1" x="88"/>
        <item m="1" x="233"/>
        <item m="1" x="237"/>
        <item m="1" x="89"/>
        <item m="1" x="81"/>
        <item m="1" x="90"/>
        <item m="1" x="149"/>
        <item m="1" x="39"/>
        <item m="1" x="41"/>
        <item m="1" x="42"/>
        <item m="1" x="44"/>
        <item m="1" x="266"/>
        <item m="1" x="96"/>
        <item m="1" x="73"/>
        <item m="1" x="109"/>
        <item m="1" x="98"/>
        <item m="1" x="265"/>
        <item m="1" x="273"/>
        <item m="1" x="189"/>
        <item m="1" x="103"/>
        <item m="1" x="191"/>
        <item m="1" x="128"/>
        <item m="1" x="190"/>
        <item m="1" x="104"/>
        <item m="1" x="200"/>
        <item m="1" x="75"/>
        <item m="1" x="227"/>
        <item m="1" x="184"/>
        <item m="1" x="31"/>
        <item m="1" x="236"/>
        <item m="1" x="221"/>
        <item m="1" x="92"/>
        <item m="1" x="183"/>
        <item m="1" x="242"/>
        <item m="1" x="72"/>
        <item m="1" x="208"/>
        <item m="1" x="275"/>
        <item m="1" x="179"/>
        <item m="1" x="60"/>
        <item m="1" x="186"/>
        <item m="1" x="222"/>
        <item m="1" x="17"/>
        <item m="1" x="145"/>
        <item m="1" x="284"/>
        <item m="1" x="277"/>
        <item m="1" x="71"/>
        <item m="1" x="279"/>
        <item m="1" x="283"/>
        <item m="1" x="91"/>
        <item m="1" x="223"/>
        <item m="1" x="95"/>
        <item m="1" x="23"/>
        <item m="1" x="156"/>
        <item m="1" x="201"/>
        <item m="1" x="135"/>
        <item m="1" x="83"/>
        <item m="1" x="121"/>
        <item m="1" x="286"/>
        <item m="1" x="77"/>
        <item x="7"/>
        <item m="1" x="198"/>
        <item m="1" x="101"/>
        <item m="1" x="250"/>
        <item m="1" x="134"/>
        <item m="1" x="165"/>
        <item m="1" x="210"/>
        <item m="1" x="74"/>
        <item m="1" x="168"/>
        <item m="1" x="253"/>
        <item m="1" x="215"/>
        <item m="1" x="269"/>
        <item m="1" x="151"/>
        <item m="1" x="217"/>
        <item m="1" x="143"/>
        <item m="1" x="25"/>
        <item m="1" x="254"/>
        <item m="1" x="192"/>
        <item m="1" x="106"/>
        <item m="1" x="163"/>
        <item m="1" x="53"/>
        <item m="1" x="234"/>
        <item m="1" x="51"/>
        <item m="1" x="34"/>
        <item m="1" x="262"/>
        <item m="1" x="122"/>
        <item m="1" x="78"/>
        <item m="1" x="28"/>
        <item m="1" x="94"/>
        <item m="1" x="38"/>
        <item m="1" x="268"/>
        <item m="1" x="153"/>
        <item m="1" x="209"/>
        <item m="1" x="99"/>
        <item m="1" x="52"/>
        <item m="1" x="132"/>
        <item m="1" x="102"/>
        <item m="1" x="290"/>
        <item m="1" x="141"/>
        <item m="1" x="155"/>
        <item m="1" x="49"/>
        <item m="1" x="139"/>
        <item m="1" x="70"/>
        <item m="1" x="84"/>
        <item m="1" x="199"/>
        <item m="1" x="123"/>
        <item m="1" x="82"/>
        <item m="1" x="197"/>
        <item m="1" x="182"/>
        <item m="1" x="113"/>
        <item m="1" x="35"/>
        <item m="1" x="87"/>
        <item m="1" x="267"/>
        <item m="1" x="264"/>
        <item m="1" x="177"/>
        <item m="1" x="280"/>
        <item m="1" x="203"/>
        <item m="1" x="50"/>
        <item m="1" x="288"/>
        <item m="1" x="211"/>
        <item m="1" x="176"/>
        <item m="1" x="241"/>
        <item m="1" x="124"/>
        <item m="1" x="224"/>
        <item m="1" x="69"/>
        <item m="1" x="20"/>
        <item m="1" x="136"/>
        <item m="1" x="36"/>
        <item m="1" x="258"/>
        <item m="1" x="37"/>
        <item m="1" x="196"/>
        <item m="1" x="118"/>
        <item m="1" x="67"/>
        <item m="1" x="152"/>
        <item m="1" x="110"/>
        <item m="1" x="162"/>
        <item m="1" x="157"/>
        <item m="1" x="58"/>
        <item m="1" x="79"/>
        <item m="1" x="32"/>
        <item m="1" x="127"/>
        <item m="1" x="68"/>
        <item m="1" x="22"/>
        <item m="1" x="287"/>
        <item m="1" x="206"/>
        <item m="1" x="13"/>
        <item m="1" x="278"/>
        <item m="1" x="56"/>
        <item m="1" x="142"/>
        <item m="1" x="175"/>
        <item m="1" x="140"/>
        <item m="1" x="204"/>
        <item m="1" x="65"/>
        <item m="1" x="256"/>
        <item m="1" x="164"/>
        <item m="1" x="114"/>
        <item m="1" x="107"/>
        <item m="1" x="185"/>
        <item m="1" x="126"/>
        <item m="1" x="272"/>
        <item m="1" x="195"/>
        <item m="1" x="43"/>
        <item m="1" x="263"/>
        <item m="1" x="48"/>
        <item m="1" x="146"/>
        <item m="1" x="161"/>
        <item m="1" x="129"/>
        <item m="1" x="270"/>
        <item m="1" x="105"/>
        <item m="1" x="212"/>
        <item m="1" x="193"/>
        <item m="1" x="120"/>
        <item m="1" x="19"/>
        <item m="1" x="261"/>
        <item m="1" x="158"/>
        <item m="1" x="257"/>
        <item m="1" x="26"/>
        <item m="1" x="281"/>
        <item m="1" x="240"/>
        <item m="1" x="15"/>
        <item m="1" x="148"/>
        <item m="1" x="24"/>
        <item m="1" x="119"/>
        <item m="1" x="178"/>
        <item m="1" x="117"/>
        <item m="1" x="228"/>
        <item m="1" x="202"/>
        <item m="1" x="271"/>
        <item m="1" x="276"/>
        <item m="1" x="125"/>
        <item m="1" x="21"/>
        <item m="1" x="180"/>
        <item m="1" x="154"/>
        <item m="1" x="63"/>
        <item m="1" x="112"/>
        <item m="1" x="100"/>
        <item m="1" x="187"/>
        <item m="1" x="255"/>
        <item m="1" x="252"/>
        <item m="1" x="47"/>
        <item m="1" x="159"/>
        <item m="1" x="169"/>
        <item m="1" x="232"/>
        <item m="1" x="259"/>
        <item m="1" x="244"/>
        <item m="1" x="80"/>
        <item m="1" x="14"/>
        <item m="1" x="97"/>
        <item m="1" x="171"/>
        <item m="1" x="93"/>
        <item m="1" x="170"/>
        <item m="1" x="133"/>
        <item m="1" x="229"/>
        <item m="1" x="144"/>
        <item m="1" x="18"/>
        <item m="1" x="160"/>
        <item m="1" x="115"/>
        <item m="1" x="55"/>
        <item m="1" x="116"/>
        <item m="1" x="285"/>
        <item m="1" x="243"/>
        <item m="1" x="245"/>
        <item m="1" x="46"/>
        <item m="1" x="260"/>
        <item m="1" x="282"/>
        <item m="1" x="12"/>
        <item m="1" x="40"/>
        <item m="1" x="130"/>
        <item m="1" x="248"/>
        <item m="1" x="249"/>
        <item m="1" x="251"/>
        <item m="1" x="218"/>
        <item m="1" x="150"/>
        <item m="1" x="274"/>
        <item m="1" x="27"/>
        <item m="1" x="216"/>
        <item m="1" x="131"/>
        <item m="1" x="239"/>
        <item m="1" x="238"/>
        <item m="1" x="205"/>
        <item m="1" x="76"/>
        <item m="1" x="291"/>
        <item m="1" x="66"/>
        <item m="1" x="57"/>
        <item m="1" x="188"/>
        <item m="1" x="11"/>
        <item m="1" x="213"/>
        <item m="1" x="225"/>
        <item m="1" x="172"/>
        <item m="1" x="219"/>
        <item m="1" x="16"/>
        <item m="1" x="214"/>
        <item m="1" x="226"/>
        <item m="1" x="173"/>
        <item m="1" x="220"/>
        <item m="1" x="166"/>
        <item m="1" x="29"/>
        <item m="1" x="194"/>
        <item m="1" x="167"/>
        <item m="1" x="30"/>
        <item m="1" x="137"/>
        <item m="1" x="61"/>
        <item m="1" x="246"/>
        <item m="1" x="230"/>
        <item m="1" x="85"/>
        <item m="1" x="138"/>
        <item m="1" x="62"/>
        <item m="1" x="247"/>
        <item m="1" x="231"/>
        <item m="1" x="86"/>
        <item m="1" x="207"/>
        <item m="1" x="54"/>
        <item m="1" x="33"/>
        <item x="10"/>
        <item x="0"/>
        <item x="1"/>
        <item x="2"/>
        <item x="3"/>
        <item x="4"/>
        <item x="5"/>
        <item x="6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01">
        <item m="1" x="186"/>
        <item x="8"/>
        <item x="0"/>
        <item x="1"/>
        <item x="2"/>
        <item x="3"/>
        <item x="4"/>
        <item x="5"/>
        <item x="6"/>
        <item x="9"/>
        <item m="1" x="157"/>
        <item x="10"/>
        <item m="1" x="32"/>
        <item m="1" x="65"/>
        <item m="1" x="95"/>
        <item m="1" x="133"/>
        <item m="1" x="130"/>
        <item m="1" x="163"/>
        <item m="1" x="192"/>
        <item m="1" x="36"/>
        <item m="1" x="70"/>
        <item m="1" x="100"/>
        <item m="1" x="52"/>
        <item m="1" x="98"/>
        <item m="1" x="136"/>
        <item m="1" x="168"/>
        <item m="1" x="195"/>
        <item m="1" x="39"/>
        <item m="1" x="75"/>
        <item m="1" x="105"/>
        <item m="1" x="27"/>
        <item m="1" x="73"/>
        <item m="1" x="103"/>
        <item m="1" x="139"/>
        <item m="1" x="42"/>
        <item m="1" x="77"/>
        <item m="1" x="161"/>
        <item m="1" x="12"/>
        <item m="1" x="46"/>
        <item m="1" x="81"/>
        <item m="1" x="134"/>
        <item m="1" x="178"/>
        <item m="1" x="18"/>
        <item m="1" x="49"/>
        <item m="1" x="84"/>
        <item m="1" x="119"/>
        <item m="1" x="152"/>
        <item m="1" x="182"/>
        <item m="1" x="24"/>
        <item m="1" x="102"/>
        <item m="1" x="150"/>
        <item m="1" x="181"/>
        <item m="1" x="122"/>
        <item m="1" x="169"/>
        <item m="1" x="196"/>
        <item m="1" x="41"/>
        <item m="1" x="89"/>
        <item m="1" x="19"/>
        <item m="1" x="140"/>
        <item m="1" x="172"/>
        <item m="1" x="199"/>
        <item m="1" x="45"/>
        <item m="1" x="59"/>
        <item m="1" x="21"/>
        <item m="1" x="108"/>
        <item m="1" x="144"/>
        <item m="1" x="176"/>
        <item m="1" x="16"/>
        <item m="1" x="33"/>
        <item m="1" x="22"/>
        <item m="1" x="82"/>
        <item m="1" x="114"/>
        <item m="1" x="149"/>
        <item m="1" x="50"/>
        <item m="1" x="85"/>
        <item m="1" x="170"/>
        <item m="1" x="23"/>
        <item m="1" x="53"/>
        <item m="1" x="87"/>
        <item m="1" x="124"/>
        <item m="1" x="142"/>
        <item m="1" x="185"/>
        <item m="1" x="28"/>
        <item m="1" x="55"/>
        <item m="1" x="91"/>
        <item m="1" x="127"/>
        <item m="1" x="158"/>
        <item m="1" x="156"/>
        <item m="1" x="188"/>
        <item m="1" x="30"/>
        <item m="1" x="61"/>
        <item m="1" x="93"/>
        <item m="1" x="131"/>
        <item m="1" x="165"/>
        <item m="1" x="129"/>
        <item m="1" x="162"/>
        <item m="1" x="190"/>
        <item m="1" x="34"/>
        <item m="1" x="68"/>
        <item m="1" x="99"/>
        <item m="1" x="96"/>
        <item m="1" x="135"/>
        <item m="1" x="166"/>
        <item m="1" x="193"/>
        <item m="1" x="37"/>
        <item m="1" x="74"/>
        <item m="1" x="104"/>
        <item m="1" x="121"/>
        <item m="1" x="154"/>
        <item m="1" x="184"/>
        <item m="1" x="26"/>
        <item m="1" x="164"/>
        <item m="1" x="88"/>
        <item m="1" x="125"/>
        <item m="1" x="155"/>
        <item m="1" x="187"/>
        <item m="1" x="29"/>
        <item m="1" x="56"/>
        <item m="1" x="92"/>
        <item m="1" x="128"/>
        <item m="1" x="160"/>
        <item m="1" x="189"/>
        <item m="1" x="31"/>
        <item m="1" x="63"/>
        <item m="1" x="94"/>
        <item m="1" x="132"/>
        <item m="1" x="191"/>
        <item m="1" x="35"/>
        <item m="1" x="69"/>
        <item m="1" x="167"/>
        <item m="1" x="194"/>
        <item m="1" x="38"/>
        <item m="1" x="138"/>
        <item m="1" x="171"/>
        <item m="1" x="197"/>
        <item m="1" x="43"/>
        <item m="1" x="78"/>
        <item m="1" x="109"/>
        <item m="1" x="145"/>
        <item m="1" x="177"/>
        <item m="1" x="17"/>
        <item m="1" x="107"/>
        <item m="1" x="143"/>
        <item m="1" x="174"/>
        <item m="1" x="13"/>
        <item m="1" x="47"/>
        <item m="1" x="80"/>
        <item m="1" x="113"/>
        <item m="1" x="147"/>
        <item m="1" x="179"/>
        <item m="1" x="48"/>
        <item m="1" x="83"/>
        <item m="1" x="118"/>
        <item m="1" x="151"/>
        <item m="1" x="71"/>
        <item m="1" x="101"/>
        <item m="1" x="137"/>
        <item m="1" x="115"/>
        <item m="1" x="40"/>
        <item m="1" x="76"/>
        <item m="1" x="106"/>
        <item m="1" x="141"/>
        <item m="1" x="173"/>
        <item m="1" x="11"/>
        <item m="1" x="116"/>
        <item m="1" x="198"/>
        <item m="1" x="44"/>
        <item m="1" x="79"/>
        <item m="1" x="111"/>
        <item m="1" x="146"/>
        <item m="1" x="117"/>
        <item m="1" x="175"/>
        <item m="1" x="14"/>
        <item m="1" x="97"/>
        <item m="1" x="148"/>
        <item m="1" x="180"/>
        <item m="1" x="20"/>
        <item m="1" x="51"/>
        <item m="1" x="72"/>
        <item m="1" x="120"/>
        <item m="1" x="153"/>
        <item m="1" x="183"/>
        <item m="1" x="25"/>
        <item m="1" x="86"/>
        <item m="1" x="123"/>
        <item m="1" x="54"/>
        <item m="1" x="90"/>
        <item m="1" x="126"/>
        <item m="1" x="64"/>
        <item m="1" x="67"/>
        <item m="1" x="15"/>
        <item m="1" x="159"/>
        <item m="1" x="110"/>
        <item m="1" x="112"/>
        <item m="1" x="57"/>
        <item m="1" x="58"/>
        <item m="1" x="60"/>
        <item m="1" x="62"/>
        <item m="1" x="66"/>
        <item m="1" x="200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10">
    <i>
      <x v="1"/>
      <x v="290"/>
      <x v="670"/>
    </i>
    <i>
      <x v="2"/>
      <x v="283"/>
      <x v="659"/>
    </i>
    <i>
      <x v="3"/>
      <x v="284"/>
      <x v="660"/>
    </i>
    <i>
      <x v="4"/>
      <x v="285"/>
      <x v="661"/>
    </i>
    <i>
      <x v="5"/>
      <x v="286"/>
      <x v="662"/>
    </i>
    <i>
      <x v="6"/>
      <x v="287"/>
      <x v="663"/>
    </i>
    <i>
      <x v="7"/>
      <x v="288"/>
      <x v="664"/>
    </i>
    <i>
      <x v="8"/>
      <x v="289"/>
      <x v="665"/>
    </i>
    <i>
      <x v="9"/>
      <x v="291"/>
      <x v="675"/>
    </i>
    <i>
      <x v="11"/>
      <x v="282"/>
      <x v="670"/>
    </i>
  </rowItems>
  <colItems count="1">
    <i/>
  </colItems>
  <formats count="9">
    <format dxfId="42">
      <pivotArea dataOnly="0" labelOnly="1" outline="0" fieldPosition="0">
        <references count="1">
          <reference field="8" count="0"/>
        </references>
      </pivotArea>
    </format>
    <format dxfId="41">
      <pivotArea dataOnly="0" labelOnly="1" outline="0" fieldPosition="0">
        <references count="1">
          <reference field="8" count="0"/>
        </references>
      </pivotArea>
    </format>
    <format dxfId="40">
      <pivotArea dataOnly="0" labelOnly="1" outline="0" fieldPosition="0">
        <references count="1">
          <reference field="3" count="0"/>
        </references>
      </pivotArea>
    </format>
    <format dxfId="39">
      <pivotArea dataOnly="0" labelOnly="1" outline="0" fieldPosition="0">
        <references count="1">
          <reference field="3" count="0"/>
        </references>
      </pivotArea>
    </format>
    <format dxfId="38">
      <pivotArea dataOnly="0" labelOnly="1" outline="0" fieldPosition="0">
        <references count="1">
          <reference field="7" count="0"/>
        </references>
      </pivotArea>
    </format>
    <format dxfId="37">
      <pivotArea dataOnly="0" labelOnly="1" outline="0" fieldPosition="0">
        <references count="1">
          <reference field="7" count="0"/>
        </references>
      </pivotArea>
    </format>
    <format dxfId="36">
      <pivotArea field="8" type="button" dataOnly="0" labelOnly="1" outline="0" axis="axisRow" fieldPosition="0"/>
    </format>
    <format dxfId="35">
      <pivotArea field="7" type="button" dataOnly="0" labelOnly="1" outline="0" axis="axisRow" fieldPosition="1"/>
    </format>
    <format dxfId="34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3" totalsRowShown="0">
  <autoFilter ref="A1:E3" xr:uid="{E3CB9C7B-30C6-4250-9C5D-467A4357B151}"/>
  <tableColumns count="5">
    <tableColumn id="1" xr3:uid="{3DCCD367-4176-4B1B-9DB1-7E15C5AB3C2E}" name="idcapa" dataDxfId="68"/>
    <tableColumn id="2" xr3:uid="{84365576-6006-4249-8C10-3C939914AB46}" name="Capa" dataDxfId="67"/>
    <tableColumn id="3" xr3:uid="{23CB737A-7056-44F6-A537-CEB5ED7BC8A4}" name="Tipo" dataDxfId="66"/>
    <tableColumn id="4" xr3:uid="{77A06ECF-D67C-454F-B0CE-327D202410E8}" name="url_ícono"/>
    <tableColumn id="5" xr3:uid="{041AD1F6-23D8-4ACA-92DC-196A5ACE0392}" name="url" dataDxfId="65">
      <calculatedColumnFormula>+"https://github.com/Sud-Austral/mapa_insumos/tree/main/uso_suelo/"&amp;Capas[[#This Row],[Capa]]&amp;"/?Codcom=00000.json"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55" totalsRowShown="0" headerRowDxfId="63">
  <autoFilter ref="A9:J55" xr:uid="{B860159C-4E5B-4F1C-AD34-ACA1A658D8AB}"/>
  <tableColumns count="10">
    <tableColumn id="1" xr3:uid="{75A8A884-1D65-4E5E-B8C8-77E85AB66F2B}" name="idcapa" dataDxfId="62"/>
    <tableColumn id="2" xr3:uid="{2A8A9E62-F4FC-4E3B-B1C9-6BF40AA34453}" name="Capa" dataDxfId="61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60"/>
    <tableColumn id="5" xr3:uid="{035EE145-9D77-4858-89B3-36E33AB1DD42}" name="popup_0_1" dataDxfId="59"/>
    <tableColumn id="6" xr3:uid="{A9A0E11B-B8EA-4D4C-9546-EA4565E015BB}" name="descripcion_pop-up" dataDxfId="58"/>
    <tableColumn id="7" xr3:uid="{5F6D8D2E-E38C-46CC-8F2C-5ED1D580678F}" name="posicion_popup" dataDxfId="57"/>
    <tableColumn id="8" xr3:uid="{8B5DC378-B7F9-4E3D-AC39-A4AF81250C0B}" name="descripcion_capa" dataDxfId="56"/>
    <tableColumn id="9" xr3:uid="{5C03E193-7980-49E1-894D-9DEECE0C9DBE}" name="clase" dataDxfId="55"/>
    <tableColumn id="10" xr3:uid="{92421CFC-4A75-4D76-9B47-B3E7C2151B6C}" name="posición_capa" dataDxfId="5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28" totalsRowShown="0" dataDxfId="52">
  <autoFilter ref="A9:I28" xr:uid="{96BBB32F-0C5C-4CD7-BF04-9E1F2EB9C00E}"/>
  <tableColumns count="9">
    <tableColumn id="1" xr3:uid="{9D7FBDA9-0788-4563-AA35-00082D95202E}" name="Clase" dataDxfId="51">
      <calculatedColumnFormula>+A9</calculatedColumnFormula>
    </tableColumn>
    <tableColumn id="7" xr3:uid="{83BA5E88-8850-4C0E-B07A-7893981D4057}" name="Descripción Capa" dataDxfId="50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49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48"/>
    <tableColumn id="4" xr3:uid="{5414C827-224B-4470-A9E1-6A29EF6EA250}" name="Color" dataDxfId="47"/>
    <tableColumn id="5" xr3:uid="{FA622BA5-65BA-42EE-91CA-9F9E3510C671}" name="titulo_leyenda" dataDxfId="46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45"/>
    <tableColumn id="8" xr3:uid="{02FCDEF8-A182-4154-ACFD-C31BD15BAC9D}" name="idcapa" dataDxfId="44">
      <calculatedColumnFormula>+LEFT(BD_Detalles[[#This Row],[Clase]],2)</calculatedColumnFormula>
    </tableColumn>
    <tableColumn id="9" xr3:uid="{0DAE07AA-CA28-46ED-BED9-EDE4E800CFF8}" name="Tipo" dataDxfId="43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32" tableType="queryTable" totalsRowShown="0">
  <autoFilter ref="A1:Q32" xr:uid="{7AC383FC-01BE-4EF3-804E-B1D165C63818}"/>
  <sortState xmlns:xlrd2="http://schemas.microsoft.com/office/spreadsheetml/2017/richdata2" ref="A2:Q32">
    <sortCondition ref="A1:A32"/>
  </sortState>
  <tableColumns count="17">
    <tableColumn id="1" xr3:uid="{8DAF46F0-0587-4791-BD3B-29C4950AC864}" uniqueName="1" name="idcapa" queryTableFieldId="1" dataDxfId="11"/>
    <tableColumn id="2" xr3:uid="{A5538333-8E57-48D9-8222-03DAA80989CB}" uniqueName="2" name="Capa" queryTableFieldId="2" dataDxfId="10"/>
    <tableColumn id="3" xr3:uid="{42797560-E23E-4585-909F-D47B8BA464C8}" uniqueName="3" name="idpropiedad" queryTableFieldId="3"/>
    <tableColumn id="4" xr3:uid="{39BB973A-AB48-4770-AA48-2EB263D61EC2}" uniqueName="4" name="Propiedad" queryTableFieldId="4" dataDxfId="9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8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7"/>
    <tableColumn id="9" xr3:uid="{32B2ED96-0DD6-4ADE-87AF-B7ED7A0534FB}" uniqueName="9" name="clase" queryTableFieldId="9" dataDxfId="6"/>
    <tableColumn id="10" xr3:uid="{B2FB5E95-FA88-487B-9206-B6E7F079B714}" uniqueName="10" name="posición_capa" queryTableFieldId="10"/>
    <tableColumn id="11" xr3:uid="{FAC68029-648A-4EAF-8C51-25A7C5E3FE1B}" uniqueName="11" name="Tipo" queryTableFieldId="11" dataDxfId="5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4"/>
    <tableColumn id="14" xr3:uid="{9A72167E-DB9E-46B1-86CA-052167332E56}" uniqueName="14" name="Variable" queryTableFieldId="14" dataDxfId="3"/>
    <tableColumn id="15" xr3:uid="{13A7D352-24E4-4AFB-BF87-998BE16B0301}" uniqueName="15" name="Color" queryTableFieldId="15" dataDxfId="2"/>
    <tableColumn id="16" xr3:uid="{6D4578CA-37C4-4E3D-943B-65A36077567C}" uniqueName="16" name="titulo_leyenda" queryTableFieldId="16" dataDxfId="1"/>
    <tableColumn id="17" xr3:uid="{D5652FBA-BB6D-44CF-B852-53BA455D7DC1}" uniqueName="17" name="url_icono" queryTableFieldId="17" dataDxfId="0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3" tableType="queryTable" totalsRowShown="0">
  <autoFilter ref="A1:E3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24"/>
    <tableColumn id="3" xr3:uid="{4014DA1F-B84E-4528-B682-D095C29B7876}" uniqueName="3" name="Tipo" queryTableFieldId="3" dataDxfId="23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47" tableType="queryTable" totalsRowShown="0">
  <autoFilter ref="A1:J47" xr:uid="{99D7C979-6A29-45E0-B2F4-1A31B43B8910}"/>
  <tableColumns count="10">
    <tableColumn id="1" xr3:uid="{1F37DEF1-03A3-4D04-9855-C67E8C6932F3}" uniqueName="1" name="idcapa" queryTableFieldId="1" dataDxfId="22"/>
    <tableColumn id="2" xr3:uid="{2362DFA9-0E03-4A0F-8E81-717F71C9CD00}" uniqueName="2" name="Capa" queryTableFieldId="2" dataDxfId="21"/>
    <tableColumn id="3" xr3:uid="{D62C477A-0E4D-4083-A695-7461E87D7261}" uniqueName="3" name="idpropiedad" queryTableFieldId="3"/>
    <tableColumn id="4" xr3:uid="{E99AA84F-1597-4CB3-8729-38D3FC0099BD}" uniqueName="4" name="Propiedad" queryTableFieldId="4" dataDxfId="20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19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18"/>
    <tableColumn id="9" xr3:uid="{BDD32029-B2DF-4385-96D0-BAA3350373FC}" uniqueName="9" name="clase" queryTableFieldId="9" dataDxfId="17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20" tableType="queryTable" totalsRowShown="0">
  <autoFilter ref="A1:I20" xr:uid="{86493A20-3CB7-4245-AC88-A38A8BE062D1}"/>
  <tableColumns count="9">
    <tableColumn id="1" xr3:uid="{48713DC3-192C-4883-810C-05F72AD98830}" uniqueName="1" name="Clase" queryTableFieldId="1" dataDxfId="16"/>
    <tableColumn id="6" xr3:uid="{63ED8DCC-2FE1-4BC4-9D52-09DAC1345894}" uniqueName="6" name="Descripción Capa" queryTableFieldId="6"/>
    <tableColumn id="2" xr3:uid="{02AC7D7B-4DCC-486C-85A5-4138FB3C95BB}" uniqueName="2" name="Propiedad" queryTableFieldId="2" dataDxfId="15"/>
    <tableColumn id="3" xr3:uid="{E68331ED-D6D2-4864-8879-A62B10583CDA}" uniqueName="3" name="Variable" queryTableFieldId="3" dataDxfId="14"/>
    <tableColumn id="4" xr3:uid="{B418A81A-9C02-481F-9D4A-40DC6737F3BE}" uniqueName="4" name="Color" queryTableFieldId="4" dataDxfId="13"/>
    <tableColumn id="5" xr3:uid="{042A550C-2F82-4479-9F9F-25053CB84666}" uniqueName="5" name="titulo_leyenda" queryTableFieldId="5" dataDxfId="12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3"/>
  <sheetViews>
    <sheetView showGridLines="0" workbookViewId="0">
      <pane ySplit="1" topLeftCell="A2" activePane="bottomLeft" state="frozen"/>
      <selection pane="bottomLeft" activeCell="E11" sqref="E11"/>
    </sheetView>
  </sheetViews>
  <sheetFormatPr baseColWidth="10" defaultRowHeight="14.4" x14ac:dyDescent="0.3"/>
  <cols>
    <col min="1" max="1" width="8.44140625" customWidth="1"/>
    <col min="2" max="2" width="33.88671875" bestFit="1" customWidth="1"/>
    <col min="3" max="3" width="9.109375" bestFit="1" customWidth="1"/>
    <col min="4" max="4" width="11.109375" bestFit="1" customWidth="1"/>
    <col min="5" max="5" width="74.5546875" bestFit="1" customWidth="1"/>
    <col min="6" max="6" width="4.44140625" customWidth="1"/>
  </cols>
  <sheetData>
    <row r="1" spans="1:7" x14ac:dyDescent="0.3">
      <c r="A1" t="s">
        <v>7</v>
      </c>
      <c r="B1" t="s">
        <v>0</v>
      </c>
      <c r="C1" s="10" t="s">
        <v>18</v>
      </c>
      <c r="D1" t="s">
        <v>20</v>
      </c>
      <c r="E1" t="s">
        <v>22</v>
      </c>
    </row>
    <row r="2" spans="1:7" x14ac:dyDescent="0.3">
      <c r="A2" s="26" t="s">
        <v>28</v>
      </c>
      <c r="B2" s="24" t="s">
        <v>120</v>
      </c>
      <c r="C2" s="11" t="s">
        <v>107</v>
      </c>
      <c r="E2" s="38" t="str">
        <f>+"https://github.com/Sud-Austral/mapa_insumos/tree/main/uso_suelo/"&amp;Capas[[#This Row],[Capa]]&amp;"/?Codcom=00000.json"</f>
        <v>https://github.com/Sud-Austral/mapa_insumos/tree/main/uso_suelo/catastro/?Codcom=00000.json</v>
      </c>
      <c r="G2" t="str">
        <f>+A2</f>
        <v>01</v>
      </c>
    </row>
    <row r="3" spans="1:7" x14ac:dyDescent="0.3">
      <c r="A3" s="26" t="s">
        <v>108</v>
      </c>
      <c r="B3" s="24" t="s">
        <v>121</v>
      </c>
      <c r="C3" s="11" t="s">
        <v>107</v>
      </c>
      <c r="E3" s="38" t="str">
        <f>+"https://github.com/Sud-Austral/mapa_insumos/tree/main/uso_suelo/"&amp;Capas[[#This Row],[Capa]]&amp;"/?Codcom=00000.json"</f>
        <v>https://github.com/Sud-Austral/mapa_insumos/tree/main/uso_suelo/esri/2020/?Codcom=00000.json</v>
      </c>
      <c r="G3" t="str">
        <f>+A3</f>
        <v>02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55"/>
  <sheetViews>
    <sheetView showGridLines="0" workbookViewId="0">
      <pane ySplit="9" topLeftCell="A25" activePane="bottomLeft" state="frozen"/>
      <selection pane="bottomLeft" activeCell="G33" sqref="G33"/>
    </sheetView>
  </sheetViews>
  <sheetFormatPr baseColWidth="10" defaultRowHeight="14.4" x14ac:dyDescent="0.3"/>
  <cols>
    <col min="1" max="1" width="8.77734375" bestFit="1" customWidth="1"/>
    <col min="2" max="2" width="7.44140625" bestFit="1" customWidth="1"/>
    <col min="3" max="3" width="13.109375" customWidth="1"/>
    <col min="4" max="4" width="17.33203125" bestFit="1" customWidth="1"/>
    <col min="5" max="5" width="12.77734375" bestFit="1" customWidth="1"/>
    <col min="6" max="6" width="48.44140625" bestFit="1" customWidth="1"/>
    <col min="7" max="7" width="16.44140625" customWidth="1"/>
    <col min="8" max="8" width="29.6640625" bestFit="1" customWidth="1"/>
    <col min="9" max="9" width="7" customWidth="1"/>
    <col min="10" max="10" width="15.21875" bestFit="1" customWidth="1"/>
  </cols>
  <sheetData>
    <row r="9" spans="1:10" x14ac:dyDescent="0.3">
      <c r="A9" s="2" t="s">
        <v>7</v>
      </c>
      <c r="B9" s="2" t="s">
        <v>0</v>
      </c>
      <c r="C9" s="2" t="s">
        <v>8</v>
      </c>
      <c r="D9" s="2" t="s">
        <v>1</v>
      </c>
      <c r="E9" s="2" t="s">
        <v>9</v>
      </c>
      <c r="F9" s="2" t="s">
        <v>5</v>
      </c>
      <c r="G9" s="2" t="s">
        <v>12</v>
      </c>
      <c r="H9" s="2" t="s">
        <v>4</v>
      </c>
      <c r="I9" s="2" t="s">
        <v>6</v>
      </c>
      <c r="J9" s="2" t="s">
        <v>13</v>
      </c>
    </row>
    <row r="10" spans="1:10" ht="15" customHeight="1" x14ac:dyDescent="0.3">
      <c r="A10" s="21" t="s">
        <v>28</v>
      </c>
      <c r="B10" s="27" t="str">
        <f>+VLOOKUP(BD_Capas[[#This Row],[idcapa]],Capas[],2,0)</f>
        <v>catastro</v>
      </c>
      <c r="C10" s="20">
        <v>1</v>
      </c>
      <c r="D10" s="27" t="s">
        <v>122</v>
      </c>
      <c r="E10" s="16">
        <v>1</v>
      </c>
      <c r="F10" s="15" t="s">
        <v>155</v>
      </c>
      <c r="G10" s="17">
        <v>7</v>
      </c>
      <c r="H10" s="24" t="s">
        <v>169</v>
      </c>
      <c r="I10" s="5" t="str">
        <f>BD_Capas[[#This Row],[idcapa]]&amp;"-"&amp;BD_Capas[[#This Row],[posición_capa]]</f>
        <v>01-2</v>
      </c>
      <c r="J10" s="6">
        <v>2</v>
      </c>
    </row>
    <row r="11" spans="1:10" x14ac:dyDescent="0.3">
      <c r="A11" s="1" t="s">
        <v>28</v>
      </c>
      <c r="B11" s="24" t="str">
        <f>+VLOOKUP(BD_Capas[[#This Row],[idcapa]],Capas[],2,0)</f>
        <v>catastro</v>
      </c>
      <c r="C11" s="3">
        <f>+C10+1</f>
        <v>2</v>
      </c>
      <c r="D11" s="24" t="s">
        <v>123</v>
      </c>
      <c r="E11" s="13">
        <v>1</v>
      </c>
      <c r="F11" s="14" t="s">
        <v>156</v>
      </c>
      <c r="G11" s="4">
        <v>8</v>
      </c>
      <c r="H11" s="24" t="s">
        <v>171</v>
      </c>
      <c r="I11" s="5" t="str">
        <f>BD_Capas[[#This Row],[idcapa]]&amp;"-"&amp;BD_Capas[[#This Row],[posición_capa]]</f>
        <v>01-3</v>
      </c>
      <c r="J11" s="6">
        <v>3</v>
      </c>
    </row>
    <row r="12" spans="1:10" x14ac:dyDescent="0.3">
      <c r="A12" s="1" t="s">
        <v>28</v>
      </c>
      <c r="B12" s="24" t="str">
        <f>+VLOOKUP(BD_Capas[[#This Row],[idcapa]],Capas[],2,0)</f>
        <v>catastro</v>
      </c>
      <c r="C12" s="3">
        <f t="shared" ref="C12:C49" si="0">+C11+1</f>
        <v>3</v>
      </c>
      <c r="D12" s="24" t="s">
        <v>124</v>
      </c>
      <c r="E12" s="13">
        <v>1</v>
      </c>
      <c r="F12" s="14" t="s">
        <v>157</v>
      </c>
      <c r="G12" s="4">
        <v>9</v>
      </c>
      <c r="H12" s="24" t="s">
        <v>172</v>
      </c>
      <c r="I12" s="5" t="str">
        <f>BD_Capas[[#This Row],[idcapa]]&amp;"-"&amp;BD_Capas[[#This Row],[posición_capa]]</f>
        <v>01-4</v>
      </c>
      <c r="J12" s="6">
        <v>4</v>
      </c>
    </row>
    <row r="13" spans="1:10" x14ac:dyDescent="0.3">
      <c r="A13" s="1" t="s">
        <v>28</v>
      </c>
      <c r="B13" s="24" t="str">
        <f>+VLOOKUP(BD_Capas[[#This Row],[idcapa]],Capas[],2,0)</f>
        <v>catastro</v>
      </c>
      <c r="C13" s="3">
        <f t="shared" si="0"/>
        <v>4</v>
      </c>
      <c r="D13" s="24" t="s">
        <v>125</v>
      </c>
      <c r="E13" s="13">
        <v>1</v>
      </c>
      <c r="F13" s="14" t="s">
        <v>158</v>
      </c>
      <c r="G13" s="4">
        <v>10</v>
      </c>
      <c r="H13" s="24" t="s">
        <v>173</v>
      </c>
      <c r="I13" s="5" t="str">
        <f>BD_Capas[[#This Row],[idcapa]]&amp;"-"&amp;BD_Capas[[#This Row],[posición_capa]]</f>
        <v>01-5</v>
      </c>
      <c r="J13" s="6">
        <v>5</v>
      </c>
    </row>
    <row r="14" spans="1:10" x14ac:dyDescent="0.3">
      <c r="A14" s="1" t="s">
        <v>28</v>
      </c>
      <c r="B14" s="24" t="str">
        <f>+VLOOKUP(BD_Capas[[#This Row],[idcapa]],Capas[],2,0)</f>
        <v>catastro</v>
      </c>
      <c r="C14" s="3">
        <f t="shared" si="0"/>
        <v>5</v>
      </c>
      <c r="D14" s="24" t="s">
        <v>126</v>
      </c>
      <c r="E14" s="13">
        <v>1</v>
      </c>
      <c r="F14" s="14" t="s">
        <v>159</v>
      </c>
      <c r="G14" s="4">
        <v>11</v>
      </c>
      <c r="H14" s="24" t="s">
        <v>174</v>
      </c>
      <c r="I14" s="5" t="str">
        <f>BD_Capas[[#This Row],[idcapa]]&amp;"-"&amp;BD_Capas[[#This Row],[posición_capa]]</f>
        <v>01-6</v>
      </c>
      <c r="J14" s="6">
        <v>6</v>
      </c>
    </row>
    <row r="15" spans="1:10" x14ac:dyDescent="0.3">
      <c r="A15" s="1" t="s">
        <v>28</v>
      </c>
      <c r="B15" s="24" t="str">
        <f>+VLOOKUP(BD_Capas[[#This Row],[idcapa]],Capas[],2,0)</f>
        <v>catastro</v>
      </c>
      <c r="C15" s="3">
        <f t="shared" si="0"/>
        <v>6</v>
      </c>
      <c r="D15" s="24" t="s">
        <v>127</v>
      </c>
      <c r="E15" s="13">
        <v>1</v>
      </c>
      <c r="F15" t="s">
        <v>160</v>
      </c>
      <c r="G15" s="4">
        <v>12</v>
      </c>
      <c r="H15" s="24" t="s">
        <v>175</v>
      </c>
      <c r="I15" s="5" t="str">
        <f>BD_Capas[[#This Row],[idcapa]]&amp;"-"&amp;BD_Capas[[#This Row],[posición_capa]]</f>
        <v>01-7</v>
      </c>
      <c r="J15" s="6">
        <v>7</v>
      </c>
    </row>
    <row r="16" spans="1:10" x14ac:dyDescent="0.3">
      <c r="A16" s="1" t="s">
        <v>28</v>
      </c>
      <c r="B16" s="24" t="str">
        <f>+VLOOKUP(BD_Capas[[#This Row],[idcapa]],Capas[],2,0)</f>
        <v>catastro</v>
      </c>
      <c r="C16" s="3">
        <f t="shared" si="0"/>
        <v>7</v>
      </c>
      <c r="D16" s="24" t="s">
        <v>128</v>
      </c>
      <c r="E16" s="13">
        <v>1</v>
      </c>
      <c r="F16" t="s">
        <v>161</v>
      </c>
      <c r="G16" s="4">
        <v>13</v>
      </c>
      <c r="H16" s="24" t="s">
        <v>176</v>
      </c>
      <c r="I16" s="5" t="str">
        <f>BD_Capas[[#This Row],[idcapa]]&amp;"-"&amp;BD_Capas[[#This Row],[posición_capa]]</f>
        <v>01-8</v>
      </c>
      <c r="J16" s="6">
        <v>8</v>
      </c>
    </row>
    <row r="17" spans="1:10" x14ac:dyDescent="0.3">
      <c r="A17" s="1" t="s">
        <v>28</v>
      </c>
      <c r="B17" s="24" t="str">
        <f>+VLOOKUP(BD_Capas[[#This Row],[idcapa]],Capas[],2,0)</f>
        <v>catastro</v>
      </c>
      <c r="C17" s="3">
        <f t="shared" si="0"/>
        <v>8</v>
      </c>
      <c r="D17" s="24" t="s">
        <v>129</v>
      </c>
      <c r="E17" s="13"/>
      <c r="F17" s="14"/>
      <c r="G17" s="4"/>
      <c r="H17" s="24"/>
      <c r="I17" s="5"/>
      <c r="J17" s="6"/>
    </row>
    <row r="18" spans="1:10" x14ac:dyDescent="0.3">
      <c r="A18" s="1" t="s">
        <v>28</v>
      </c>
      <c r="B18" s="24" t="str">
        <f>+VLOOKUP(BD_Capas[[#This Row],[idcapa]],Capas[],2,0)</f>
        <v>catastro</v>
      </c>
      <c r="C18" s="3">
        <f t="shared" si="0"/>
        <v>9</v>
      </c>
      <c r="D18" s="24" t="s">
        <v>130</v>
      </c>
      <c r="E18" s="13"/>
      <c r="F18" s="14"/>
      <c r="G18" s="4"/>
      <c r="H18" s="24"/>
      <c r="I18" s="5"/>
      <c r="J18" s="6"/>
    </row>
    <row r="19" spans="1:10" x14ac:dyDescent="0.3">
      <c r="A19" s="1" t="s">
        <v>28</v>
      </c>
      <c r="B19" s="24" t="str">
        <f>+VLOOKUP(BD_Capas[[#This Row],[idcapa]],Capas[],2,0)</f>
        <v>catastro</v>
      </c>
      <c r="C19" s="3">
        <f t="shared" si="0"/>
        <v>10</v>
      </c>
      <c r="D19" s="24" t="s">
        <v>131</v>
      </c>
      <c r="E19" s="13"/>
      <c r="F19" s="14"/>
      <c r="G19" s="4"/>
      <c r="H19" s="24"/>
      <c r="I19" s="5"/>
      <c r="J19" s="6"/>
    </row>
    <row r="20" spans="1:10" x14ac:dyDescent="0.3">
      <c r="A20" s="1" t="s">
        <v>28</v>
      </c>
      <c r="B20" s="24" t="str">
        <f>+VLOOKUP(BD_Capas[[#This Row],[idcapa]],Capas[],2,0)</f>
        <v>catastro</v>
      </c>
      <c r="C20" s="3">
        <f t="shared" si="0"/>
        <v>11</v>
      </c>
      <c r="D20" s="24" t="s">
        <v>132</v>
      </c>
      <c r="E20" s="13"/>
      <c r="F20" s="14"/>
      <c r="G20" s="4"/>
      <c r="H20" s="24"/>
      <c r="I20" s="5"/>
      <c r="J20" s="6"/>
    </row>
    <row r="21" spans="1:10" x14ac:dyDescent="0.3">
      <c r="A21" s="1" t="s">
        <v>28</v>
      </c>
      <c r="B21" s="24" t="str">
        <f>+VLOOKUP(BD_Capas[[#This Row],[idcapa]],Capas[],2,0)</f>
        <v>catastro</v>
      </c>
      <c r="C21" s="3">
        <f t="shared" si="0"/>
        <v>12</v>
      </c>
      <c r="D21" s="24" t="s">
        <v>133</v>
      </c>
      <c r="E21" s="13">
        <v>1</v>
      </c>
      <c r="F21" t="s">
        <v>148</v>
      </c>
      <c r="G21" s="4">
        <v>1</v>
      </c>
      <c r="H21" s="24" t="s">
        <v>170</v>
      </c>
      <c r="I21" s="5" t="str">
        <f>BD_Capas[[#This Row],[idcapa]]&amp;"-"&amp;BD_Capas[[#This Row],[posición_capa]]</f>
        <v>01-1</v>
      </c>
      <c r="J21" s="6">
        <v>1</v>
      </c>
    </row>
    <row r="22" spans="1:10" x14ac:dyDescent="0.3">
      <c r="A22" s="1" t="s">
        <v>28</v>
      </c>
      <c r="B22" s="24" t="str">
        <f>+VLOOKUP(BD_Capas[[#This Row],[idcapa]],Capas[],2,0)</f>
        <v>catastro</v>
      </c>
      <c r="C22" s="3">
        <f t="shared" si="0"/>
        <v>13</v>
      </c>
      <c r="D22" s="24" t="s">
        <v>134</v>
      </c>
      <c r="E22" s="13">
        <v>1</v>
      </c>
      <c r="F22" t="s">
        <v>154</v>
      </c>
      <c r="G22" s="4">
        <v>2</v>
      </c>
      <c r="H22" s="24"/>
      <c r="I22" s="5"/>
      <c r="J22" s="6"/>
    </row>
    <row r="23" spans="1:10" x14ac:dyDescent="0.3">
      <c r="A23" s="1" t="s">
        <v>28</v>
      </c>
      <c r="B23" s="24" t="str">
        <f>+VLOOKUP(BD_Capas[[#This Row],[idcapa]],Capas[],2,0)</f>
        <v>catastro</v>
      </c>
      <c r="C23" s="3">
        <f t="shared" si="0"/>
        <v>14</v>
      </c>
      <c r="D23" s="24" t="s">
        <v>135</v>
      </c>
      <c r="E23" s="13"/>
      <c r="G23" s="4"/>
      <c r="H23" s="24"/>
      <c r="I23" s="5"/>
      <c r="J23" s="6"/>
    </row>
    <row r="24" spans="1:10" x14ac:dyDescent="0.3">
      <c r="A24" s="1" t="s">
        <v>28</v>
      </c>
      <c r="B24" s="24" t="str">
        <f>+VLOOKUP(BD_Capas[[#This Row],[idcapa]],Capas[],2,0)</f>
        <v>catastro</v>
      </c>
      <c r="C24" s="3">
        <f t="shared" si="0"/>
        <v>15</v>
      </c>
      <c r="D24" s="24" t="s">
        <v>136</v>
      </c>
      <c r="E24" s="13"/>
      <c r="F24" s="14"/>
      <c r="G24" s="4"/>
      <c r="H24" s="24"/>
      <c r="I24" s="5"/>
      <c r="J24" s="6"/>
    </row>
    <row r="25" spans="1:10" x14ac:dyDescent="0.3">
      <c r="A25" s="1" t="s">
        <v>28</v>
      </c>
      <c r="B25" s="24" t="str">
        <f>+VLOOKUP(BD_Capas[[#This Row],[idcapa]],Capas[],2,0)</f>
        <v>catastro</v>
      </c>
      <c r="C25" s="3">
        <f t="shared" si="0"/>
        <v>16</v>
      </c>
      <c r="D25" s="24" t="s">
        <v>137</v>
      </c>
      <c r="E25" s="13"/>
      <c r="F25" s="14"/>
      <c r="G25" s="4"/>
      <c r="H25" s="24"/>
      <c r="I25" s="5"/>
      <c r="J25" s="6"/>
    </row>
    <row r="26" spans="1:10" x14ac:dyDescent="0.3">
      <c r="A26" s="1" t="s">
        <v>28</v>
      </c>
      <c r="B26" s="24" t="str">
        <f>+VLOOKUP(BD_Capas[[#This Row],[idcapa]],Capas[],2,0)</f>
        <v>catastro</v>
      </c>
      <c r="C26" s="3">
        <f t="shared" si="0"/>
        <v>17</v>
      </c>
      <c r="D26" s="24" t="s">
        <v>2</v>
      </c>
      <c r="E26" s="13">
        <v>1</v>
      </c>
      <c r="F26" s="14" t="s">
        <v>10</v>
      </c>
      <c r="G26" s="4">
        <v>3</v>
      </c>
      <c r="H26" s="24"/>
      <c r="I26" s="5"/>
      <c r="J26" s="6"/>
    </row>
    <row r="27" spans="1:10" x14ac:dyDescent="0.3">
      <c r="A27" s="1" t="s">
        <v>28</v>
      </c>
      <c r="B27" s="24" t="str">
        <f>+VLOOKUP(BD_Capas[[#This Row],[idcapa]],Capas[],2,0)</f>
        <v>catastro</v>
      </c>
      <c r="C27" s="3">
        <f t="shared" si="0"/>
        <v>18</v>
      </c>
      <c r="D27" s="24" t="s">
        <v>3</v>
      </c>
      <c r="E27" s="13">
        <v>1</v>
      </c>
      <c r="F27" t="s">
        <v>152</v>
      </c>
      <c r="G27" s="4">
        <v>4</v>
      </c>
      <c r="H27" s="24"/>
      <c r="I27" s="5"/>
      <c r="J27" s="6"/>
    </row>
    <row r="28" spans="1:10" x14ac:dyDescent="0.3">
      <c r="A28" s="1" t="s">
        <v>28</v>
      </c>
      <c r="B28" s="24" t="str">
        <f>+VLOOKUP(BD_Capas[[#This Row],[idcapa]],Capas[],2,0)</f>
        <v>catastro</v>
      </c>
      <c r="C28" s="3">
        <f t="shared" si="0"/>
        <v>19</v>
      </c>
      <c r="D28" s="24" t="s">
        <v>109</v>
      </c>
      <c r="E28" s="13">
        <v>1</v>
      </c>
      <c r="F28" s="14" t="s">
        <v>11</v>
      </c>
      <c r="G28" s="4">
        <v>5</v>
      </c>
      <c r="H28" s="24"/>
      <c r="I28" s="36"/>
      <c r="J28" s="37"/>
    </row>
    <row r="29" spans="1:10" x14ac:dyDescent="0.3">
      <c r="A29" s="1" t="s">
        <v>28</v>
      </c>
      <c r="B29" s="24" t="str">
        <f>+VLOOKUP(BD_Capas[[#This Row],[idcapa]],Capas[],2,0)</f>
        <v>catastro</v>
      </c>
      <c r="C29" s="3">
        <f t="shared" si="0"/>
        <v>20</v>
      </c>
      <c r="D29" s="24" t="s">
        <v>110</v>
      </c>
      <c r="E29" s="13"/>
      <c r="F29" s="14"/>
      <c r="G29" s="4"/>
      <c r="H29" s="24"/>
      <c r="I29" s="36"/>
      <c r="J29" s="37"/>
    </row>
    <row r="30" spans="1:10" x14ac:dyDescent="0.3">
      <c r="A30" s="1" t="s">
        <v>28</v>
      </c>
      <c r="B30" s="24" t="str">
        <f>+VLOOKUP(BD_Capas[[#This Row],[idcapa]],Capas[],2,0)</f>
        <v>catastro</v>
      </c>
      <c r="C30" s="3">
        <f t="shared" si="0"/>
        <v>21</v>
      </c>
      <c r="D30" s="24" t="s">
        <v>138</v>
      </c>
      <c r="E30" s="13"/>
      <c r="F30" s="14"/>
      <c r="G30" s="4"/>
      <c r="H30" s="24"/>
      <c r="I30" s="36"/>
      <c r="J30" s="37"/>
    </row>
    <row r="31" spans="1:10" x14ac:dyDescent="0.3">
      <c r="A31" s="1" t="s">
        <v>28</v>
      </c>
      <c r="B31" s="24" t="str">
        <f>+VLOOKUP(BD_Capas[[#This Row],[idcapa]],Capas[],2,0)</f>
        <v>catastro</v>
      </c>
      <c r="C31" s="3">
        <f t="shared" si="0"/>
        <v>22</v>
      </c>
      <c r="D31" s="24" t="s">
        <v>139</v>
      </c>
      <c r="E31" s="13"/>
      <c r="F31" s="14"/>
      <c r="G31" s="4"/>
      <c r="H31" s="24"/>
      <c r="I31" s="36"/>
      <c r="J31" s="37"/>
    </row>
    <row r="32" spans="1:10" x14ac:dyDescent="0.3">
      <c r="A32" s="1" t="s">
        <v>28</v>
      </c>
      <c r="B32" s="24" t="str">
        <f>+VLOOKUP(BD_Capas[[#This Row],[idcapa]],Capas[],2,0)</f>
        <v>catastro</v>
      </c>
      <c r="C32" s="3">
        <f t="shared" si="0"/>
        <v>23</v>
      </c>
      <c r="D32" s="24" t="s">
        <v>140</v>
      </c>
      <c r="E32" s="13">
        <v>1</v>
      </c>
      <c r="F32" s="14" t="s">
        <v>153</v>
      </c>
      <c r="G32" s="4">
        <v>6</v>
      </c>
      <c r="H32" s="24"/>
      <c r="I32" s="36"/>
      <c r="J32" s="37"/>
    </row>
    <row r="33" spans="1:10" x14ac:dyDescent="0.3">
      <c r="A33" s="1" t="s">
        <v>28</v>
      </c>
      <c r="B33" s="24" t="str">
        <f>+VLOOKUP(BD_Capas[[#This Row],[idcapa]],Capas[],2,0)</f>
        <v>catastro</v>
      </c>
      <c r="C33" s="3">
        <f t="shared" si="0"/>
        <v>24</v>
      </c>
      <c r="D33" s="24" t="s">
        <v>141</v>
      </c>
      <c r="E33" s="13"/>
      <c r="F33" s="14"/>
      <c r="G33" s="4"/>
      <c r="H33" s="24"/>
      <c r="I33" s="36"/>
      <c r="J33" s="37"/>
    </row>
    <row r="34" spans="1:10" x14ac:dyDescent="0.3">
      <c r="A34" s="1" t="s">
        <v>28</v>
      </c>
      <c r="B34" s="24" t="str">
        <f>+VLOOKUP(BD_Capas[[#This Row],[idcapa]],Capas[],2,0)</f>
        <v>catastro</v>
      </c>
      <c r="C34" s="3">
        <f t="shared" si="0"/>
        <v>25</v>
      </c>
      <c r="D34" s="24" t="s">
        <v>142</v>
      </c>
      <c r="E34" s="13"/>
      <c r="F34" s="14"/>
      <c r="G34" s="4"/>
      <c r="H34" s="24"/>
      <c r="I34" s="36"/>
      <c r="J34" s="37"/>
    </row>
    <row r="35" spans="1:10" x14ac:dyDescent="0.3">
      <c r="A35" s="1" t="s">
        <v>28</v>
      </c>
      <c r="B35" s="24" t="str">
        <f>+VLOOKUP(BD_Capas[[#This Row],[idcapa]],Capas[],2,0)</f>
        <v>catastro</v>
      </c>
      <c r="C35" s="3">
        <f t="shared" si="0"/>
        <v>26</v>
      </c>
      <c r="D35" s="24" t="s">
        <v>143</v>
      </c>
      <c r="E35" s="13"/>
      <c r="F35" s="14"/>
      <c r="G35" s="4"/>
      <c r="H35" s="24"/>
      <c r="I35" s="36"/>
      <c r="J35" s="37"/>
    </row>
    <row r="36" spans="1:10" x14ac:dyDescent="0.3">
      <c r="A36" s="1" t="s">
        <v>28</v>
      </c>
      <c r="B36" s="24" t="str">
        <f>+VLOOKUP(BD_Capas[[#This Row],[idcapa]],Capas[],2,0)</f>
        <v>catastro</v>
      </c>
      <c r="C36" s="3">
        <f t="shared" si="0"/>
        <v>27</v>
      </c>
      <c r="D36" s="24" t="s">
        <v>144</v>
      </c>
      <c r="E36" s="13">
        <v>1</v>
      </c>
      <c r="F36" s="14" t="s">
        <v>162</v>
      </c>
      <c r="G36" s="4">
        <v>14</v>
      </c>
      <c r="H36" s="24"/>
      <c r="I36" s="36"/>
      <c r="J36" s="37"/>
    </row>
    <row r="37" spans="1:10" x14ac:dyDescent="0.3">
      <c r="A37" s="1" t="s">
        <v>28</v>
      </c>
      <c r="B37" s="24" t="str">
        <f>+VLOOKUP(BD_Capas[[#This Row],[idcapa]],Capas[],2,0)</f>
        <v>catastro</v>
      </c>
      <c r="C37" s="3">
        <f t="shared" si="0"/>
        <v>28</v>
      </c>
      <c r="D37" s="24" t="s">
        <v>145</v>
      </c>
      <c r="E37" s="13">
        <v>1</v>
      </c>
      <c r="F37" s="14" t="s">
        <v>163</v>
      </c>
      <c r="G37" s="4">
        <v>15</v>
      </c>
      <c r="H37" s="24"/>
      <c r="I37" s="36"/>
      <c r="J37" s="37"/>
    </row>
    <row r="38" spans="1:10" x14ac:dyDescent="0.3">
      <c r="A38" s="1" t="s">
        <v>28</v>
      </c>
      <c r="B38" s="24" t="str">
        <f>+VLOOKUP(BD_Capas[[#This Row],[idcapa]],Capas[],2,0)</f>
        <v>catastro</v>
      </c>
      <c r="C38" s="3">
        <f t="shared" si="0"/>
        <v>29</v>
      </c>
      <c r="D38" s="24" t="s">
        <v>146</v>
      </c>
      <c r="E38" s="13">
        <v>1</v>
      </c>
      <c r="F38" s="14" t="s">
        <v>164</v>
      </c>
      <c r="G38" s="4">
        <v>16</v>
      </c>
      <c r="H38" s="24" t="s">
        <v>177</v>
      </c>
      <c r="I38" s="5" t="str">
        <f>BD_Capas[[#This Row],[idcapa]]&amp;"-"&amp;BD_Capas[[#This Row],[posición_capa]]</f>
        <v>01-9</v>
      </c>
      <c r="J38" s="6">
        <v>9</v>
      </c>
    </row>
    <row r="39" spans="1:10" x14ac:dyDescent="0.3">
      <c r="A39" s="21" t="s">
        <v>108</v>
      </c>
      <c r="B39" s="27" t="str">
        <f>+VLOOKUP(BD_Capas[[#This Row],[idcapa]],Capas[],2,0)</f>
        <v>esri/2020</v>
      </c>
      <c r="C39" s="20">
        <v>1</v>
      </c>
      <c r="D39" s="27" t="s">
        <v>135</v>
      </c>
      <c r="E39" s="16"/>
      <c r="F39" s="15"/>
      <c r="G39" s="17"/>
      <c r="H39" s="27"/>
      <c r="I39" s="18"/>
      <c r="J39" s="19"/>
    </row>
    <row r="40" spans="1:10" x14ac:dyDescent="0.3">
      <c r="A40" s="1" t="s">
        <v>108</v>
      </c>
      <c r="B40" s="24" t="str">
        <f>+VLOOKUP(BD_Capas[[#This Row],[idcapa]],Capas[],2,0)</f>
        <v>esri/2020</v>
      </c>
      <c r="C40" s="3">
        <f t="shared" si="0"/>
        <v>2</v>
      </c>
      <c r="D40" s="24" t="s">
        <v>136</v>
      </c>
      <c r="E40" s="13"/>
      <c r="F40" s="14"/>
      <c r="G40" s="4"/>
      <c r="H40" s="24"/>
      <c r="I40" s="36"/>
      <c r="J40" s="37"/>
    </row>
    <row r="41" spans="1:10" x14ac:dyDescent="0.3">
      <c r="A41" s="1" t="s">
        <v>108</v>
      </c>
      <c r="B41" s="24" t="str">
        <f>+VLOOKUP(BD_Capas[[#This Row],[idcapa]],Capas[],2,0)</f>
        <v>esri/2020</v>
      </c>
      <c r="C41" s="3">
        <f t="shared" si="0"/>
        <v>3</v>
      </c>
      <c r="D41" s="24" t="s">
        <v>137</v>
      </c>
      <c r="E41" s="13"/>
      <c r="F41" s="14"/>
      <c r="G41" s="4"/>
      <c r="H41" s="24"/>
      <c r="I41" s="36"/>
      <c r="J41" s="37"/>
    </row>
    <row r="42" spans="1:10" x14ac:dyDescent="0.3">
      <c r="A42" s="1" t="s">
        <v>108</v>
      </c>
      <c r="B42" s="24" t="str">
        <f>+VLOOKUP(BD_Capas[[#This Row],[idcapa]],Capas[],2,0)</f>
        <v>esri/2020</v>
      </c>
      <c r="C42" s="3">
        <f t="shared" si="0"/>
        <v>4</v>
      </c>
      <c r="D42" s="24" t="s">
        <v>2</v>
      </c>
      <c r="E42" s="13">
        <v>1</v>
      </c>
      <c r="F42" s="14" t="s">
        <v>10</v>
      </c>
      <c r="G42" s="4">
        <v>3</v>
      </c>
      <c r="H42" s="24"/>
      <c r="I42" s="36"/>
      <c r="J42" s="37"/>
    </row>
    <row r="43" spans="1:10" x14ac:dyDescent="0.3">
      <c r="A43" s="1" t="s">
        <v>108</v>
      </c>
      <c r="B43" s="24" t="str">
        <f>+VLOOKUP(BD_Capas[[#This Row],[idcapa]],Capas[],2,0)</f>
        <v>esri/2020</v>
      </c>
      <c r="C43" s="3">
        <f t="shared" si="0"/>
        <v>5</v>
      </c>
      <c r="D43" s="24" t="s">
        <v>3</v>
      </c>
      <c r="E43" s="13">
        <v>1</v>
      </c>
      <c r="F43" s="14" t="s">
        <v>152</v>
      </c>
      <c r="G43" s="4">
        <v>4</v>
      </c>
      <c r="H43" s="24"/>
      <c r="I43" s="5"/>
      <c r="J43" s="37"/>
    </row>
    <row r="44" spans="1:10" x14ac:dyDescent="0.3">
      <c r="A44" s="1" t="s">
        <v>108</v>
      </c>
      <c r="B44" s="24" t="str">
        <f>+VLOOKUP(BD_Capas[[#This Row],[idcapa]],Capas[],2,0)</f>
        <v>esri/2020</v>
      </c>
      <c r="C44" s="3">
        <f t="shared" si="0"/>
        <v>6</v>
      </c>
      <c r="D44" s="24" t="s">
        <v>109</v>
      </c>
      <c r="E44" s="13">
        <v>1</v>
      </c>
      <c r="F44" s="14" t="s">
        <v>11</v>
      </c>
      <c r="G44" s="4">
        <v>5</v>
      </c>
      <c r="H44" s="24"/>
      <c r="I44" s="36"/>
      <c r="J44" s="37"/>
    </row>
    <row r="45" spans="1:10" x14ac:dyDescent="0.3">
      <c r="A45" s="1" t="s">
        <v>108</v>
      </c>
      <c r="B45" s="24" t="str">
        <f>+VLOOKUP(BD_Capas[[#This Row],[idcapa]],Capas[],2,0)</f>
        <v>esri/2020</v>
      </c>
      <c r="C45" s="3">
        <f t="shared" si="0"/>
        <v>7</v>
      </c>
      <c r="D45" s="24" t="s">
        <v>110</v>
      </c>
      <c r="E45" s="13"/>
      <c r="F45" s="14"/>
      <c r="G45" s="4"/>
      <c r="H45" s="24"/>
      <c r="I45" s="36"/>
      <c r="J45" s="37"/>
    </row>
    <row r="46" spans="1:10" x14ac:dyDescent="0.3">
      <c r="A46" s="1" t="s">
        <v>108</v>
      </c>
      <c r="B46" s="24" t="str">
        <f>+VLOOKUP(BD_Capas[[#This Row],[idcapa]],Capas[],2,0)</f>
        <v>esri/2020</v>
      </c>
      <c r="C46" s="3">
        <f t="shared" si="0"/>
        <v>8</v>
      </c>
      <c r="D46" s="24" t="s">
        <v>138</v>
      </c>
      <c r="E46" s="13"/>
      <c r="F46" s="14"/>
      <c r="G46" s="4"/>
      <c r="H46" s="24"/>
      <c r="I46" s="36"/>
      <c r="J46" s="37"/>
    </row>
    <row r="47" spans="1:10" x14ac:dyDescent="0.3">
      <c r="A47" s="1" t="s">
        <v>108</v>
      </c>
      <c r="B47" s="24" t="str">
        <f>+VLOOKUP(BD_Capas[[#This Row],[idcapa]],Capas[],2,0)</f>
        <v>esri/2020</v>
      </c>
      <c r="C47" s="3">
        <f t="shared" si="0"/>
        <v>9</v>
      </c>
      <c r="D47" s="24" t="s">
        <v>139</v>
      </c>
      <c r="E47" s="13"/>
      <c r="G47" s="4"/>
      <c r="H47" s="24"/>
      <c r="I47" s="36"/>
      <c r="J47" s="37"/>
    </row>
    <row r="48" spans="1:10" x14ac:dyDescent="0.3">
      <c r="A48" s="1" t="s">
        <v>108</v>
      </c>
      <c r="B48" s="24" t="str">
        <f>+VLOOKUP(BD_Capas[[#This Row],[idcapa]],Capas[],2,0)</f>
        <v>esri/2020</v>
      </c>
      <c r="C48" s="3">
        <f t="shared" si="0"/>
        <v>10</v>
      </c>
      <c r="D48" s="24" t="s">
        <v>140</v>
      </c>
      <c r="E48" s="13">
        <v>1</v>
      </c>
      <c r="F48" s="14" t="s">
        <v>153</v>
      </c>
      <c r="G48" s="4">
        <v>6</v>
      </c>
      <c r="H48" s="24"/>
      <c r="I48" s="36"/>
      <c r="J48" s="37"/>
    </row>
    <row r="49" spans="1:10" x14ac:dyDescent="0.3">
      <c r="A49" s="1" t="s">
        <v>108</v>
      </c>
      <c r="B49" s="24" t="str">
        <f>+VLOOKUP(BD_Capas[[#This Row],[idcapa]],Capas[],2,0)</f>
        <v>esri/2020</v>
      </c>
      <c r="C49" s="3">
        <f t="shared" si="0"/>
        <v>11</v>
      </c>
      <c r="D49" s="24" t="s">
        <v>147</v>
      </c>
      <c r="E49" s="13"/>
      <c r="F49" s="14"/>
      <c r="G49" s="4"/>
      <c r="H49" s="24"/>
      <c r="I49" s="36"/>
      <c r="J49" s="37"/>
    </row>
    <row r="50" spans="1:10" x14ac:dyDescent="0.3">
      <c r="A50" s="1" t="s">
        <v>108</v>
      </c>
      <c r="B50" s="24" t="str">
        <f>+VLOOKUP(BD_Capas[[#This Row],[idcapa]],Capas[],2,0)</f>
        <v>esri/2020</v>
      </c>
      <c r="C50" s="3">
        <f t="shared" ref="C50:C55" si="1">+C49+1</f>
        <v>12</v>
      </c>
      <c r="D50" s="24" t="s">
        <v>148</v>
      </c>
      <c r="E50" s="13">
        <v>1</v>
      </c>
      <c r="F50" s="14" t="s">
        <v>148</v>
      </c>
      <c r="G50" s="4">
        <v>1</v>
      </c>
      <c r="H50" s="24" t="s">
        <v>165</v>
      </c>
      <c r="I50" s="36" t="str">
        <f>BD_Capas[[#This Row],[idcapa]]&amp;"-"&amp;BD_Capas[[#This Row],[posición_capa]]</f>
        <v>02-1</v>
      </c>
      <c r="J50" s="37">
        <v>1</v>
      </c>
    </row>
    <row r="51" spans="1:10" x14ac:dyDescent="0.3">
      <c r="A51" s="1" t="s">
        <v>108</v>
      </c>
      <c r="B51" s="24" t="str">
        <f>+VLOOKUP(BD_Capas[[#This Row],[idcapa]],Capas[],2,0)</f>
        <v>esri/2020</v>
      </c>
      <c r="C51" s="3">
        <f t="shared" si="1"/>
        <v>13</v>
      </c>
      <c r="D51" s="24" t="s">
        <v>134</v>
      </c>
      <c r="E51" s="13">
        <v>1</v>
      </c>
      <c r="F51" s="14" t="s">
        <v>154</v>
      </c>
      <c r="G51" s="4">
        <v>2</v>
      </c>
      <c r="H51" s="24"/>
      <c r="I51" s="36"/>
      <c r="J51" s="37"/>
    </row>
    <row r="52" spans="1:10" x14ac:dyDescent="0.3">
      <c r="A52" s="1" t="s">
        <v>108</v>
      </c>
      <c r="B52" s="24" t="str">
        <f>+VLOOKUP(BD_Capas[[#This Row],[idcapa]],Capas[],2,0)</f>
        <v>esri/2020</v>
      </c>
      <c r="C52" s="3">
        <f t="shared" si="1"/>
        <v>14</v>
      </c>
      <c r="D52" s="24" t="s">
        <v>149</v>
      </c>
      <c r="E52" s="13"/>
      <c r="G52" s="4"/>
      <c r="H52" s="24"/>
      <c r="I52" s="5"/>
      <c r="J52" s="37"/>
    </row>
    <row r="53" spans="1:10" x14ac:dyDescent="0.3">
      <c r="A53" s="1" t="s">
        <v>108</v>
      </c>
      <c r="B53" s="24" t="str">
        <f>+VLOOKUP(BD_Capas[[#This Row],[idcapa]],Capas[],2,0)</f>
        <v>esri/2020</v>
      </c>
      <c r="C53" s="3">
        <f t="shared" si="1"/>
        <v>15</v>
      </c>
      <c r="D53" s="24" t="s">
        <v>150</v>
      </c>
      <c r="E53" s="13"/>
      <c r="G53" s="4"/>
      <c r="H53" s="24"/>
      <c r="I53" s="5"/>
      <c r="J53" s="37"/>
    </row>
    <row r="54" spans="1:10" x14ac:dyDescent="0.3">
      <c r="A54" s="1" t="s">
        <v>108</v>
      </c>
      <c r="B54" s="24" t="str">
        <f>+VLOOKUP(BD_Capas[[#This Row],[idcapa]],Capas[],2,0)</f>
        <v>esri/2020</v>
      </c>
      <c r="C54" s="3">
        <f t="shared" si="1"/>
        <v>16</v>
      </c>
      <c r="D54" s="24" t="s">
        <v>151</v>
      </c>
      <c r="E54" s="13"/>
      <c r="G54" s="4"/>
      <c r="H54" s="24"/>
      <c r="I54" s="5"/>
      <c r="J54" s="37"/>
    </row>
    <row r="55" spans="1:10" x14ac:dyDescent="0.3">
      <c r="A55" s="1" t="s">
        <v>108</v>
      </c>
      <c r="B55" s="24" t="str">
        <f>+VLOOKUP(BD_Capas[[#This Row],[idcapa]],Capas[],2,0)</f>
        <v>esri/2020</v>
      </c>
      <c r="C55" s="3">
        <f t="shared" si="1"/>
        <v>17</v>
      </c>
      <c r="D55" s="24" t="s">
        <v>141</v>
      </c>
      <c r="E55" s="13"/>
      <c r="F55" s="14"/>
      <c r="G55" s="4"/>
      <c r="H55" s="24"/>
      <c r="I55" s="36"/>
      <c r="J55" s="37"/>
    </row>
  </sheetData>
  <phoneticPr fontId="4" type="noConversion"/>
  <conditionalFormatting sqref="E10:E55">
    <cfRule type="cellIs" dxfId="64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28"/>
  <sheetViews>
    <sheetView showGridLines="0" workbookViewId="0">
      <pane ySplit="9" topLeftCell="A10" activePane="bottomLeft" state="frozen"/>
      <selection pane="bottomLeft" activeCell="F15" sqref="F15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5.5546875" bestFit="1" customWidth="1"/>
    <col min="4" max="4" width="24.21875" bestFit="1" customWidth="1"/>
    <col min="5" max="5" width="15.44140625" bestFit="1" customWidth="1"/>
    <col min="6" max="6" width="28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16</v>
      </c>
      <c r="B9" t="s">
        <v>26</v>
      </c>
      <c r="C9" s="7" t="s">
        <v>1</v>
      </c>
      <c r="D9" s="7" t="s">
        <v>14</v>
      </c>
      <c r="E9" s="8" t="s">
        <v>15</v>
      </c>
      <c r="F9" t="s">
        <v>17</v>
      </c>
      <c r="G9" s="12" t="s">
        <v>23</v>
      </c>
      <c r="H9" t="s">
        <v>7</v>
      </c>
      <c r="I9" s="10" t="s">
        <v>18</v>
      </c>
    </row>
    <row r="10" spans="1:9" x14ac:dyDescent="0.3">
      <c r="A10" s="29" t="s">
        <v>25</v>
      </c>
      <c r="B10" s="30" t="str">
        <f>+IFERROR(VLOOKUP(BD_Detalles[[#This Row],[Clase]],'Resumen Capas'!$A$4:$C$1048576,2,0),"COMPLETAR")</f>
        <v>Catastro: Uso de la Tierra Homologado</v>
      </c>
      <c r="C10" s="30" t="str">
        <f>+IFERROR(IF(RIGHT(BD_Detalles[[#This Row],[Clase]],1)="0","",VLOOKUP(BD_Detalles[[#This Row],[Clase]],'Resumen Capas'!$A$4:$C$1048576,3,0)),"COMPLETAR")</f>
        <v>USO</v>
      </c>
      <c r="D10" s="41" t="s">
        <v>112</v>
      </c>
      <c r="E10" s="41" t="s">
        <v>98</v>
      </c>
      <c r="F10" s="33" t="str">
        <f>+IFERROR(VLOOKUP(BD_Detalles[[#This Row],[Clase]],'Resumen Capas'!$A$4:$C$1048576,2,0),"COMPLETAR")</f>
        <v>Catastro: Uso de la Tierra Homologado</v>
      </c>
      <c r="G10" s="35"/>
      <c r="H10" s="40" t="str">
        <f>+LEFT(BD_Detalles[[#This Row],[Clase]],2)</f>
        <v>01</v>
      </c>
      <c r="I10" s="32" t="str">
        <f>+IFERROR(VLOOKUP(BD_Detalles[[#This Row],[idcapa]],Capas[[idcapa]:[Tipo]],3,0),"")</f>
        <v>Polígono</v>
      </c>
    </row>
    <row r="11" spans="1:9" x14ac:dyDescent="0.3">
      <c r="A11" s="29" t="s">
        <v>24</v>
      </c>
      <c r="B11" s="30" t="str">
        <f>+IFERROR(VLOOKUP(BD_Detalles[[#This Row],[Clase]],'Resumen Capas'!$A$4:$C$1048576,2,0),"COMPLETAR")</f>
        <v>Catastro: Uso de la Tierra Origen</v>
      </c>
      <c r="C11" s="30" t="str">
        <f>+IFERROR(IF(RIGHT(BD_Detalles[[#This Row],[Clase]],1)="0","",VLOOKUP(BD_Detalles[[#This Row],[Clase]],'Resumen Capas'!$A$4:$C$1048576,3,0)),"COMPLETAR")</f>
        <v>USO_TIERRA</v>
      </c>
      <c r="D11" s="41" t="s">
        <v>112</v>
      </c>
      <c r="E11" s="41" t="s">
        <v>99</v>
      </c>
      <c r="F11" s="33" t="str">
        <f>+IFERROR(VLOOKUP(BD_Detalles[[#This Row],[Clase]],'Resumen Capas'!$A$4:$C$1048576,2,0),"COMPLETAR")</f>
        <v>Catastro: Uso de la Tierra Origen</v>
      </c>
      <c r="G11" s="35"/>
      <c r="H11" s="40" t="str">
        <f>+LEFT(BD_Detalles[[#This Row],[Clase]],2)</f>
        <v>01</v>
      </c>
      <c r="I11" s="32" t="str">
        <f>+IFERROR(VLOOKUP(BD_Detalles[[#This Row],[idcapa]],Capas[[idcapa]:[Tipo]],3,0),"")</f>
        <v>Polígono</v>
      </c>
    </row>
    <row r="12" spans="1:9" x14ac:dyDescent="0.3">
      <c r="A12" s="29" t="s">
        <v>105</v>
      </c>
      <c r="B12" s="30" t="str">
        <f>+IFERROR(VLOOKUP(BD_Detalles[[#This Row],[Clase]],'Resumen Capas'!$A$4:$C$1048576,2,0),"COMPLETAR")</f>
        <v>Catastro: Subuso de la Tierra</v>
      </c>
      <c r="C12" s="30" t="str">
        <f>+IFERROR(IF(RIGHT(BD_Detalles[[#This Row],[Clase]],1)="0","",VLOOKUP(BD_Detalles[[#This Row],[Clase]],'Resumen Capas'!$A$4:$C$1048576,3,0)),"COMPLETAR")</f>
        <v>SUBUSO</v>
      </c>
      <c r="D12" s="41" t="s">
        <v>112</v>
      </c>
      <c r="E12" s="41" t="s">
        <v>100</v>
      </c>
      <c r="F12" s="33" t="str">
        <f>+IFERROR(VLOOKUP(BD_Detalles[[#This Row],[Clase]],'Resumen Capas'!$A$4:$C$1048576,2,0),"COMPLETAR")</f>
        <v>Catastro: Subuso de la Tierra</v>
      </c>
      <c r="G12" s="35"/>
      <c r="H12" s="31" t="str">
        <f>+LEFT(BD_Detalles[[#This Row],[Clase]],2)</f>
        <v>01</v>
      </c>
      <c r="I12" s="32" t="str">
        <f>+IFERROR(VLOOKUP(BD_Detalles[[#This Row],[idcapa]],Capas[[idcapa]:[Tipo]],3,0),"")</f>
        <v>Polígono</v>
      </c>
    </row>
    <row r="13" spans="1:9" x14ac:dyDescent="0.3">
      <c r="A13" s="29" t="s">
        <v>106</v>
      </c>
      <c r="B13" s="30" t="str">
        <f>+IFERROR(VLOOKUP(BD_Detalles[[#This Row],[Clase]],'Resumen Capas'!$A$4:$C$1048576,2,0),"COMPLETAR")</f>
        <v>Catastro: Estructura del Bosque</v>
      </c>
      <c r="C13" s="30" t="str">
        <f>+IFERROR(IF(RIGHT(BD_Detalles[[#This Row],[Clase]],1)="0","",VLOOKUP(BD_Detalles[[#This Row],[Clase]],'Resumen Capas'!$A$4:$C$1048576,3,0)),"COMPLETAR")</f>
        <v>ESTRUCTURA</v>
      </c>
      <c r="D13" s="41" t="s">
        <v>112</v>
      </c>
      <c r="E13" s="41" t="s">
        <v>102</v>
      </c>
      <c r="F13" s="33" t="str">
        <f>+IFERROR(VLOOKUP(BD_Detalles[[#This Row],[Clase]],'Resumen Capas'!$A$4:$C$1048576,2,0),"COMPLETAR")</f>
        <v>Catastro: Estructura del Bosque</v>
      </c>
      <c r="G13" s="35"/>
      <c r="H13" s="40" t="str">
        <f>+LEFT(BD_Detalles[[#This Row],[Clase]],2)</f>
        <v>01</v>
      </c>
      <c r="I13" s="32" t="str">
        <f>+IFERROR(VLOOKUP(BD_Detalles[[#This Row],[idcapa]],Capas[[idcapa]:[Tipo]],3,0),"")</f>
        <v>Polígono</v>
      </c>
    </row>
    <row r="14" spans="1:9" x14ac:dyDescent="0.3">
      <c r="A14" s="29" t="s">
        <v>113</v>
      </c>
      <c r="B14" s="30" t="str">
        <f>+IFERROR(VLOOKUP(BD_Detalles[[#This Row],[Clase]],'Resumen Capas'!$A$4:$C$1048576,2,0),"COMPLETAR")</f>
        <v>Catastro: Cobertura del Bosque</v>
      </c>
      <c r="C14" s="30" t="str">
        <f>+IFERROR(IF(RIGHT(BD_Detalles[[#This Row],[Clase]],1)="0","",VLOOKUP(BD_Detalles[[#This Row],[Clase]],'Resumen Capas'!$A$4:$C$1048576,3,0)),"COMPLETAR")</f>
        <v>COBERTURA</v>
      </c>
      <c r="D14" s="41" t="s">
        <v>112</v>
      </c>
      <c r="E14" s="41" t="s">
        <v>27</v>
      </c>
      <c r="F14" s="33" t="str">
        <f>+IFERROR(VLOOKUP(BD_Detalles[[#This Row],[Clase]],'Resumen Capas'!$A$4:$C$1048576,2,0),"COMPLETAR")</f>
        <v>Catastro: Cobertura del Bosque</v>
      </c>
      <c r="G14" s="35"/>
      <c r="H14" s="40" t="str">
        <f>+LEFT(BD_Detalles[[#This Row],[Clase]],2)</f>
        <v>01</v>
      </c>
      <c r="I14" s="32" t="str">
        <f>+IFERROR(VLOOKUP(BD_Detalles[[#This Row],[idcapa]],Capas[[idcapa]:[Tipo]],3,0),"")</f>
        <v>Polígono</v>
      </c>
    </row>
    <row r="15" spans="1:9" x14ac:dyDescent="0.3">
      <c r="A15" s="29" t="s">
        <v>114</v>
      </c>
      <c r="B15" s="30" t="str">
        <f>+IFERROR(VLOOKUP(BD_Detalles[[#This Row],[Clase]],'Resumen Capas'!$A$4:$C$1048576,2,0),"COMPLETAR")</f>
        <v>Catastro: Altura del Bosque</v>
      </c>
      <c r="C15" s="30" t="str">
        <f>+IFERROR(IF(RIGHT(BD_Detalles[[#This Row],[Clase]],1)="0","",VLOOKUP(BD_Detalles[[#This Row],[Clase]],'Resumen Capas'!$A$4:$C$1048576,3,0)),"COMPLETAR")</f>
        <v>ALTURA</v>
      </c>
      <c r="D15" s="41" t="s">
        <v>112</v>
      </c>
      <c r="E15" s="41" t="s">
        <v>101</v>
      </c>
      <c r="F15" s="33" t="str">
        <f>+IFERROR(VLOOKUP(BD_Detalles[[#This Row],[Clase]],'Resumen Capas'!$A$4:$C$1048576,2,0),"COMPLETAR")</f>
        <v>Catastro: Altura del Bosque</v>
      </c>
      <c r="G15" s="35"/>
      <c r="H15" s="40" t="str">
        <f>+LEFT(BD_Detalles[[#This Row],[Clase]],2)</f>
        <v>01</v>
      </c>
      <c r="I15" s="32" t="str">
        <f>+IFERROR(VLOOKUP(BD_Detalles[[#This Row],[idcapa]],Capas[[idcapa]:[Tipo]],3,0),"")</f>
        <v>Polígono</v>
      </c>
    </row>
    <row r="16" spans="1:9" x14ac:dyDescent="0.3">
      <c r="A16" s="29" t="s">
        <v>166</v>
      </c>
      <c r="B16" s="30" t="str">
        <f>+IFERROR(VLOOKUP(BD_Detalles[[#This Row],[Clase]],'Resumen Capas'!$A$4:$C$1048576,2,0),"COMPLETAR")</f>
        <v>Catastro: Tipo Forestal</v>
      </c>
      <c r="C16" s="30" t="str">
        <f>+IFERROR(IF(RIGHT(BD_Detalles[[#This Row],[Clase]],1)="0","",VLOOKUP(BD_Detalles[[#This Row],[Clase]],'Resumen Capas'!$A$4:$C$1048576,3,0)),"COMPLETAR")</f>
        <v>TIPO_FORES</v>
      </c>
      <c r="D16" s="41" t="s">
        <v>112</v>
      </c>
      <c r="E16" s="41" t="s">
        <v>98</v>
      </c>
      <c r="F16" s="33" t="str">
        <f>+IFERROR(VLOOKUP(BD_Detalles[[#This Row],[Clase]],'Resumen Capas'!$A$4:$C$1048576,2,0),"COMPLETAR")</f>
        <v>Catastro: Tipo Forestal</v>
      </c>
      <c r="G16" s="35"/>
      <c r="H16" s="40" t="str">
        <f>+LEFT(BD_Detalles[[#This Row],[Clase]],2)</f>
        <v>01</v>
      </c>
      <c r="I16" s="32" t="str">
        <f>+IFERROR(VLOOKUP(BD_Detalles[[#This Row],[idcapa]],Capas[[idcapa]:[Tipo]],3,0),"")</f>
        <v>Polígono</v>
      </c>
    </row>
    <row r="17" spans="1:9" x14ac:dyDescent="0.3">
      <c r="A17" s="29" t="s">
        <v>167</v>
      </c>
      <c r="B17" s="30" t="str">
        <f>+IFERROR(VLOOKUP(BD_Detalles[[#This Row],[Clase]],'Resumen Capas'!$A$4:$C$1048576,2,0),"COMPLETAR")</f>
        <v>Catastro: Subtipo Forestal</v>
      </c>
      <c r="C17" s="30" t="str">
        <f>+IFERROR(IF(RIGHT(BD_Detalles[[#This Row],[Clase]],1)="0","",VLOOKUP(BD_Detalles[[#This Row],[Clase]],'Resumen Capas'!$A$4:$C$1048576,3,0)),"COMPLETAR")</f>
        <v>SUBTIPOFOR</v>
      </c>
      <c r="D17" s="41" t="s">
        <v>112</v>
      </c>
      <c r="E17" s="41" t="s">
        <v>99</v>
      </c>
      <c r="F17" s="33" t="str">
        <f>+IFERROR(VLOOKUP(BD_Detalles[[#This Row],[Clase]],'Resumen Capas'!$A$4:$C$1048576,2,0),"COMPLETAR")</f>
        <v>Catastro: Subtipo Forestal</v>
      </c>
      <c r="G17" s="35"/>
      <c r="H17" s="40" t="str">
        <f>+LEFT(BD_Detalles[[#This Row],[Clase]],2)</f>
        <v>01</v>
      </c>
      <c r="I17" s="32" t="str">
        <f>+IFERROR(VLOOKUP(BD_Detalles[[#This Row],[idcapa]],Capas[[idcapa]:[Tipo]],3,0),"")</f>
        <v>Polígono</v>
      </c>
    </row>
    <row r="18" spans="1:9" x14ac:dyDescent="0.3">
      <c r="A18" s="29" t="s">
        <v>168</v>
      </c>
      <c r="B18" s="30" t="str">
        <f>+IFERROR(VLOOKUP(BD_Detalles[[#This Row],[Clase]],'Resumen Capas'!$A$4:$C$1048576,2,0),"COMPLETAR")</f>
        <v>Catastro: Especies Estado Conservación</v>
      </c>
      <c r="C18" s="30" t="str">
        <f>+IFERROR(IF(RIGHT(BD_Detalles[[#This Row],[Clase]],1)="0","",VLOOKUP(BD_Detalles[[#This Row],[Clase]],'Resumen Capas'!$A$4:$C$1048576,3,0)),"COMPLETAR")</f>
        <v>ESP_C</v>
      </c>
      <c r="D18" s="41" t="s">
        <v>112</v>
      </c>
      <c r="E18" s="41" t="s">
        <v>100</v>
      </c>
      <c r="F18" s="33" t="str">
        <f>+IFERROR(VLOOKUP(BD_Detalles[[#This Row],[Clase]],'Resumen Capas'!$A$4:$C$1048576,2,0),"COMPLETAR")</f>
        <v>Catastro: Especies Estado Conservación</v>
      </c>
      <c r="G18" s="35"/>
      <c r="H18" s="40" t="str">
        <f>+LEFT(BD_Detalles[[#This Row],[Clase]],2)</f>
        <v>01</v>
      </c>
      <c r="I18" s="32" t="str">
        <f>+IFERROR(VLOOKUP(BD_Detalles[[#This Row],[idcapa]],Capas[[idcapa]:[Tipo]],3,0),"")</f>
        <v>Polígono</v>
      </c>
    </row>
    <row r="19" spans="1:9" x14ac:dyDescent="0.3">
      <c r="A19" s="29" t="s">
        <v>111</v>
      </c>
      <c r="B19" s="30" t="str">
        <f>+IFERROR(VLOOKUP(BD_Detalles[[#This Row],[Clase]],'Resumen Capas'!$A$4:$C$1048576,2,0),"COMPLETAR")</f>
        <v>ESRI 2020: Uso de la Tierra</v>
      </c>
      <c r="C19" s="30" t="str">
        <f>+IFERROR(IF(RIGHT(BD_Detalles[[#This Row],[Clase]],1)="0","",VLOOKUP(BD_Detalles[[#This Row],[Clase]],'Resumen Capas'!$A$4:$C$1048576,3,0)),"COMPLETAR")</f>
        <v>USO</v>
      </c>
      <c r="D19" s="34" t="s">
        <v>178</v>
      </c>
      <c r="E19" s="42" t="s">
        <v>115</v>
      </c>
      <c r="F19" s="33" t="str">
        <f>+IFERROR(VLOOKUP(BD_Detalles[[#This Row],[Clase]],'Resumen Capas'!$A$4:$C$1048576,2,0),"COMPLETAR")</f>
        <v>ESRI 2020: Uso de la Tierra</v>
      </c>
      <c r="G19" s="35"/>
      <c r="H19" s="40" t="str">
        <f>+LEFT(BD_Detalles[[#This Row],[Clase]],2)</f>
        <v>02</v>
      </c>
      <c r="I19" s="32" t="str">
        <f>+IFERROR(VLOOKUP(BD_Detalles[[#This Row],[idcapa]],Capas[[idcapa]:[Tipo]],3,0),"")</f>
        <v>Polígono</v>
      </c>
    </row>
    <row r="20" spans="1:9" x14ac:dyDescent="0.3">
      <c r="A20" s="39" t="str">
        <f t="shared" ref="A20:A28" si="0">+A19</f>
        <v>02-1</v>
      </c>
      <c r="B20" s="30" t="str">
        <f>+IFERROR(VLOOKUP(BD_Detalles[[#This Row],[Clase]],'Resumen Capas'!$A$4:$C$1048576,2,0),"COMPLETAR")</f>
        <v>ESRI 2020: Uso de la Tierra</v>
      </c>
      <c r="C20" s="30" t="str">
        <f>+IFERROR(IF(RIGHT(BD_Detalles[[#This Row],[Clase]],1)="0","",VLOOKUP(BD_Detalles[[#This Row],[Clase]],'Resumen Capas'!$A$4:$C$1048576,3,0)),"COMPLETAR")</f>
        <v>USO</v>
      </c>
      <c r="D20" s="34" t="s">
        <v>179</v>
      </c>
      <c r="E20" s="47" t="s">
        <v>188</v>
      </c>
      <c r="F20" s="33" t="str">
        <f>+IFERROR(VLOOKUP(BD_Detalles[[#This Row],[Clase]],'Resumen Capas'!$A$4:$C$1048576,2,0),"COMPLETAR")</f>
        <v>ESRI 2020: Uso de la Tierra</v>
      </c>
      <c r="G20" s="35"/>
      <c r="H20" s="40" t="str">
        <f>+LEFT(BD_Detalles[[#This Row],[Clase]],2)</f>
        <v>02</v>
      </c>
      <c r="I20" s="32" t="str">
        <f>+IFERROR(VLOOKUP(BD_Detalles[[#This Row],[idcapa]],Capas[[idcapa]:[Tipo]],3,0),"")</f>
        <v>Polígono</v>
      </c>
    </row>
    <row r="21" spans="1:9" x14ac:dyDescent="0.3">
      <c r="A21" s="39" t="str">
        <f t="shared" si="0"/>
        <v>02-1</v>
      </c>
      <c r="B21" s="30" t="str">
        <f>+IFERROR(VLOOKUP(BD_Detalles[[#This Row],[Clase]],'Resumen Capas'!$A$4:$C$1048576,2,0),"COMPLETAR")</f>
        <v>ESRI 2020: Uso de la Tierra</v>
      </c>
      <c r="C21" s="30" t="str">
        <f>+IFERROR(IF(RIGHT(BD_Detalles[[#This Row],[Clase]],1)="0","",VLOOKUP(BD_Detalles[[#This Row],[Clase]],'Resumen Capas'!$A$4:$C$1048576,3,0)),"COMPLETAR")</f>
        <v>USO</v>
      </c>
      <c r="D21" s="34" t="s">
        <v>180</v>
      </c>
      <c r="E21" s="46" t="s">
        <v>119</v>
      </c>
      <c r="F21" s="33" t="str">
        <f>+IFERROR(VLOOKUP(BD_Detalles[[#This Row],[Clase]],'Resumen Capas'!$A$4:$C$1048576,2,0),"COMPLETAR")</f>
        <v>ESRI 2020: Uso de la Tierra</v>
      </c>
      <c r="G21" s="35"/>
      <c r="H21" s="40" t="str">
        <f>+LEFT(BD_Detalles[[#This Row],[Clase]],2)</f>
        <v>02</v>
      </c>
      <c r="I21" s="32" t="str">
        <f>+IFERROR(VLOOKUP(BD_Detalles[[#This Row],[idcapa]],Capas[[idcapa]:[Tipo]],3,0),"")</f>
        <v>Polígono</v>
      </c>
    </row>
    <row r="22" spans="1:9" x14ac:dyDescent="0.3">
      <c r="A22" s="39" t="str">
        <f t="shared" si="0"/>
        <v>02-1</v>
      </c>
      <c r="B22" s="30" t="str">
        <f>+IFERROR(VLOOKUP(BD_Detalles[[#This Row],[Clase]],'Resumen Capas'!$A$4:$C$1048576,2,0),"COMPLETAR")</f>
        <v>ESRI 2020: Uso de la Tierra</v>
      </c>
      <c r="C22" s="30" t="str">
        <f>+IFERROR(IF(RIGHT(BD_Detalles[[#This Row],[Clase]],1)="0","",VLOOKUP(BD_Detalles[[#This Row],[Clase]],'Resumen Capas'!$A$4:$C$1048576,3,0)),"COMPLETAR")</f>
        <v>USO</v>
      </c>
      <c r="D22" s="34" t="s">
        <v>181</v>
      </c>
      <c r="E22" s="51" t="s">
        <v>192</v>
      </c>
      <c r="F22" s="33" t="str">
        <f>+IFERROR(VLOOKUP(BD_Detalles[[#This Row],[Clase]],'Resumen Capas'!$A$4:$C$1048576,2,0),"COMPLETAR")</f>
        <v>ESRI 2020: Uso de la Tierra</v>
      </c>
      <c r="G22" s="35"/>
      <c r="H22" s="40" t="str">
        <f>+LEFT(BD_Detalles[[#This Row],[Clase]],2)</f>
        <v>02</v>
      </c>
      <c r="I22" s="32" t="str">
        <f>+IFERROR(VLOOKUP(BD_Detalles[[#This Row],[idcapa]],Capas[[idcapa]:[Tipo]],3,0),"")</f>
        <v>Polígono</v>
      </c>
    </row>
    <row r="23" spans="1:9" x14ac:dyDescent="0.3">
      <c r="A23" s="39" t="str">
        <f t="shared" si="0"/>
        <v>02-1</v>
      </c>
      <c r="B23" s="30" t="str">
        <f>+IFERROR(VLOOKUP(BD_Detalles[[#This Row],[Clase]],'Resumen Capas'!$A$4:$C$1048576,2,0),"COMPLETAR")</f>
        <v>ESRI 2020: Uso de la Tierra</v>
      </c>
      <c r="C23" s="30" t="str">
        <f>+IFERROR(IF(RIGHT(BD_Detalles[[#This Row],[Clase]],1)="0","",VLOOKUP(BD_Detalles[[#This Row],[Clase]],'Resumen Capas'!$A$4:$C$1048576,3,0)),"COMPLETAR")</f>
        <v>USO</v>
      </c>
      <c r="D23" s="34" t="s">
        <v>182</v>
      </c>
      <c r="E23" s="48" t="s">
        <v>189</v>
      </c>
      <c r="F23" s="33" t="str">
        <f>+IFERROR(VLOOKUP(BD_Detalles[[#This Row],[Clase]],'Resumen Capas'!$A$4:$C$1048576,2,0),"COMPLETAR")</f>
        <v>ESRI 2020: Uso de la Tierra</v>
      </c>
      <c r="G23" s="35"/>
      <c r="H23" s="40" t="str">
        <f>+LEFT(BD_Detalles[[#This Row],[Clase]],2)</f>
        <v>02</v>
      </c>
      <c r="I23" s="32" t="str">
        <f>+IFERROR(VLOOKUP(BD_Detalles[[#This Row],[idcapa]],Capas[[idcapa]:[Tipo]],3,0),"")</f>
        <v>Polígono</v>
      </c>
    </row>
    <row r="24" spans="1:9" x14ac:dyDescent="0.3">
      <c r="A24" s="39" t="str">
        <f t="shared" si="0"/>
        <v>02-1</v>
      </c>
      <c r="B24" s="30" t="str">
        <f>+IFERROR(VLOOKUP(BD_Detalles[[#This Row],[Clase]],'Resumen Capas'!$A$4:$C$1048576,2,0),"COMPLETAR")</f>
        <v>ESRI 2020: Uso de la Tierra</v>
      </c>
      <c r="C24" s="30" t="str">
        <f>+IFERROR(IF(RIGHT(BD_Detalles[[#This Row],[Clase]],1)="0","",VLOOKUP(BD_Detalles[[#This Row],[Clase]],'Resumen Capas'!$A$4:$C$1048576,3,0)),"COMPLETAR")</f>
        <v>USO</v>
      </c>
      <c r="D24" s="34" t="s">
        <v>183</v>
      </c>
      <c r="E24" s="50" t="s">
        <v>191</v>
      </c>
      <c r="F24" s="33" t="str">
        <f>+IFERROR(VLOOKUP(BD_Detalles[[#This Row],[Clase]],'Resumen Capas'!$A$4:$C$1048576,2,0),"COMPLETAR")</f>
        <v>ESRI 2020: Uso de la Tierra</v>
      </c>
      <c r="G24" s="35"/>
      <c r="H24" s="40" t="str">
        <f>+LEFT(BD_Detalles[[#This Row],[Clase]],2)</f>
        <v>02</v>
      </c>
      <c r="I24" s="32" t="str">
        <f>+IFERROR(VLOOKUP(BD_Detalles[[#This Row],[idcapa]],Capas[[idcapa]:[Tipo]],3,0),"")</f>
        <v>Polígono</v>
      </c>
    </row>
    <row r="25" spans="1:9" x14ac:dyDescent="0.3">
      <c r="A25" s="39" t="str">
        <f t="shared" si="0"/>
        <v>02-1</v>
      </c>
      <c r="B25" s="30" t="str">
        <f>+IFERROR(VLOOKUP(BD_Detalles[[#This Row],[Clase]],'Resumen Capas'!$A$4:$C$1048576,2,0),"COMPLETAR")</f>
        <v>ESRI 2020: Uso de la Tierra</v>
      </c>
      <c r="C25" s="30" t="str">
        <f>+IFERROR(IF(RIGHT(BD_Detalles[[#This Row],[Clase]],1)="0","",VLOOKUP(BD_Detalles[[#This Row],[Clase]],'Resumen Capas'!$A$4:$C$1048576,3,0)),"COMPLETAR")</f>
        <v>USO</v>
      </c>
      <c r="D25" s="34" t="s">
        <v>184</v>
      </c>
      <c r="E25" s="49" t="s">
        <v>190</v>
      </c>
      <c r="F25" s="33" t="str">
        <f>+IFERROR(VLOOKUP(BD_Detalles[[#This Row],[Clase]],'Resumen Capas'!$A$4:$C$1048576,2,0),"COMPLETAR")</f>
        <v>ESRI 2020: Uso de la Tierra</v>
      </c>
      <c r="G25" s="35"/>
      <c r="H25" s="40" t="str">
        <f>+LEFT(BD_Detalles[[#This Row],[Clase]],2)</f>
        <v>02</v>
      </c>
      <c r="I25" s="32" t="str">
        <f>+IFERROR(VLOOKUP(BD_Detalles[[#This Row],[idcapa]],Capas[[idcapa]:[Tipo]],3,0),"")</f>
        <v>Polígono</v>
      </c>
    </row>
    <row r="26" spans="1:9" x14ac:dyDescent="0.3">
      <c r="A26" s="39" t="str">
        <f t="shared" si="0"/>
        <v>02-1</v>
      </c>
      <c r="B26" s="30" t="str">
        <f>+IFERROR(VLOOKUP(BD_Detalles[[#This Row],[Clase]],'Resumen Capas'!$A$4:$C$1048576,2,0),"COMPLETAR")</f>
        <v>ESRI 2020: Uso de la Tierra</v>
      </c>
      <c r="C26" s="30" t="str">
        <f>+IFERROR(IF(RIGHT(BD_Detalles[[#This Row],[Clase]],1)="0","",VLOOKUP(BD_Detalles[[#This Row],[Clase]],'Resumen Capas'!$A$4:$C$1048576,3,0)),"COMPLETAR")</f>
        <v>USO</v>
      </c>
      <c r="D26" s="34" t="s">
        <v>185</v>
      </c>
      <c r="E26" s="43" t="s">
        <v>117</v>
      </c>
      <c r="F26" s="33" t="str">
        <f>+IFERROR(VLOOKUP(BD_Detalles[[#This Row],[Clase]],'Resumen Capas'!$A$4:$C$1048576,2,0),"COMPLETAR")</f>
        <v>ESRI 2020: Uso de la Tierra</v>
      </c>
      <c r="G26" s="35"/>
      <c r="H26" s="40" t="str">
        <f>+LEFT(BD_Detalles[[#This Row],[Clase]],2)</f>
        <v>02</v>
      </c>
      <c r="I26" s="32" t="str">
        <f>+IFERROR(VLOOKUP(BD_Detalles[[#This Row],[idcapa]],Capas[[idcapa]:[Tipo]],3,0),"")</f>
        <v>Polígono</v>
      </c>
    </row>
    <row r="27" spans="1:9" x14ac:dyDescent="0.3">
      <c r="A27" s="39" t="str">
        <f t="shared" si="0"/>
        <v>02-1</v>
      </c>
      <c r="B27" s="30" t="str">
        <f>+IFERROR(VLOOKUP(BD_Detalles[[#This Row],[Clase]],'Resumen Capas'!$A$4:$C$1048576,2,0),"COMPLETAR")</f>
        <v>ESRI 2020: Uso de la Tierra</v>
      </c>
      <c r="C27" s="30" t="str">
        <f>+IFERROR(IF(RIGHT(BD_Detalles[[#This Row],[Clase]],1)="0","",VLOOKUP(BD_Detalles[[#This Row],[Clase]],'Resumen Capas'!$A$4:$C$1048576,3,0)),"COMPLETAR")</f>
        <v>USO</v>
      </c>
      <c r="D27" s="34" t="s">
        <v>186</v>
      </c>
      <c r="E27" s="45" t="s">
        <v>116</v>
      </c>
      <c r="F27" s="33" t="str">
        <f>+IFERROR(VLOOKUP(BD_Detalles[[#This Row],[Clase]],'Resumen Capas'!$A$4:$C$1048576,2,0),"COMPLETAR")</f>
        <v>ESRI 2020: Uso de la Tierra</v>
      </c>
      <c r="G27" s="35"/>
      <c r="H27" s="40" t="str">
        <f>+LEFT(BD_Detalles[[#This Row],[Clase]],2)</f>
        <v>02</v>
      </c>
      <c r="I27" s="32" t="str">
        <f>+IFERROR(VLOOKUP(BD_Detalles[[#This Row],[idcapa]],Capas[[idcapa]:[Tipo]],3,0),"")</f>
        <v>Polígono</v>
      </c>
    </row>
    <row r="28" spans="1:9" x14ac:dyDescent="0.3">
      <c r="A28" s="39" t="str">
        <f t="shared" si="0"/>
        <v>02-1</v>
      </c>
      <c r="B28" s="30" t="str">
        <f>+IFERROR(VLOOKUP(BD_Detalles[[#This Row],[Clase]],'Resumen Capas'!$A$4:$C$1048576,2,0),"COMPLETAR")</f>
        <v>ESRI 2020: Uso de la Tierra</v>
      </c>
      <c r="C28" s="30" t="str">
        <f>+IFERROR(IF(RIGHT(BD_Detalles[[#This Row],[Clase]],1)="0","",VLOOKUP(BD_Detalles[[#This Row],[Clase]],'Resumen Capas'!$A$4:$C$1048576,3,0)),"COMPLETAR")</f>
        <v>USO</v>
      </c>
      <c r="D28" s="34" t="s">
        <v>187</v>
      </c>
      <c r="E28" s="44" t="s">
        <v>118</v>
      </c>
      <c r="F28" s="33" t="str">
        <f>+IFERROR(VLOOKUP(BD_Detalles[[#This Row],[Clase]],'Resumen Capas'!$A$4:$C$1048576,2,0),"COMPLETAR")</f>
        <v>ESRI 2020: Uso de la Tierra</v>
      </c>
      <c r="G28" s="35"/>
      <c r="H28" s="40" t="str">
        <f>+LEFT(BD_Detalles[[#This Row],[Clase]],2)</f>
        <v>02</v>
      </c>
      <c r="I28" s="32" t="str">
        <f>+IFERROR(VLOOKUP(BD_Detalles[[#This Row],[idcapa]],Capas[[idcapa]:[Tipo]],3,0),"")</f>
        <v>Polígono</v>
      </c>
    </row>
  </sheetData>
  <phoneticPr fontId="4" type="noConversion"/>
  <conditionalFormatting sqref="B10:C28">
    <cfRule type="cellIs" dxfId="53" priority="12" operator="equal">
      <formula>"COMPLETAR"</formula>
    </cfRule>
  </conditionalFormatting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32"/>
  <sheetViews>
    <sheetView showGridLines="0" tabSelected="1" workbookViewId="0">
      <pane ySplit="1" topLeftCell="A2" activePane="bottomLeft" state="frozen"/>
      <selection pane="bottomLeft" activeCell="D21" sqref="D21"/>
    </sheetView>
  </sheetViews>
  <sheetFormatPr baseColWidth="10" defaultRowHeight="14.4" x14ac:dyDescent="0.3"/>
  <cols>
    <col min="1" max="1" width="8.77734375" bestFit="1" customWidth="1"/>
    <col min="2" max="2" width="8.6640625" bestFit="1" customWidth="1"/>
    <col min="3" max="3" width="13.44140625" bestFit="1" customWidth="1"/>
    <col min="4" max="4" width="12" bestFit="1" customWidth="1"/>
    <col min="5" max="5" width="12.77734375" bestFit="1" customWidth="1"/>
    <col min="6" max="6" width="20.109375" bestFit="1" customWidth="1"/>
    <col min="7" max="7" width="16.77734375" bestFit="1" customWidth="1"/>
    <col min="8" max="8" width="33.77734375" bestFit="1" customWidth="1"/>
    <col min="9" max="9" width="7.33203125" bestFit="1" customWidth="1"/>
    <col min="10" max="10" width="15.21875" bestFit="1" customWidth="1"/>
    <col min="11" max="11" width="6.88671875" bestFit="1" customWidth="1"/>
    <col min="12" max="12" width="11.109375" bestFit="1" customWidth="1"/>
    <col min="13" max="13" width="13.44140625" bestFit="1" customWidth="1"/>
    <col min="14" max="14" width="18.109375" bestFit="1" customWidth="1"/>
    <col min="15" max="15" width="8.44140625" bestFit="1" customWidth="1"/>
    <col min="16" max="16" width="33.77734375" bestFit="1" customWidth="1"/>
    <col min="17" max="17" width="11.109375" bestFit="1" customWidth="1"/>
    <col min="18" max="18" width="8.44140625" bestFit="1" customWidth="1"/>
  </cols>
  <sheetData>
    <row r="1" spans="1:17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  <c r="K1" t="s">
        <v>18</v>
      </c>
      <c r="L1" t="s">
        <v>20</v>
      </c>
      <c r="M1" t="s">
        <v>21</v>
      </c>
      <c r="N1" t="s">
        <v>14</v>
      </c>
      <c r="O1" t="s">
        <v>15</v>
      </c>
      <c r="P1" t="s">
        <v>17</v>
      </c>
      <c r="Q1" t="s">
        <v>23</v>
      </c>
    </row>
    <row r="2" spans="1:17" x14ac:dyDescent="0.3">
      <c r="A2" s="22" t="s">
        <v>28</v>
      </c>
      <c r="B2" s="9" t="s">
        <v>120</v>
      </c>
      <c r="C2">
        <v>1</v>
      </c>
      <c r="D2" s="9" t="s">
        <v>122</v>
      </c>
      <c r="E2">
        <v>1</v>
      </c>
      <c r="F2" s="9" t="s">
        <v>155</v>
      </c>
      <c r="G2">
        <v>7</v>
      </c>
      <c r="H2" s="9" t="s">
        <v>169</v>
      </c>
      <c r="I2" s="9" t="s">
        <v>24</v>
      </c>
      <c r="J2">
        <v>2</v>
      </c>
      <c r="K2" s="9"/>
      <c r="M2" s="9" t="s">
        <v>122</v>
      </c>
      <c r="N2" s="9" t="s">
        <v>112</v>
      </c>
      <c r="O2" s="9" t="s">
        <v>99</v>
      </c>
      <c r="P2" s="9" t="s">
        <v>169</v>
      </c>
      <c r="Q2" s="12"/>
    </row>
    <row r="3" spans="1:17" x14ac:dyDescent="0.3">
      <c r="A3" s="22" t="s">
        <v>28</v>
      </c>
      <c r="B3" s="9" t="s">
        <v>120</v>
      </c>
      <c r="C3">
        <v>12</v>
      </c>
      <c r="D3" s="9" t="s">
        <v>133</v>
      </c>
      <c r="E3">
        <v>1</v>
      </c>
      <c r="F3" s="9" t="s">
        <v>148</v>
      </c>
      <c r="G3">
        <v>1</v>
      </c>
      <c r="H3" s="9" t="s">
        <v>170</v>
      </c>
      <c r="I3" s="9" t="s">
        <v>25</v>
      </c>
      <c r="J3">
        <v>1</v>
      </c>
      <c r="K3" s="9"/>
      <c r="M3" s="9" t="s">
        <v>133</v>
      </c>
      <c r="N3" s="9" t="s">
        <v>112</v>
      </c>
      <c r="O3" s="9" t="s">
        <v>98</v>
      </c>
      <c r="P3" s="9" t="s">
        <v>170</v>
      </c>
      <c r="Q3" s="12"/>
    </row>
    <row r="4" spans="1:17" x14ac:dyDescent="0.3">
      <c r="A4" s="22" t="s">
        <v>28</v>
      </c>
      <c r="B4" s="9" t="s">
        <v>120</v>
      </c>
      <c r="C4">
        <v>2</v>
      </c>
      <c r="D4" s="9" t="s">
        <v>123</v>
      </c>
      <c r="E4">
        <v>1</v>
      </c>
      <c r="F4" s="9" t="s">
        <v>156</v>
      </c>
      <c r="G4">
        <v>8</v>
      </c>
      <c r="H4" s="9" t="s">
        <v>171</v>
      </c>
      <c r="I4" s="9" t="s">
        <v>105</v>
      </c>
      <c r="J4">
        <v>3</v>
      </c>
      <c r="K4" s="9"/>
      <c r="M4" s="9" t="s">
        <v>123</v>
      </c>
      <c r="N4" s="9" t="s">
        <v>112</v>
      </c>
      <c r="O4" s="9" t="s">
        <v>100</v>
      </c>
      <c r="P4" s="9" t="s">
        <v>171</v>
      </c>
      <c r="Q4" s="12"/>
    </row>
    <row r="5" spans="1:17" x14ac:dyDescent="0.3">
      <c r="A5" s="22" t="s">
        <v>28</v>
      </c>
      <c r="B5" s="9" t="s">
        <v>120</v>
      </c>
      <c r="C5">
        <v>3</v>
      </c>
      <c r="D5" s="9" t="s">
        <v>124</v>
      </c>
      <c r="E5">
        <v>1</v>
      </c>
      <c r="F5" s="9" t="s">
        <v>157</v>
      </c>
      <c r="G5">
        <v>9</v>
      </c>
      <c r="H5" s="9" t="s">
        <v>172</v>
      </c>
      <c r="I5" s="9" t="s">
        <v>106</v>
      </c>
      <c r="J5">
        <v>4</v>
      </c>
      <c r="K5" s="9"/>
      <c r="M5" s="9" t="s">
        <v>124</v>
      </c>
      <c r="N5" s="9" t="s">
        <v>112</v>
      </c>
      <c r="O5" s="9" t="s">
        <v>102</v>
      </c>
      <c r="P5" s="9" t="s">
        <v>172</v>
      </c>
      <c r="Q5" s="12"/>
    </row>
    <row r="6" spans="1:17" x14ac:dyDescent="0.3">
      <c r="A6" s="22" t="s">
        <v>28</v>
      </c>
      <c r="B6" s="9" t="s">
        <v>120</v>
      </c>
      <c r="C6">
        <v>4</v>
      </c>
      <c r="D6" s="9" t="s">
        <v>125</v>
      </c>
      <c r="E6">
        <v>1</v>
      </c>
      <c r="F6" s="9" t="s">
        <v>158</v>
      </c>
      <c r="G6">
        <v>10</v>
      </c>
      <c r="H6" s="9" t="s">
        <v>173</v>
      </c>
      <c r="I6" s="9" t="s">
        <v>113</v>
      </c>
      <c r="J6">
        <v>5</v>
      </c>
      <c r="K6" s="9"/>
      <c r="M6" s="9" t="s">
        <v>125</v>
      </c>
      <c r="N6" s="9" t="s">
        <v>112</v>
      </c>
      <c r="O6" s="9" t="s">
        <v>27</v>
      </c>
      <c r="P6" s="9" t="s">
        <v>173</v>
      </c>
      <c r="Q6" s="12"/>
    </row>
    <row r="7" spans="1:17" x14ac:dyDescent="0.3">
      <c r="A7" s="22" t="s">
        <v>28</v>
      </c>
      <c r="B7" s="9" t="s">
        <v>120</v>
      </c>
      <c r="C7">
        <v>5</v>
      </c>
      <c r="D7" s="9" t="s">
        <v>126</v>
      </c>
      <c r="E7">
        <v>1</v>
      </c>
      <c r="F7" s="9" t="s">
        <v>159</v>
      </c>
      <c r="G7">
        <v>11</v>
      </c>
      <c r="H7" s="9" t="s">
        <v>174</v>
      </c>
      <c r="I7" s="9" t="s">
        <v>114</v>
      </c>
      <c r="J7">
        <v>6</v>
      </c>
      <c r="K7" s="9"/>
      <c r="M7" s="9" t="s">
        <v>126</v>
      </c>
      <c r="N7" s="9" t="s">
        <v>112</v>
      </c>
      <c r="O7" s="9" t="s">
        <v>101</v>
      </c>
      <c r="P7" s="9" t="s">
        <v>174</v>
      </c>
      <c r="Q7" s="12"/>
    </row>
    <row r="8" spans="1:17" x14ac:dyDescent="0.3">
      <c r="A8" s="22" t="s">
        <v>28</v>
      </c>
      <c r="B8" s="9" t="s">
        <v>120</v>
      </c>
      <c r="C8">
        <v>6</v>
      </c>
      <c r="D8" s="9" t="s">
        <v>127</v>
      </c>
      <c r="E8">
        <v>1</v>
      </c>
      <c r="F8" s="9" t="s">
        <v>160</v>
      </c>
      <c r="G8">
        <v>12</v>
      </c>
      <c r="H8" s="9" t="s">
        <v>175</v>
      </c>
      <c r="I8" s="9" t="s">
        <v>166</v>
      </c>
      <c r="J8">
        <v>7</v>
      </c>
      <c r="K8" s="9"/>
      <c r="M8" s="9" t="s">
        <v>127</v>
      </c>
      <c r="N8" s="9" t="s">
        <v>112</v>
      </c>
      <c r="O8" s="9" t="s">
        <v>98</v>
      </c>
      <c r="P8" s="9" t="s">
        <v>175</v>
      </c>
      <c r="Q8" s="12"/>
    </row>
    <row r="9" spans="1:17" x14ac:dyDescent="0.3">
      <c r="A9" s="22" t="s">
        <v>28</v>
      </c>
      <c r="B9" s="9" t="s">
        <v>120</v>
      </c>
      <c r="C9">
        <v>7</v>
      </c>
      <c r="D9" s="9" t="s">
        <v>128</v>
      </c>
      <c r="E9">
        <v>1</v>
      </c>
      <c r="F9" s="9" t="s">
        <v>161</v>
      </c>
      <c r="G9">
        <v>13</v>
      </c>
      <c r="H9" s="9" t="s">
        <v>176</v>
      </c>
      <c r="I9" s="9" t="s">
        <v>167</v>
      </c>
      <c r="J9">
        <v>8</v>
      </c>
      <c r="K9" s="9"/>
      <c r="M9" s="9" t="s">
        <v>128</v>
      </c>
      <c r="N9" s="9" t="s">
        <v>112</v>
      </c>
      <c r="O9" s="9" t="s">
        <v>99</v>
      </c>
      <c r="P9" s="9" t="s">
        <v>176</v>
      </c>
      <c r="Q9" s="12"/>
    </row>
    <row r="10" spans="1:17" x14ac:dyDescent="0.3">
      <c r="A10" s="22" t="s">
        <v>28</v>
      </c>
      <c r="B10" s="9" t="s">
        <v>120</v>
      </c>
      <c r="C10">
        <v>13</v>
      </c>
      <c r="D10" s="9" t="s">
        <v>134</v>
      </c>
      <c r="E10">
        <v>1</v>
      </c>
      <c r="F10" s="9" t="s">
        <v>154</v>
      </c>
      <c r="G10">
        <v>2</v>
      </c>
      <c r="H10" s="9"/>
      <c r="I10" s="9"/>
      <c r="K10" s="9"/>
      <c r="M10" s="9"/>
      <c r="N10" s="9"/>
      <c r="O10" s="9"/>
      <c r="P10" s="9"/>
      <c r="Q10" s="12"/>
    </row>
    <row r="11" spans="1:17" x14ac:dyDescent="0.3">
      <c r="A11" s="22" t="s">
        <v>28</v>
      </c>
      <c r="B11" s="9" t="s">
        <v>120</v>
      </c>
      <c r="C11">
        <v>17</v>
      </c>
      <c r="D11" s="9" t="s">
        <v>2</v>
      </c>
      <c r="E11">
        <v>1</v>
      </c>
      <c r="F11" s="9" t="s">
        <v>10</v>
      </c>
      <c r="G11">
        <v>3</v>
      </c>
      <c r="H11" s="9"/>
      <c r="I11" s="9"/>
      <c r="K11" s="9"/>
      <c r="M11" s="9"/>
      <c r="N11" s="9"/>
      <c r="O11" s="9"/>
      <c r="P11" s="9"/>
      <c r="Q11" s="12"/>
    </row>
    <row r="12" spans="1:17" x14ac:dyDescent="0.3">
      <c r="A12" s="22" t="s">
        <v>28</v>
      </c>
      <c r="B12" s="9" t="s">
        <v>120</v>
      </c>
      <c r="C12">
        <v>18</v>
      </c>
      <c r="D12" s="9" t="s">
        <v>3</v>
      </c>
      <c r="E12">
        <v>1</v>
      </c>
      <c r="F12" s="9" t="s">
        <v>152</v>
      </c>
      <c r="G12">
        <v>4</v>
      </c>
      <c r="H12" s="9"/>
      <c r="I12" s="9"/>
      <c r="K12" s="9"/>
      <c r="M12" s="9"/>
      <c r="N12" s="9"/>
      <c r="O12" s="9"/>
      <c r="P12" s="9"/>
      <c r="Q12" s="12"/>
    </row>
    <row r="13" spans="1:17" x14ac:dyDescent="0.3">
      <c r="A13" s="22" t="s">
        <v>28</v>
      </c>
      <c r="B13" s="9" t="s">
        <v>120</v>
      </c>
      <c r="C13">
        <v>19</v>
      </c>
      <c r="D13" s="9" t="s">
        <v>109</v>
      </c>
      <c r="E13">
        <v>1</v>
      </c>
      <c r="F13" s="9" t="s">
        <v>11</v>
      </c>
      <c r="G13">
        <v>5</v>
      </c>
      <c r="H13" s="9"/>
      <c r="I13" s="9"/>
      <c r="K13" s="9"/>
      <c r="M13" s="9"/>
      <c r="N13" s="9"/>
      <c r="O13" s="9"/>
      <c r="P13" s="9"/>
      <c r="Q13" s="12"/>
    </row>
    <row r="14" spans="1:17" x14ac:dyDescent="0.3">
      <c r="A14" s="22" t="s">
        <v>28</v>
      </c>
      <c r="B14" s="9" t="s">
        <v>120</v>
      </c>
      <c r="C14">
        <v>23</v>
      </c>
      <c r="D14" s="9" t="s">
        <v>140</v>
      </c>
      <c r="E14">
        <v>1</v>
      </c>
      <c r="F14" s="9" t="s">
        <v>153</v>
      </c>
      <c r="G14">
        <v>6</v>
      </c>
      <c r="H14" s="9"/>
      <c r="I14" s="9"/>
      <c r="K14" s="9"/>
      <c r="M14" s="9"/>
      <c r="N14" s="9"/>
      <c r="O14" s="9"/>
      <c r="P14" s="9"/>
      <c r="Q14" s="12"/>
    </row>
    <row r="15" spans="1:17" x14ac:dyDescent="0.3">
      <c r="A15" s="22" t="s">
        <v>28</v>
      </c>
      <c r="B15" s="9" t="s">
        <v>120</v>
      </c>
      <c r="C15">
        <v>27</v>
      </c>
      <c r="D15" s="9" t="s">
        <v>144</v>
      </c>
      <c r="E15">
        <v>1</v>
      </c>
      <c r="F15" s="9" t="s">
        <v>162</v>
      </c>
      <c r="G15">
        <v>14</v>
      </c>
      <c r="H15" s="9"/>
      <c r="I15" s="9"/>
      <c r="K15" s="9"/>
      <c r="M15" s="9"/>
      <c r="N15" s="9"/>
      <c r="O15" s="9"/>
      <c r="P15" s="9"/>
      <c r="Q15" s="12"/>
    </row>
    <row r="16" spans="1:17" x14ac:dyDescent="0.3">
      <c r="A16" s="22" t="s">
        <v>28</v>
      </c>
      <c r="B16" s="9" t="s">
        <v>120</v>
      </c>
      <c r="C16">
        <v>28</v>
      </c>
      <c r="D16" s="9" t="s">
        <v>145</v>
      </c>
      <c r="E16">
        <v>1</v>
      </c>
      <c r="F16" s="9" t="s">
        <v>163</v>
      </c>
      <c r="G16">
        <v>15</v>
      </c>
      <c r="H16" s="9"/>
      <c r="I16" s="9"/>
      <c r="K16" s="9"/>
      <c r="M16" s="9"/>
      <c r="N16" s="9"/>
      <c r="O16" s="9"/>
      <c r="P16" s="9"/>
      <c r="Q16" s="12"/>
    </row>
    <row r="17" spans="1:17" x14ac:dyDescent="0.3">
      <c r="A17" s="22" t="s">
        <v>28</v>
      </c>
      <c r="B17" s="9" t="s">
        <v>120</v>
      </c>
      <c r="C17">
        <v>29</v>
      </c>
      <c r="D17" s="9" t="s">
        <v>146</v>
      </c>
      <c r="E17">
        <v>1</v>
      </c>
      <c r="F17" s="9" t="s">
        <v>164</v>
      </c>
      <c r="G17">
        <v>16</v>
      </c>
      <c r="H17" s="9" t="s">
        <v>177</v>
      </c>
      <c r="I17" s="9" t="s">
        <v>168</v>
      </c>
      <c r="J17">
        <v>9</v>
      </c>
      <c r="K17" s="9"/>
      <c r="M17" s="9" t="s">
        <v>146</v>
      </c>
      <c r="N17" s="9" t="s">
        <v>112</v>
      </c>
      <c r="O17" s="9" t="s">
        <v>100</v>
      </c>
      <c r="P17" s="9" t="s">
        <v>177</v>
      </c>
      <c r="Q17" s="12"/>
    </row>
    <row r="18" spans="1:17" x14ac:dyDescent="0.3">
      <c r="A18" s="22" t="s">
        <v>108</v>
      </c>
      <c r="B18" s="9" t="s">
        <v>121</v>
      </c>
      <c r="C18">
        <v>4</v>
      </c>
      <c r="D18" s="9" t="s">
        <v>2</v>
      </c>
      <c r="E18">
        <v>1</v>
      </c>
      <c r="F18" s="9" t="s">
        <v>10</v>
      </c>
      <c r="G18">
        <v>3</v>
      </c>
      <c r="H18" s="9"/>
      <c r="I18" s="9"/>
      <c r="K18" s="9"/>
      <c r="M18" s="9"/>
      <c r="N18" s="9"/>
      <c r="O18" s="9"/>
      <c r="P18" s="9"/>
      <c r="Q18" s="12"/>
    </row>
    <row r="19" spans="1:17" x14ac:dyDescent="0.3">
      <c r="A19" s="22" t="s">
        <v>108</v>
      </c>
      <c r="B19" s="9" t="s">
        <v>121</v>
      </c>
      <c r="C19">
        <v>5</v>
      </c>
      <c r="D19" s="9" t="s">
        <v>3</v>
      </c>
      <c r="E19">
        <v>1</v>
      </c>
      <c r="F19" s="9" t="s">
        <v>152</v>
      </c>
      <c r="G19">
        <v>4</v>
      </c>
      <c r="H19" s="9"/>
      <c r="I19" s="9"/>
      <c r="K19" s="9"/>
      <c r="M19" s="9"/>
      <c r="N19" s="9"/>
      <c r="O19" s="9"/>
      <c r="P19" s="9"/>
      <c r="Q19" s="12"/>
    </row>
    <row r="20" spans="1:17" x14ac:dyDescent="0.3">
      <c r="A20" s="22" t="s">
        <v>108</v>
      </c>
      <c r="B20" s="9" t="s">
        <v>121</v>
      </c>
      <c r="C20">
        <v>6</v>
      </c>
      <c r="D20" s="9" t="s">
        <v>109</v>
      </c>
      <c r="E20">
        <v>1</v>
      </c>
      <c r="F20" s="9" t="s">
        <v>11</v>
      </c>
      <c r="G20">
        <v>5</v>
      </c>
      <c r="H20" s="9"/>
      <c r="I20" s="9"/>
      <c r="K20" s="9"/>
      <c r="M20" s="9"/>
      <c r="N20" s="9"/>
      <c r="O20" s="9"/>
      <c r="P20" s="9"/>
      <c r="Q20" s="12"/>
    </row>
    <row r="21" spans="1:17" x14ac:dyDescent="0.3">
      <c r="A21" s="22" t="s">
        <v>108</v>
      </c>
      <c r="B21" s="9" t="s">
        <v>121</v>
      </c>
      <c r="C21">
        <v>10</v>
      </c>
      <c r="D21" s="9" t="s">
        <v>140</v>
      </c>
      <c r="E21">
        <v>1</v>
      </c>
      <c r="F21" s="9" t="s">
        <v>153</v>
      </c>
      <c r="G21">
        <v>6</v>
      </c>
      <c r="H21" s="9"/>
      <c r="I21" s="9"/>
      <c r="K21" s="9"/>
      <c r="M21" s="9"/>
      <c r="N21" s="9"/>
      <c r="O21" s="9"/>
      <c r="P21" s="9"/>
      <c r="Q21" s="12"/>
    </row>
    <row r="22" spans="1:17" x14ac:dyDescent="0.3">
      <c r="A22" s="22" t="s">
        <v>108</v>
      </c>
      <c r="B22" s="9" t="s">
        <v>121</v>
      </c>
      <c r="C22">
        <v>12</v>
      </c>
      <c r="D22" s="9" t="s">
        <v>148</v>
      </c>
      <c r="E22">
        <v>1</v>
      </c>
      <c r="F22" s="9" t="s">
        <v>148</v>
      </c>
      <c r="G22">
        <v>1</v>
      </c>
      <c r="H22" s="9" t="s">
        <v>165</v>
      </c>
      <c r="I22" s="9" t="s">
        <v>111</v>
      </c>
      <c r="J22">
        <v>1</v>
      </c>
      <c r="K22" s="9"/>
      <c r="M22" s="9" t="s">
        <v>133</v>
      </c>
      <c r="N22" s="9" t="s">
        <v>178</v>
      </c>
      <c r="O22" s="9" t="s">
        <v>115</v>
      </c>
      <c r="P22" s="9" t="s">
        <v>165</v>
      </c>
      <c r="Q22" s="12"/>
    </row>
    <row r="23" spans="1:17" x14ac:dyDescent="0.3">
      <c r="A23" s="22" t="s">
        <v>108</v>
      </c>
      <c r="B23" s="9" t="s">
        <v>121</v>
      </c>
      <c r="C23">
        <v>12</v>
      </c>
      <c r="D23" s="9" t="s">
        <v>148</v>
      </c>
      <c r="E23">
        <v>1</v>
      </c>
      <c r="F23" s="9" t="s">
        <v>148</v>
      </c>
      <c r="G23">
        <v>1</v>
      </c>
      <c r="H23" s="9" t="s">
        <v>165</v>
      </c>
      <c r="I23" s="9" t="s">
        <v>111</v>
      </c>
      <c r="J23">
        <v>1</v>
      </c>
      <c r="K23" s="9"/>
      <c r="M23" s="9" t="s">
        <v>133</v>
      </c>
      <c r="N23" s="9" t="s">
        <v>179</v>
      </c>
      <c r="O23" s="9" t="s">
        <v>188</v>
      </c>
      <c r="P23" s="9" t="s">
        <v>165</v>
      </c>
      <c r="Q23" s="12"/>
    </row>
    <row r="24" spans="1:17" x14ac:dyDescent="0.3">
      <c r="A24" s="22" t="s">
        <v>108</v>
      </c>
      <c r="B24" s="9" t="s">
        <v>121</v>
      </c>
      <c r="C24">
        <v>12</v>
      </c>
      <c r="D24" s="9" t="s">
        <v>148</v>
      </c>
      <c r="E24">
        <v>1</v>
      </c>
      <c r="F24" s="9" t="s">
        <v>148</v>
      </c>
      <c r="G24">
        <v>1</v>
      </c>
      <c r="H24" s="9" t="s">
        <v>165</v>
      </c>
      <c r="I24" s="9" t="s">
        <v>111</v>
      </c>
      <c r="J24">
        <v>1</v>
      </c>
      <c r="K24" s="9"/>
      <c r="M24" s="9" t="s">
        <v>133</v>
      </c>
      <c r="N24" s="9" t="s">
        <v>180</v>
      </c>
      <c r="O24" s="9" t="s">
        <v>119</v>
      </c>
      <c r="P24" s="9" t="s">
        <v>165</v>
      </c>
      <c r="Q24" s="12"/>
    </row>
    <row r="25" spans="1:17" x14ac:dyDescent="0.3">
      <c r="A25" s="22" t="s">
        <v>108</v>
      </c>
      <c r="B25" s="9" t="s">
        <v>121</v>
      </c>
      <c r="C25">
        <v>12</v>
      </c>
      <c r="D25" s="9" t="s">
        <v>148</v>
      </c>
      <c r="E25">
        <v>1</v>
      </c>
      <c r="F25" s="9" t="s">
        <v>148</v>
      </c>
      <c r="G25">
        <v>1</v>
      </c>
      <c r="H25" s="9" t="s">
        <v>165</v>
      </c>
      <c r="I25" s="9" t="s">
        <v>111</v>
      </c>
      <c r="J25">
        <v>1</v>
      </c>
      <c r="K25" s="9"/>
      <c r="M25" s="9" t="s">
        <v>133</v>
      </c>
      <c r="N25" s="9" t="s">
        <v>181</v>
      </c>
      <c r="O25" s="9" t="s">
        <v>192</v>
      </c>
      <c r="P25" s="9" t="s">
        <v>165</v>
      </c>
      <c r="Q25" s="12"/>
    </row>
    <row r="26" spans="1:17" x14ac:dyDescent="0.3">
      <c r="A26" s="22" t="s">
        <v>108</v>
      </c>
      <c r="B26" s="9" t="s">
        <v>121</v>
      </c>
      <c r="C26">
        <v>12</v>
      </c>
      <c r="D26" s="9" t="s">
        <v>148</v>
      </c>
      <c r="E26">
        <v>1</v>
      </c>
      <c r="F26" s="9" t="s">
        <v>148</v>
      </c>
      <c r="G26">
        <v>1</v>
      </c>
      <c r="H26" s="9" t="s">
        <v>165</v>
      </c>
      <c r="I26" s="9" t="s">
        <v>111</v>
      </c>
      <c r="J26">
        <v>1</v>
      </c>
      <c r="K26" s="9"/>
      <c r="M26" s="9" t="s">
        <v>133</v>
      </c>
      <c r="N26" s="9" t="s">
        <v>182</v>
      </c>
      <c r="O26" s="9" t="s">
        <v>189</v>
      </c>
      <c r="P26" s="9" t="s">
        <v>165</v>
      </c>
      <c r="Q26" s="12"/>
    </row>
    <row r="27" spans="1:17" x14ac:dyDescent="0.3">
      <c r="A27" s="22" t="s">
        <v>108</v>
      </c>
      <c r="B27" s="9" t="s">
        <v>121</v>
      </c>
      <c r="C27">
        <v>12</v>
      </c>
      <c r="D27" s="9" t="s">
        <v>148</v>
      </c>
      <c r="E27">
        <v>1</v>
      </c>
      <c r="F27" s="9" t="s">
        <v>148</v>
      </c>
      <c r="G27">
        <v>1</v>
      </c>
      <c r="H27" s="9" t="s">
        <v>165</v>
      </c>
      <c r="I27" s="9" t="s">
        <v>111</v>
      </c>
      <c r="J27">
        <v>1</v>
      </c>
      <c r="K27" s="9"/>
      <c r="M27" s="9" t="s">
        <v>133</v>
      </c>
      <c r="N27" s="9" t="s">
        <v>183</v>
      </c>
      <c r="O27" s="9" t="s">
        <v>191</v>
      </c>
      <c r="P27" s="9" t="s">
        <v>165</v>
      </c>
      <c r="Q27" s="12"/>
    </row>
    <row r="28" spans="1:17" x14ac:dyDescent="0.3">
      <c r="A28" s="22" t="s">
        <v>108</v>
      </c>
      <c r="B28" s="9" t="s">
        <v>121</v>
      </c>
      <c r="C28">
        <v>12</v>
      </c>
      <c r="D28" s="9" t="s">
        <v>148</v>
      </c>
      <c r="E28">
        <v>1</v>
      </c>
      <c r="F28" s="9" t="s">
        <v>148</v>
      </c>
      <c r="G28">
        <v>1</v>
      </c>
      <c r="H28" s="9" t="s">
        <v>165</v>
      </c>
      <c r="I28" s="9" t="s">
        <v>111</v>
      </c>
      <c r="J28">
        <v>1</v>
      </c>
      <c r="K28" s="9"/>
      <c r="M28" s="9" t="s">
        <v>133</v>
      </c>
      <c r="N28" s="9" t="s">
        <v>184</v>
      </c>
      <c r="O28" s="9" t="s">
        <v>190</v>
      </c>
      <c r="P28" s="9" t="s">
        <v>165</v>
      </c>
      <c r="Q28" s="12"/>
    </row>
    <row r="29" spans="1:17" x14ac:dyDescent="0.3">
      <c r="A29" s="22" t="s">
        <v>108</v>
      </c>
      <c r="B29" s="9" t="s">
        <v>121</v>
      </c>
      <c r="C29">
        <v>12</v>
      </c>
      <c r="D29" s="9" t="s">
        <v>148</v>
      </c>
      <c r="E29">
        <v>1</v>
      </c>
      <c r="F29" s="9" t="s">
        <v>148</v>
      </c>
      <c r="G29">
        <v>1</v>
      </c>
      <c r="H29" s="9" t="s">
        <v>165</v>
      </c>
      <c r="I29" s="9" t="s">
        <v>111</v>
      </c>
      <c r="J29">
        <v>1</v>
      </c>
      <c r="K29" s="9"/>
      <c r="M29" s="9" t="s">
        <v>133</v>
      </c>
      <c r="N29" s="9" t="s">
        <v>185</v>
      </c>
      <c r="O29" s="9" t="s">
        <v>117</v>
      </c>
      <c r="P29" s="9" t="s">
        <v>165</v>
      </c>
      <c r="Q29" s="12"/>
    </row>
    <row r="30" spans="1:17" x14ac:dyDescent="0.3">
      <c r="A30" s="22" t="s">
        <v>108</v>
      </c>
      <c r="B30" s="9" t="s">
        <v>121</v>
      </c>
      <c r="C30">
        <v>12</v>
      </c>
      <c r="D30" s="9" t="s">
        <v>148</v>
      </c>
      <c r="E30">
        <v>1</v>
      </c>
      <c r="F30" s="9" t="s">
        <v>148</v>
      </c>
      <c r="G30">
        <v>1</v>
      </c>
      <c r="H30" s="9" t="s">
        <v>165</v>
      </c>
      <c r="I30" s="9" t="s">
        <v>111</v>
      </c>
      <c r="J30">
        <v>1</v>
      </c>
      <c r="K30" s="9"/>
      <c r="M30" s="9" t="s">
        <v>133</v>
      </c>
      <c r="N30" s="9" t="s">
        <v>186</v>
      </c>
      <c r="O30" s="9" t="s">
        <v>116</v>
      </c>
      <c r="P30" s="9" t="s">
        <v>165</v>
      </c>
      <c r="Q30" s="12"/>
    </row>
    <row r="31" spans="1:17" x14ac:dyDescent="0.3">
      <c r="A31" s="22" t="s">
        <v>108</v>
      </c>
      <c r="B31" s="9" t="s">
        <v>121</v>
      </c>
      <c r="C31">
        <v>12</v>
      </c>
      <c r="D31" s="9" t="s">
        <v>148</v>
      </c>
      <c r="E31">
        <v>1</v>
      </c>
      <c r="F31" s="9" t="s">
        <v>148</v>
      </c>
      <c r="G31">
        <v>1</v>
      </c>
      <c r="H31" s="9" t="s">
        <v>165</v>
      </c>
      <c r="I31" s="9" t="s">
        <v>111</v>
      </c>
      <c r="J31">
        <v>1</v>
      </c>
      <c r="K31" s="9"/>
      <c r="M31" s="9" t="s">
        <v>133</v>
      </c>
      <c r="N31" s="9" t="s">
        <v>187</v>
      </c>
      <c r="O31" s="9" t="s">
        <v>118</v>
      </c>
      <c r="P31" s="9" t="s">
        <v>165</v>
      </c>
      <c r="Q31" s="12"/>
    </row>
    <row r="32" spans="1:17" x14ac:dyDescent="0.3">
      <c r="A32" s="22" t="s">
        <v>108</v>
      </c>
      <c r="B32" s="9" t="s">
        <v>121</v>
      </c>
      <c r="C32">
        <v>13</v>
      </c>
      <c r="D32" s="9" t="s">
        <v>134</v>
      </c>
      <c r="E32">
        <v>1</v>
      </c>
      <c r="F32" s="9" t="s">
        <v>154</v>
      </c>
      <c r="G32">
        <v>2</v>
      </c>
      <c r="H32" s="9"/>
      <c r="I32" s="9"/>
      <c r="K32" s="9"/>
      <c r="M32" s="9"/>
      <c r="N32" s="9"/>
      <c r="O32" s="9"/>
      <c r="P32" s="9"/>
      <c r="Q32" s="12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13"/>
  <sheetViews>
    <sheetView showGridLines="0" workbookViewId="0">
      <pane ySplit="3" topLeftCell="A4" activePane="bottomLeft" state="frozen"/>
      <selection pane="bottomLeft" activeCell="B13" sqref="B13"/>
    </sheetView>
  </sheetViews>
  <sheetFormatPr baseColWidth="10" defaultRowHeight="14.4" x14ac:dyDescent="0.3"/>
  <cols>
    <col min="1" max="1" width="10.5546875" bestFit="1" customWidth="1"/>
    <col min="2" max="2" width="31.88671875" bestFit="1" customWidth="1"/>
    <col min="3" max="3" width="11.88671875" bestFit="1" customWidth="1"/>
  </cols>
  <sheetData>
    <row r="3" spans="1:3" x14ac:dyDescent="0.3">
      <c r="A3" s="25" t="s">
        <v>6</v>
      </c>
      <c r="B3" s="25" t="s">
        <v>4</v>
      </c>
      <c r="C3" s="25" t="s">
        <v>1</v>
      </c>
    </row>
    <row r="4" spans="1:3" x14ac:dyDescent="0.3">
      <c r="A4" s="1" t="s">
        <v>25</v>
      </c>
      <c r="B4" s="23" t="s">
        <v>170</v>
      </c>
      <c r="C4" s="24" t="s">
        <v>133</v>
      </c>
    </row>
    <row r="5" spans="1:3" x14ac:dyDescent="0.3">
      <c r="A5" s="1" t="s">
        <v>24</v>
      </c>
      <c r="B5" s="23" t="s">
        <v>169</v>
      </c>
      <c r="C5" s="24" t="s">
        <v>122</v>
      </c>
    </row>
    <row r="6" spans="1:3" x14ac:dyDescent="0.3">
      <c r="A6" s="1" t="s">
        <v>105</v>
      </c>
      <c r="B6" s="23" t="s">
        <v>171</v>
      </c>
      <c r="C6" s="24" t="s">
        <v>123</v>
      </c>
    </row>
    <row r="7" spans="1:3" x14ac:dyDescent="0.3">
      <c r="A7" s="1" t="s">
        <v>106</v>
      </c>
      <c r="B7" s="23" t="s">
        <v>172</v>
      </c>
      <c r="C7" s="24" t="s">
        <v>124</v>
      </c>
    </row>
    <row r="8" spans="1:3" x14ac:dyDescent="0.3">
      <c r="A8" s="1" t="s">
        <v>113</v>
      </c>
      <c r="B8" s="23" t="s">
        <v>173</v>
      </c>
      <c r="C8" s="24" t="s">
        <v>125</v>
      </c>
    </row>
    <row r="9" spans="1:3" x14ac:dyDescent="0.3">
      <c r="A9" s="1" t="s">
        <v>114</v>
      </c>
      <c r="B9" s="23" t="s">
        <v>174</v>
      </c>
      <c r="C9" s="24" t="s">
        <v>126</v>
      </c>
    </row>
    <row r="10" spans="1:3" x14ac:dyDescent="0.3">
      <c r="A10" s="1" t="s">
        <v>166</v>
      </c>
      <c r="B10" s="23" t="s">
        <v>175</v>
      </c>
      <c r="C10" s="24" t="s">
        <v>127</v>
      </c>
    </row>
    <row r="11" spans="1:3" x14ac:dyDescent="0.3">
      <c r="A11" s="1" t="s">
        <v>167</v>
      </c>
      <c r="B11" s="23" t="s">
        <v>176</v>
      </c>
      <c r="C11" s="24" t="s">
        <v>128</v>
      </c>
    </row>
    <row r="12" spans="1:3" x14ac:dyDescent="0.3">
      <c r="A12" s="1" t="s">
        <v>168</v>
      </c>
      <c r="B12" s="23" t="s">
        <v>177</v>
      </c>
      <c r="C12" s="24" t="s">
        <v>146</v>
      </c>
    </row>
    <row r="13" spans="1:3" x14ac:dyDescent="0.3">
      <c r="A13" s="1" t="s">
        <v>111</v>
      </c>
      <c r="B13" s="23" t="s">
        <v>165</v>
      </c>
      <c r="C13" s="24" t="s">
        <v>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J23" sqref="J23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32</v>
      </c>
      <c r="B8" t="s">
        <v>15</v>
      </c>
      <c r="C8" t="s">
        <v>51</v>
      </c>
      <c r="D8" t="s">
        <v>18</v>
      </c>
    </row>
    <row r="9" spans="1:13" x14ac:dyDescent="0.3">
      <c r="A9" t="s">
        <v>52</v>
      </c>
      <c r="B9" t="s">
        <v>53</v>
      </c>
      <c r="C9" t="s">
        <v>54</v>
      </c>
      <c r="D9" t="s">
        <v>19</v>
      </c>
      <c r="J9" t="s">
        <v>30</v>
      </c>
      <c r="K9" s="28" t="s">
        <v>82</v>
      </c>
      <c r="L9" s="28" t="s">
        <v>64</v>
      </c>
      <c r="M9" s="28" t="s">
        <v>81</v>
      </c>
    </row>
    <row r="10" spans="1:13" x14ac:dyDescent="0.3">
      <c r="A10" t="s">
        <v>55</v>
      </c>
      <c r="B10" t="s">
        <v>56</v>
      </c>
      <c r="C10" t="s">
        <v>54</v>
      </c>
      <c r="D10" t="s">
        <v>19</v>
      </c>
      <c r="J10" t="s">
        <v>31</v>
      </c>
      <c r="K10" s="28" t="s">
        <v>84</v>
      </c>
      <c r="L10" s="28" t="s">
        <v>64</v>
      </c>
      <c r="M10" s="28" t="s">
        <v>83</v>
      </c>
    </row>
    <row r="11" spans="1:13" x14ac:dyDescent="0.3">
      <c r="A11" t="s">
        <v>57</v>
      </c>
      <c r="B11" t="s">
        <v>58</v>
      </c>
      <c r="C11" t="s">
        <v>54</v>
      </c>
      <c r="D11" t="s">
        <v>19</v>
      </c>
      <c r="J11" t="s">
        <v>33</v>
      </c>
      <c r="K11" s="28" t="s">
        <v>88</v>
      </c>
      <c r="L11" s="28" t="s">
        <v>58</v>
      </c>
      <c r="M11" s="28" t="s">
        <v>91</v>
      </c>
    </row>
    <row r="12" spans="1:13" x14ac:dyDescent="0.3">
      <c r="A12" t="s">
        <v>59</v>
      </c>
      <c r="B12" t="s">
        <v>60</v>
      </c>
      <c r="C12" t="s">
        <v>54</v>
      </c>
      <c r="D12" t="s">
        <v>19</v>
      </c>
      <c r="J12" t="s">
        <v>34</v>
      </c>
      <c r="K12" s="28" t="s">
        <v>88</v>
      </c>
      <c r="L12" s="28" t="s">
        <v>104</v>
      </c>
      <c r="M12" s="28" t="s">
        <v>92</v>
      </c>
    </row>
    <row r="13" spans="1:13" x14ac:dyDescent="0.3">
      <c r="A13" t="s">
        <v>61</v>
      </c>
      <c r="B13" t="s">
        <v>62</v>
      </c>
      <c r="C13" t="s">
        <v>54</v>
      </c>
      <c r="D13" t="s">
        <v>19</v>
      </c>
      <c r="J13" t="s">
        <v>35</v>
      </c>
      <c r="K13" s="28" t="s">
        <v>73</v>
      </c>
      <c r="L13" s="28" t="s">
        <v>103</v>
      </c>
      <c r="M13" s="28" t="s">
        <v>75</v>
      </c>
    </row>
    <row r="14" spans="1:13" x14ac:dyDescent="0.3">
      <c r="A14" t="s">
        <v>63</v>
      </c>
      <c r="B14" t="s">
        <v>64</v>
      </c>
      <c r="C14" t="s">
        <v>65</v>
      </c>
      <c r="D14" t="s">
        <v>19</v>
      </c>
      <c r="J14" t="s">
        <v>36</v>
      </c>
      <c r="K14" s="28" t="s">
        <v>73</v>
      </c>
      <c r="L14" s="28" t="s">
        <v>104</v>
      </c>
      <c r="M14" s="28" t="s">
        <v>76</v>
      </c>
    </row>
    <row r="15" spans="1:13" x14ac:dyDescent="0.3">
      <c r="A15" t="s">
        <v>66</v>
      </c>
      <c r="B15" t="s">
        <v>64</v>
      </c>
      <c r="C15" t="s">
        <v>67</v>
      </c>
      <c r="D15" t="s">
        <v>19</v>
      </c>
      <c r="J15" t="s">
        <v>37</v>
      </c>
      <c r="K15" s="28" t="s">
        <v>73</v>
      </c>
      <c r="L15" s="28" t="s">
        <v>58</v>
      </c>
      <c r="M15" s="28" t="s">
        <v>77</v>
      </c>
    </row>
    <row r="16" spans="1:13" x14ac:dyDescent="0.3">
      <c r="A16" t="s">
        <v>68</v>
      </c>
      <c r="B16" t="s">
        <v>64</v>
      </c>
      <c r="C16" t="s">
        <v>69</v>
      </c>
      <c r="D16" t="s">
        <v>19</v>
      </c>
      <c r="J16" t="s">
        <v>38</v>
      </c>
      <c r="K16" s="28" t="s">
        <v>88</v>
      </c>
      <c r="L16" s="28" t="s">
        <v>103</v>
      </c>
      <c r="M16" s="28" t="s">
        <v>90</v>
      </c>
    </row>
    <row r="17" spans="1:13" x14ac:dyDescent="0.3">
      <c r="A17" t="s">
        <v>70</v>
      </c>
      <c r="B17" t="s">
        <v>64</v>
      </c>
      <c r="C17" t="s">
        <v>71</v>
      </c>
      <c r="D17" t="s">
        <v>19</v>
      </c>
      <c r="J17" t="s">
        <v>39</v>
      </c>
      <c r="K17" s="28" t="s">
        <v>88</v>
      </c>
      <c r="L17" s="28" t="s">
        <v>64</v>
      </c>
      <c r="M17" s="28" t="s">
        <v>87</v>
      </c>
    </row>
    <row r="18" spans="1:13" x14ac:dyDescent="0.3">
      <c r="A18" t="s">
        <v>72</v>
      </c>
      <c r="B18" t="s">
        <v>64</v>
      </c>
      <c r="C18" t="s">
        <v>73</v>
      </c>
      <c r="D18" t="s">
        <v>19</v>
      </c>
      <c r="J18" t="s">
        <v>40</v>
      </c>
      <c r="K18" s="28" t="s">
        <v>73</v>
      </c>
      <c r="L18" s="28" t="s">
        <v>64</v>
      </c>
      <c r="M18" s="28" t="s">
        <v>72</v>
      </c>
    </row>
    <row r="19" spans="1:13" x14ac:dyDescent="0.3">
      <c r="A19" t="s">
        <v>74</v>
      </c>
      <c r="B19" t="s">
        <v>53</v>
      </c>
      <c r="C19" t="s">
        <v>73</v>
      </c>
      <c r="D19" t="s">
        <v>19</v>
      </c>
      <c r="J19" t="s">
        <v>41</v>
      </c>
      <c r="K19" s="28" t="s">
        <v>95</v>
      </c>
      <c r="L19" s="28" t="s">
        <v>64</v>
      </c>
      <c r="M19" s="28" t="s">
        <v>94</v>
      </c>
    </row>
    <row r="20" spans="1:13" x14ac:dyDescent="0.3">
      <c r="A20" t="s">
        <v>75</v>
      </c>
      <c r="B20" t="s">
        <v>56</v>
      </c>
      <c r="C20" t="s">
        <v>73</v>
      </c>
      <c r="D20" t="s">
        <v>19</v>
      </c>
      <c r="J20" t="s">
        <v>42</v>
      </c>
      <c r="K20" s="28" t="s">
        <v>54</v>
      </c>
      <c r="L20" s="28" t="s">
        <v>53</v>
      </c>
      <c r="M20" s="28" t="s">
        <v>52</v>
      </c>
    </row>
    <row r="21" spans="1:13" x14ac:dyDescent="0.3">
      <c r="A21" t="s">
        <v>76</v>
      </c>
      <c r="B21" t="s">
        <v>58</v>
      </c>
      <c r="C21" t="s">
        <v>73</v>
      </c>
      <c r="D21" t="s">
        <v>19</v>
      </c>
      <c r="J21" t="s">
        <v>43</v>
      </c>
      <c r="K21" s="28" t="s">
        <v>54</v>
      </c>
      <c r="L21" s="28" t="s">
        <v>62</v>
      </c>
      <c r="M21" s="28" t="s">
        <v>61</v>
      </c>
    </row>
    <row r="22" spans="1:13" x14ac:dyDescent="0.3">
      <c r="A22" t="s">
        <v>77</v>
      </c>
      <c r="B22" t="s">
        <v>60</v>
      </c>
      <c r="C22" t="s">
        <v>73</v>
      </c>
      <c r="D22" t="s">
        <v>19</v>
      </c>
      <c r="J22" t="s">
        <v>44</v>
      </c>
      <c r="K22" s="28" t="s">
        <v>54</v>
      </c>
      <c r="L22" s="28" t="s">
        <v>103</v>
      </c>
      <c r="M22" s="28" t="s">
        <v>55</v>
      </c>
    </row>
    <row r="23" spans="1:13" x14ac:dyDescent="0.3">
      <c r="A23" t="s">
        <v>78</v>
      </c>
      <c r="B23" t="s">
        <v>62</v>
      </c>
      <c r="C23" t="s">
        <v>73</v>
      </c>
      <c r="D23" t="s">
        <v>19</v>
      </c>
      <c r="J23" t="s">
        <v>45</v>
      </c>
      <c r="K23" s="28" t="s">
        <v>71</v>
      </c>
      <c r="L23" s="28" t="s">
        <v>64</v>
      </c>
      <c r="M23" s="28" t="s">
        <v>70</v>
      </c>
    </row>
    <row r="24" spans="1:13" x14ac:dyDescent="0.3">
      <c r="A24" t="s">
        <v>79</v>
      </c>
      <c r="B24" t="s">
        <v>64</v>
      </c>
      <c r="C24" t="s">
        <v>80</v>
      </c>
      <c r="D24" t="s">
        <v>19</v>
      </c>
      <c r="J24" t="s">
        <v>46</v>
      </c>
      <c r="K24" s="28" t="s">
        <v>97</v>
      </c>
      <c r="L24" s="28" t="s">
        <v>64</v>
      </c>
      <c r="M24" s="28" t="s">
        <v>96</v>
      </c>
    </row>
    <row r="25" spans="1:13" x14ac:dyDescent="0.3">
      <c r="A25" t="s">
        <v>81</v>
      </c>
      <c r="B25" t="s">
        <v>64</v>
      </c>
      <c r="C25" t="s">
        <v>82</v>
      </c>
      <c r="D25" t="s">
        <v>19</v>
      </c>
      <c r="J25" t="s">
        <v>47</v>
      </c>
      <c r="K25" s="28" t="s">
        <v>54</v>
      </c>
      <c r="L25" s="28" t="s">
        <v>58</v>
      </c>
      <c r="M25" s="28" t="s">
        <v>57</v>
      </c>
    </row>
    <row r="26" spans="1:13" x14ac:dyDescent="0.3">
      <c r="A26" t="s">
        <v>83</v>
      </c>
      <c r="B26" t="s">
        <v>64</v>
      </c>
      <c r="C26" t="s">
        <v>84</v>
      </c>
      <c r="D26" t="s">
        <v>19</v>
      </c>
      <c r="J26" t="s">
        <v>48</v>
      </c>
      <c r="K26" s="28" t="s">
        <v>54</v>
      </c>
      <c r="L26" s="28" t="s">
        <v>60</v>
      </c>
      <c r="M26" s="28" t="s">
        <v>59</v>
      </c>
    </row>
    <row r="27" spans="1:13" x14ac:dyDescent="0.3">
      <c r="A27" t="s">
        <v>85</v>
      </c>
      <c r="B27" t="s">
        <v>64</v>
      </c>
      <c r="C27" t="s">
        <v>86</v>
      </c>
      <c r="D27" t="s">
        <v>19</v>
      </c>
      <c r="J27" t="s">
        <v>49</v>
      </c>
      <c r="K27" s="28" t="s">
        <v>88</v>
      </c>
      <c r="L27" s="28" t="s">
        <v>53</v>
      </c>
      <c r="M27" s="28" t="s">
        <v>89</v>
      </c>
    </row>
    <row r="28" spans="1:13" x14ac:dyDescent="0.3">
      <c r="A28" t="s">
        <v>87</v>
      </c>
      <c r="B28" t="s">
        <v>64</v>
      </c>
      <c r="C28" t="s">
        <v>88</v>
      </c>
      <c r="D28" t="s">
        <v>19</v>
      </c>
      <c r="J28" t="s">
        <v>50</v>
      </c>
      <c r="K28" s="28" t="s">
        <v>88</v>
      </c>
      <c r="L28" s="28" t="s">
        <v>62</v>
      </c>
      <c r="M28" s="28" t="s">
        <v>93</v>
      </c>
    </row>
    <row r="29" spans="1:13" x14ac:dyDescent="0.3">
      <c r="A29" t="s">
        <v>89</v>
      </c>
      <c r="B29" t="s">
        <v>53</v>
      </c>
      <c r="C29" t="s">
        <v>88</v>
      </c>
      <c r="D29" t="s">
        <v>19</v>
      </c>
    </row>
    <row r="30" spans="1:13" x14ac:dyDescent="0.3">
      <c r="A30" t="s">
        <v>90</v>
      </c>
      <c r="B30" t="s">
        <v>56</v>
      </c>
      <c r="C30" t="s">
        <v>88</v>
      </c>
      <c r="D30" t="s">
        <v>19</v>
      </c>
    </row>
    <row r="31" spans="1:13" x14ac:dyDescent="0.3">
      <c r="A31" t="s">
        <v>91</v>
      </c>
      <c r="B31" t="s">
        <v>58</v>
      </c>
      <c r="C31" t="s">
        <v>88</v>
      </c>
      <c r="D31" t="s">
        <v>19</v>
      </c>
    </row>
    <row r="32" spans="1:13" x14ac:dyDescent="0.3">
      <c r="A32" t="s">
        <v>92</v>
      </c>
      <c r="B32" t="s">
        <v>60</v>
      </c>
      <c r="C32" t="s">
        <v>88</v>
      </c>
      <c r="D32" t="s">
        <v>19</v>
      </c>
    </row>
    <row r="33" spans="1:4" x14ac:dyDescent="0.3">
      <c r="A33" t="s">
        <v>93</v>
      </c>
      <c r="B33" t="s">
        <v>62</v>
      </c>
      <c r="C33" t="s">
        <v>88</v>
      </c>
      <c r="D33" t="s">
        <v>19</v>
      </c>
    </row>
    <row r="34" spans="1:4" x14ac:dyDescent="0.3">
      <c r="A34" t="s">
        <v>94</v>
      </c>
      <c r="B34" t="s">
        <v>64</v>
      </c>
      <c r="C34" t="s">
        <v>95</v>
      </c>
      <c r="D34" t="s">
        <v>19</v>
      </c>
    </row>
    <row r="35" spans="1:4" x14ac:dyDescent="0.3">
      <c r="A35" t="s">
        <v>96</v>
      </c>
      <c r="B35" t="s">
        <v>64</v>
      </c>
      <c r="C35" t="s">
        <v>97</v>
      </c>
      <c r="D35" t="s">
        <v>19</v>
      </c>
    </row>
    <row r="36" spans="1:4" x14ac:dyDescent="0.3">
      <c r="A36" t="s">
        <v>98</v>
      </c>
      <c r="B36" t="s">
        <v>58</v>
      </c>
      <c r="C36" t="s">
        <v>15</v>
      </c>
      <c r="D36" t="s">
        <v>29</v>
      </c>
    </row>
    <row r="37" spans="1:4" x14ac:dyDescent="0.3">
      <c r="A37" t="s">
        <v>99</v>
      </c>
      <c r="B37" t="s">
        <v>58</v>
      </c>
      <c r="C37" t="s">
        <v>15</v>
      </c>
      <c r="D37" t="s">
        <v>29</v>
      </c>
    </row>
    <row r="38" spans="1:4" x14ac:dyDescent="0.3">
      <c r="A38" t="s">
        <v>100</v>
      </c>
      <c r="B38" t="s">
        <v>58</v>
      </c>
      <c r="C38" t="s">
        <v>15</v>
      </c>
      <c r="D38" t="s">
        <v>29</v>
      </c>
    </row>
    <row r="39" spans="1:4" x14ac:dyDescent="0.3">
      <c r="A39" t="s">
        <v>27</v>
      </c>
      <c r="B39" t="s">
        <v>64</v>
      </c>
      <c r="C39" t="s">
        <v>15</v>
      </c>
      <c r="D39" t="s">
        <v>29</v>
      </c>
    </row>
    <row r="40" spans="1:4" x14ac:dyDescent="0.3">
      <c r="A40" t="s">
        <v>101</v>
      </c>
      <c r="B40" t="s">
        <v>56</v>
      </c>
      <c r="C40" t="s">
        <v>15</v>
      </c>
      <c r="D40" t="s">
        <v>29</v>
      </c>
    </row>
    <row r="41" spans="1:4" x14ac:dyDescent="0.3">
      <c r="A41" t="s">
        <v>102</v>
      </c>
      <c r="B41" t="s">
        <v>62</v>
      </c>
      <c r="C41" t="s">
        <v>15</v>
      </c>
      <c r="D41" t="s">
        <v>29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3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8.664062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7</v>
      </c>
      <c r="B1" t="s">
        <v>0</v>
      </c>
      <c r="C1" t="s">
        <v>18</v>
      </c>
      <c r="D1" t="s">
        <v>20</v>
      </c>
      <c r="E1" t="s">
        <v>22</v>
      </c>
    </row>
    <row r="2" spans="1:5" x14ac:dyDescent="0.3">
      <c r="A2">
        <v>1</v>
      </c>
      <c r="B2" s="9" t="s">
        <v>120</v>
      </c>
      <c r="C2" s="9" t="s">
        <v>107</v>
      </c>
      <c r="E2" t="s">
        <v>193</v>
      </c>
    </row>
    <row r="3" spans="1:5" x14ac:dyDescent="0.3">
      <c r="A3">
        <v>2</v>
      </c>
      <c r="B3" s="9" t="s">
        <v>121</v>
      </c>
      <c r="C3" s="9" t="s">
        <v>107</v>
      </c>
      <c r="E3" t="s">
        <v>194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47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8.6640625" bestFit="1" customWidth="1"/>
    <col min="3" max="3" width="13.44140625" bestFit="1" customWidth="1"/>
    <col min="4" max="4" width="12.33203125" bestFit="1" customWidth="1"/>
    <col min="5" max="5" width="12.77734375" bestFit="1" customWidth="1"/>
    <col min="6" max="6" width="20.109375" bestFit="1" customWidth="1"/>
    <col min="7" max="7" width="16.77734375" bestFit="1" customWidth="1"/>
    <col min="8" max="8" width="33.7773437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</row>
    <row r="2" spans="1:10" x14ac:dyDescent="0.3">
      <c r="A2" s="9" t="s">
        <v>28</v>
      </c>
      <c r="B2" s="9" t="s">
        <v>120</v>
      </c>
      <c r="C2">
        <v>1</v>
      </c>
      <c r="D2" s="9" t="s">
        <v>122</v>
      </c>
      <c r="E2">
        <v>1</v>
      </c>
      <c r="F2" s="9" t="s">
        <v>155</v>
      </c>
      <c r="G2">
        <v>7</v>
      </c>
      <c r="H2" s="9" t="s">
        <v>169</v>
      </c>
      <c r="I2" s="9" t="s">
        <v>24</v>
      </c>
      <c r="J2">
        <v>2</v>
      </c>
    </row>
    <row r="3" spans="1:10" x14ac:dyDescent="0.3">
      <c r="A3" s="9" t="s">
        <v>28</v>
      </c>
      <c r="B3" s="9" t="s">
        <v>120</v>
      </c>
      <c r="C3">
        <v>2</v>
      </c>
      <c r="D3" s="9" t="s">
        <v>123</v>
      </c>
      <c r="E3">
        <v>1</v>
      </c>
      <c r="F3" s="9" t="s">
        <v>156</v>
      </c>
      <c r="G3">
        <v>8</v>
      </c>
      <c r="H3" s="9" t="s">
        <v>171</v>
      </c>
      <c r="I3" s="9" t="s">
        <v>105</v>
      </c>
      <c r="J3">
        <v>3</v>
      </c>
    </row>
    <row r="4" spans="1:10" x14ac:dyDescent="0.3">
      <c r="A4" s="9" t="s">
        <v>28</v>
      </c>
      <c r="B4" s="9" t="s">
        <v>120</v>
      </c>
      <c r="C4">
        <v>3</v>
      </c>
      <c r="D4" s="9" t="s">
        <v>124</v>
      </c>
      <c r="E4">
        <v>1</v>
      </c>
      <c r="F4" s="9" t="s">
        <v>157</v>
      </c>
      <c r="G4">
        <v>9</v>
      </c>
      <c r="H4" s="9" t="s">
        <v>172</v>
      </c>
      <c r="I4" s="9" t="s">
        <v>106</v>
      </c>
      <c r="J4">
        <v>4</v>
      </c>
    </row>
    <row r="5" spans="1:10" x14ac:dyDescent="0.3">
      <c r="A5" s="9" t="s">
        <v>28</v>
      </c>
      <c r="B5" s="9" t="s">
        <v>120</v>
      </c>
      <c r="C5">
        <v>4</v>
      </c>
      <c r="D5" s="9" t="s">
        <v>125</v>
      </c>
      <c r="E5">
        <v>1</v>
      </c>
      <c r="F5" s="9" t="s">
        <v>158</v>
      </c>
      <c r="G5">
        <v>10</v>
      </c>
      <c r="H5" s="9" t="s">
        <v>173</v>
      </c>
      <c r="I5" s="9" t="s">
        <v>113</v>
      </c>
      <c r="J5">
        <v>5</v>
      </c>
    </row>
    <row r="6" spans="1:10" x14ac:dyDescent="0.3">
      <c r="A6" s="9" t="s">
        <v>28</v>
      </c>
      <c r="B6" s="9" t="s">
        <v>120</v>
      </c>
      <c r="C6">
        <v>5</v>
      </c>
      <c r="D6" s="9" t="s">
        <v>126</v>
      </c>
      <c r="E6">
        <v>1</v>
      </c>
      <c r="F6" s="9" t="s">
        <v>159</v>
      </c>
      <c r="G6">
        <v>11</v>
      </c>
      <c r="H6" s="9" t="s">
        <v>174</v>
      </c>
      <c r="I6" s="9" t="s">
        <v>114</v>
      </c>
      <c r="J6">
        <v>6</v>
      </c>
    </row>
    <row r="7" spans="1:10" x14ac:dyDescent="0.3">
      <c r="A7" s="9" t="s">
        <v>28</v>
      </c>
      <c r="B7" s="9" t="s">
        <v>120</v>
      </c>
      <c r="C7">
        <v>6</v>
      </c>
      <c r="D7" s="9" t="s">
        <v>127</v>
      </c>
      <c r="E7">
        <v>1</v>
      </c>
      <c r="F7" s="9" t="s">
        <v>160</v>
      </c>
      <c r="G7">
        <v>12</v>
      </c>
      <c r="H7" s="9" t="s">
        <v>175</v>
      </c>
      <c r="I7" s="9" t="s">
        <v>166</v>
      </c>
      <c r="J7">
        <v>7</v>
      </c>
    </row>
    <row r="8" spans="1:10" x14ac:dyDescent="0.3">
      <c r="A8" s="9" t="s">
        <v>28</v>
      </c>
      <c r="B8" s="9" t="s">
        <v>120</v>
      </c>
      <c r="C8">
        <v>7</v>
      </c>
      <c r="D8" s="9" t="s">
        <v>128</v>
      </c>
      <c r="E8">
        <v>1</v>
      </c>
      <c r="F8" s="9" t="s">
        <v>161</v>
      </c>
      <c r="G8">
        <v>13</v>
      </c>
      <c r="H8" s="9" t="s">
        <v>176</v>
      </c>
      <c r="I8" s="9" t="s">
        <v>167</v>
      </c>
      <c r="J8">
        <v>8</v>
      </c>
    </row>
    <row r="9" spans="1:10" x14ac:dyDescent="0.3">
      <c r="A9" s="9" t="s">
        <v>28</v>
      </c>
      <c r="B9" s="9" t="s">
        <v>120</v>
      </c>
      <c r="C9">
        <v>8</v>
      </c>
      <c r="D9" s="9" t="s">
        <v>129</v>
      </c>
      <c r="F9" s="9"/>
      <c r="H9" s="9"/>
      <c r="I9" s="9"/>
    </row>
    <row r="10" spans="1:10" x14ac:dyDescent="0.3">
      <c r="A10" s="9" t="s">
        <v>28</v>
      </c>
      <c r="B10" s="9" t="s">
        <v>120</v>
      </c>
      <c r="C10">
        <v>9</v>
      </c>
      <c r="D10" s="9" t="s">
        <v>130</v>
      </c>
      <c r="F10" s="9"/>
      <c r="H10" s="9"/>
      <c r="I10" s="9"/>
    </row>
    <row r="11" spans="1:10" x14ac:dyDescent="0.3">
      <c r="A11" s="9" t="s">
        <v>28</v>
      </c>
      <c r="B11" s="9" t="s">
        <v>120</v>
      </c>
      <c r="C11">
        <v>10</v>
      </c>
      <c r="D11" s="9" t="s">
        <v>131</v>
      </c>
      <c r="F11" s="9"/>
      <c r="H11" s="9"/>
      <c r="I11" s="9"/>
    </row>
    <row r="12" spans="1:10" x14ac:dyDescent="0.3">
      <c r="A12" s="9" t="s">
        <v>28</v>
      </c>
      <c r="B12" s="9" t="s">
        <v>120</v>
      </c>
      <c r="C12">
        <v>11</v>
      </c>
      <c r="D12" s="9" t="s">
        <v>132</v>
      </c>
      <c r="F12" s="9"/>
      <c r="H12" s="9"/>
      <c r="I12" s="9"/>
    </row>
    <row r="13" spans="1:10" x14ac:dyDescent="0.3">
      <c r="A13" s="9" t="s">
        <v>28</v>
      </c>
      <c r="B13" s="9" t="s">
        <v>120</v>
      </c>
      <c r="C13">
        <v>12</v>
      </c>
      <c r="D13" s="9" t="s">
        <v>133</v>
      </c>
      <c r="E13">
        <v>1</v>
      </c>
      <c r="F13" s="9" t="s">
        <v>148</v>
      </c>
      <c r="G13">
        <v>1</v>
      </c>
      <c r="H13" s="9" t="s">
        <v>170</v>
      </c>
      <c r="I13" s="9" t="s">
        <v>25</v>
      </c>
      <c r="J13">
        <v>1</v>
      </c>
    </row>
    <row r="14" spans="1:10" x14ac:dyDescent="0.3">
      <c r="A14" s="9" t="s">
        <v>28</v>
      </c>
      <c r="B14" s="9" t="s">
        <v>120</v>
      </c>
      <c r="C14">
        <v>13</v>
      </c>
      <c r="D14" s="9" t="s">
        <v>134</v>
      </c>
      <c r="E14">
        <v>1</v>
      </c>
      <c r="F14" s="9" t="s">
        <v>154</v>
      </c>
      <c r="G14">
        <v>2</v>
      </c>
      <c r="H14" s="9"/>
      <c r="I14" s="9"/>
    </row>
    <row r="15" spans="1:10" x14ac:dyDescent="0.3">
      <c r="A15" s="9" t="s">
        <v>28</v>
      </c>
      <c r="B15" s="9" t="s">
        <v>120</v>
      </c>
      <c r="C15">
        <v>14</v>
      </c>
      <c r="D15" s="9" t="s">
        <v>135</v>
      </c>
      <c r="F15" s="9"/>
      <c r="H15" s="9"/>
      <c r="I15" s="9"/>
    </row>
    <row r="16" spans="1:10" x14ac:dyDescent="0.3">
      <c r="A16" s="9" t="s">
        <v>28</v>
      </c>
      <c r="B16" s="9" t="s">
        <v>120</v>
      </c>
      <c r="C16">
        <v>15</v>
      </c>
      <c r="D16" s="9" t="s">
        <v>136</v>
      </c>
      <c r="F16" s="9"/>
      <c r="H16" s="9"/>
      <c r="I16" s="9"/>
    </row>
    <row r="17" spans="1:10" x14ac:dyDescent="0.3">
      <c r="A17" s="9" t="s">
        <v>28</v>
      </c>
      <c r="B17" s="9" t="s">
        <v>120</v>
      </c>
      <c r="C17">
        <v>16</v>
      </c>
      <c r="D17" s="9" t="s">
        <v>137</v>
      </c>
      <c r="F17" s="9"/>
      <c r="H17" s="9"/>
      <c r="I17" s="9"/>
    </row>
    <row r="18" spans="1:10" x14ac:dyDescent="0.3">
      <c r="A18" s="9" t="s">
        <v>28</v>
      </c>
      <c r="B18" s="9" t="s">
        <v>120</v>
      </c>
      <c r="C18">
        <v>17</v>
      </c>
      <c r="D18" s="9" t="s">
        <v>2</v>
      </c>
      <c r="E18">
        <v>1</v>
      </c>
      <c r="F18" s="9" t="s">
        <v>10</v>
      </c>
      <c r="G18">
        <v>3</v>
      </c>
      <c r="H18" s="9"/>
      <c r="I18" s="9"/>
    </row>
    <row r="19" spans="1:10" x14ac:dyDescent="0.3">
      <c r="A19" s="9" t="s">
        <v>28</v>
      </c>
      <c r="B19" s="9" t="s">
        <v>120</v>
      </c>
      <c r="C19">
        <v>18</v>
      </c>
      <c r="D19" s="9" t="s">
        <v>3</v>
      </c>
      <c r="E19">
        <v>1</v>
      </c>
      <c r="F19" s="9" t="s">
        <v>152</v>
      </c>
      <c r="G19">
        <v>4</v>
      </c>
      <c r="H19" s="9"/>
      <c r="I19" s="9"/>
    </row>
    <row r="20" spans="1:10" x14ac:dyDescent="0.3">
      <c r="A20" s="9" t="s">
        <v>28</v>
      </c>
      <c r="B20" s="9" t="s">
        <v>120</v>
      </c>
      <c r="C20">
        <v>19</v>
      </c>
      <c r="D20" s="9" t="s">
        <v>109</v>
      </c>
      <c r="E20">
        <v>1</v>
      </c>
      <c r="F20" s="9" t="s">
        <v>11</v>
      </c>
      <c r="G20">
        <v>5</v>
      </c>
      <c r="H20" s="9"/>
      <c r="I20" s="9"/>
    </row>
    <row r="21" spans="1:10" x14ac:dyDescent="0.3">
      <c r="A21" s="9" t="s">
        <v>28</v>
      </c>
      <c r="B21" s="9" t="s">
        <v>120</v>
      </c>
      <c r="C21">
        <v>20</v>
      </c>
      <c r="D21" s="9" t="s">
        <v>110</v>
      </c>
      <c r="F21" s="9"/>
      <c r="H21" s="9"/>
      <c r="I21" s="9"/>
    </row>
    <row r="22" spans="1:10" x14ac:dyDescent="0.3">
      <c r="A22" s="9" t="s">
        <v>28</v>
      </c>
      <c r="B22" s="9" t="s">
        <v>120</v>
      </c>
      <c r="C22">
        <v>21</v>
      </c>
      <c r="D22" s="9" t="s">
        <v>138</v>
      </c>
      <c r="F22" s="9"/>
      <c r="H22" s="9"/>
      <c r="I22" s="9"/>
    </row>
    <row r="23" spans="1:10" x14ac:dyDescent="0.3">
      <c r="A23" s="9" t="s">
        <v>28</v>
      </c>
      <c r="B23" s="9" t="s">
        <v>120</v>
      </c>
      <c r="C23">
        <v>22</v>
      </c>
      <c r="D23" s="9" t="s">
        <v>139</v>
      </c>
      <c r="F23" s="9"/>
      <c r="H23" s="9"/>
      <c r="I23" s="9"/>
    </row>
    <row r="24" spans="1:10" x14ac:dyDescent="0.3">
      <c r="A24" s="9" t="s">
        <v>28</v>
      </c>
      <c r="B24" s="9" t="s">
        <v>120</v>
      </c>
      <c r="C24">
        <v>23</v>
      </c>
      <c r="D24" s="9" t="s">
        <v>140</v>
      </c>
      <c r="E24">
        <v>1</v>
      </c>
      <c r="F24" s="9" t="s">
        <v>153</v>
      </c>
      <c r="G24">
        <v>6</v>
      </c>
      <c r="H24" s="9"/>
      <c r="I24" s="9"/>
    </row>
    <row r="25" spans="1:10" x14ac:dyDescent="0.3">
      <c r="A25" s="9" t="s">
        <v>28</v>
      </c>
      <c r="B25" s="9" t="s">
        <v>120</v>
      </c>
      <c r="C25">
        <v>24</v>
      </c>
      <c r="D25" s="9" t="s">
        <v>141</v>
      </c>
      <c r="F25" s="9"/>
      <c r="H25" s="9"/>
      <c r="I25" s="9"/>
    </row>
    <row r="26" spans="1:10" x14ac:dyDescent="0.3">
      <c r="A26" s="9" t="s">
        <v>28</v>
      </c>
      <c r="B26" s="9" t="s">
        <v>120</v>
      </c>
      <c r="C26">
        <v>25</v>
      </c>
      <c r="D26" s="9" t="s">
        <v>142</v>
      </c>
      <c r="F26" s="9"/>
      <c r="H26" s="9"/>
      <c r="I26" s="9"/>
    </row>
    <row r="27" spans="1:10" x14ac:dyDescent="0.3">
      <c r="A27" s="9" t="s">
        <v>28</v>
      </c>
      <c r="B27" s="9" t="s">
        <v>120</v>
      </c>
      <c r="C27">
        <v>26</v>
      </c>
      <c r="D27" s="9" t="s">
        <v>143</v>
      </c>
      <c r="F27" s="9"/>
      <c r="H27" s="9"/>
      <c r="I27" s="9"/>
    </row>
    <row r="28" spans="1:10" x14ac:dyDescent="0.3">
      <c r="A28" s="9" t="s">
        <v>28</v>
      </c>
      <c r="B28" s="9" t="s">
        <v>120</v>
      </c>
      <c r="C28">
        <v>27</v>
      </c>
      <c r="D28" s="9" t="s">
        <v>144</v>
      </c>
      <c r="E28">
        <v>1</v>
      </c>
      <c r="F28" s="9" t="s">
        <v>162</v>
      </c>
      <c r="G28">
        <v>14</v>
      </c>
      <c r="H28" s="9"/>
      <c r="I28" s="9"/>
    </row>
    <row r="29" spans="1:10" x14ac:dyDescent="0.3">
      <c r="A29" s="9" t="s">
        <v>28</v>
      </c>
      <c r="B29" s="9" t="s">
        <v>120</v>
      </c>
      <c r="C29">
        <v>28</v>
      </c>
      <c r="D29" s="9" t="s">
        <v>145</v>
      </c>
      <c r="E29">
        <v>1</v>
      </c>
      <c r="F29" s="9" t="s">
        <v>163</v>
      </c>
      <c r="G29">
        <v>15</v>
      </c>
      <c r="H29" s="9"/>
      <c r="I29" s="9"/>
    </row>
    <row r="30" spans="1:10" x14ac:dyDescent="0.3">
      <c r="A30" s="9" t="s">
        <v>28</v>
      </c>
      <c r="B30" s="9" t="s">
        <v>120</v>
      </c>
      <c r="C30">
        <v>29</v>
      </c>
      <c r="D30" s="9" t="s">
        <v>146</v>
      </c>
      <c r="E30">
        <v>1</v>
      </c>
      <c r="F30" s="9" t="s">
        <v>164</v>
      </c>
      <c r="G30">
        <v>16</v>
      </c>
      <c r="H30" s="9" t="s">
        <v>177</v>
      </c>
      <c r="I30" s="9" t="s">
        <v>168</v>
      </c>
      <c r="J30">
        <v>9</v>
      </c>
    </row>
    <row r="31" spans="1:10" x14ac:dyDescent="0.3">
      <c r="A31" s="9" t="s">
        <v>108</v>
      </c>
      <c r="B31" s="9" t="s">
        <v>121</v>
      </c>
      <c r="C31">
        <v>1</v>
      </c>
      <c r="D31" s="9" t="s">
        <v>135</v>
      </c>
      <c r="F31" s="9"/>
      <c r="H31" s="9"/>
      <c r="I31" s="9"/>
    </row>
    <row r="32" spans="1:10" x14ac:dyDescent="0.3">
      <c r="A32" s="9" t="s">
        <v>108</v>
      </c>
      <c r="B32" s="9" t="s">
        <v>121</v>
      </c>
      <c r="C32">
        <v>2</v>
      </c>
      <c r="D32" s="9" t="s">
        <v>136</v>
      </c>
      <c r="F32" s="9"/>
      <c r="H32" s="9"/>
      <c r="I32" s="9"/>
    </row>
    <row r="33" spans="1:10" x14ac:dyDescent="0.3">
      <c r="A33" s="9" t="s">
        <v>108</v>
      </c>
      <c r="B33" s="9" t="s">
        <v>121</v>
      </c>
      <c r="C33">
        <v>3</v>
      </c>
      <c r="D33" s="9" t="s">
        <v>137</v>
      </c>
      <c r="F33" s="9"/>
      <c r="H33" s="9"/>
      <c r="I33" s="9"/>
    </row>
    <row r="34" spans="1:10" x14ac:dyDescent="0.3">
      <c r="A34" s="9" t="s">
        <v>108</v>
      </c>
      <c r="B34" s="9" t="s">
        <v>121</v>
      </c>
      <c r="C34">
        <v>4</v>
      </c>
      <c r="D34" s="9" t="s">
        <v>2</v>
      </c>
      <c r="E34">
        <v>1</v>
      </c>
      <c r="F34" s="9" t="s">
        <v>10</v>
      </c>
      <c r="G34">
        <v>3</v>
      </c>
      <c r="H34" s="9"/>
      <c r="I34" s="9"/>
    </row>
    <row r="35" spans="1:10" x14ac:dyDescent="0.3">
      <c r="A35" s="9" t="s">
        <v>108</v>
      </c>
      <c r="B35" s="9" t="s">
        <v>121</v>
      </c>
      <c r="C35">
        <v>5</v>
      </c>
      <c r="D35" s="9" t="s">
        <v>3</v>
      </c>
      <c r="E35">
        <v>1</v>
      </c>
      <c r="F35" s="9" t="s">
        <v>152</v>
      </c>
      <c r="G35">
        <v>4</v>
      </c>
      <c r="H35" s="9"/>
      <c r="I35" s="9"/>
    </row>
    <row r="36" spans="1:10" x14ac:dyDescent="0.3">
      <c r="A36" s="9" t="s">
        <v>108</v>
      </c>
      <c r="B36" s="9" t="s">
        <v>121</v>
      </c>
      <c r="C36">
        <v>6</v>
      </c>
      <c r="D36" s="9" t="s">
        <v>109</v>
      </c>
      <c r="E36">
        <v>1</v>
      </c>
      <c r="F36" s="9" t="s">
        <v>11</v>
      </c>
      <c r="G36">
        <v>5</v>
      </c>
      <c r="H36" s="9"/>
      <c r="I36" s="9"/>
    </row>
    <row r="37" spans="1:10" x14ac:dyDescent="0.3">
      <c r="A37" s="9" t="s">
        <v>108</v>
      </c>
      <c r="B37" s="9" t="s">
        <v>121</v>
      </c>
      <c r="C37">
        <v>7</v>
      </c>
      <c r="D37" s="9" t="s">
        <v>110</v>
      </c>
      <c r="F37" s="9"/>
      <c r="H37" s="9"/>
      <c r="I37" s="9"/>
    </row>
    <row r="38" spans="1:10" x14ac:dyDescent="0.3">
      <c r="A38" s="9" t="s">
        <v>108</v>
      </c>
      <c r="B38" s="9" t="s">
        <v>121</v>
      </c>
      <c r="C38">
        <v>8</v>
      </c>
      <c r="D38" s="9" t="s">
        <v>138</v>
      </c>
      <c r="F38" s="9"/>
      <c r="H38" s="9"/>
      <c r="I38" s="9"/>
    </row>
    <row r="39" spans="1:10" x14ac:dyDescent="0.3">
      <c r="A39" s="9" t="s">
        <v>108</v>
      </c>
      <c r="B39" s="9" t="s">
        <v>121</v>
      </c>
      <c r="C39">
        <v>9</v>
      </c>
      <c r="D39" s="9" t="s">
        <v>139</v>
      </c>
      <c r="F39" s="9"/>
      <c r="H39" s="9"/>
      <c r="I39" s="9"/>
    </row>
    <row r="40" spans="1:10" x14ac:dyDescent="0.3">
      <c r="A40" s="9" t="s">
        <v>108</v>
      </c>
      <c r="B40" s="9" t="s">
        <v>121</v>
      </c>
      <c r="C40">
        <v>10</v>
      </c>
      <c r="D40" s="9" t="s">
        <v>140</v>
      </c>
      <c r="E40">
        <v>1</v>
      </c>
      <c r="F40" s="9" t="s">
        <v>153</v>
      </c>
      <c r="G40">
        <v>6</v>
      </c>
      <c r="H40" s="9"/>
      <c r="I40" s="9"/>
    </row>
    <row r="41" spans="1:10" x14ac:dyDescent="0.3">
      <c r="A41" s="9" t="s">
        <v>108</v>
      </c>
      <c r="B41" s="9" t="s">
        <v>121</v>
      </c>
      <c r="C41">
        <v>11</v>
      </c>
      <c r="D41" s="9" t="s">
        <v>147</v>
      </c>
      <c r="F41" s="9"/>
      <c r="H41" s="9"/>
      <c r="I41" s="9"/>
    </row>
    <row r="42" spans="1:10" x14ac:dyDescent="0.3">
      <c r="A42" s="9" t="s">
        <v>108</v>
      </c>
      <c r="B42" s="9" t="s">
        <v>121</v>
      </c>
      <c r="C42">
        <v>12</v>
      </c>
      <c r="D42" s="9" t="s">
        <v>148</v>
      </c>
      <c r="E42">
        <v>1</v>
      </c>
      <c r="F42" s="9" t="s">
        <v>148</v>
      </c>
      <c r="G42">
        <v>1</v>
      </c>
      <c r="H42" s="9" t="s">
        <v>165</v>
      </c>
      <c r="I42" s="9" t="s">
        <v>111</v>
      </c>
      <c r="J42">
        <v>1</v>
      </c>
    </row>
    <row r="43" spans="1:10" x14ac:dyDescent="0.3">
      <c r="A43" s="9" t="s">
        <v>108</v>
      </c>
      <c r="B43" s="9" t="s">
        <v>121</v>
      </c>
      <c r="C43">
        <v>13</v>
      </c>
      <c r="D43" s="9" t="s">
        <v>134</v>
      </c>
      <c r="E43">
        <v>1</v>
      </c>
      <c r="F43" s="9" t="s">
        <v>154</v>
      </c>
      <c r="G43">
        <v>2</v>
      </c>
      <c r="H43" s="9"/>
      <c r="I43" s="9"/>
    </row>
    <row r="44" spans="1:10" x14ac:dyDescent="0.3">
      <c r="A44" s="9" t="s">
        <v>108</v>
      </c>
      <c r="B44" s="9" t="s">
        <v>121</v>
      </c>
      <c r="C44">
        <v>14</v>
      </c>
      <c r="D44" s="9" t="s">
        <v>149</v>
      </c>
      <c r="F44" s="9"/>
      <c r="H44" s="9"/>
      <c r="I44" s="9"/>
    </row>
    <row r="45" spans="1:10" x14ac:dyDescent="0.3">
      <c r="A45" s="9" t="s">
        <v>108</v>
      </c>
      <c r="B45" s="9" t="s">
        <v>121</v>
      </c>
      <c r="C45">
        <v>15</v>
      </c>
      <c r="D45" s="9" t="s">
        <v>150</v>
      </c>
      <c r="F45" s="9"/>
      <c r="H45" s="9"/>
      <c r="I45" s="9"/>
    </row>
    <row r="46" spans="1:10" x14ac:dyDescent="0.3">
      <c r="A46" s="9" t="s">
        <v>108</v>
      </c>
      <c r="B46" s="9" t="s">
        <v>121</v>
      </c>
      <c r="C46">
        <v>16</v>
      </c>
      <c r="D46" s="9" t="s">
        <v>151</v>
      </c>
      <c r="F46" s="9"/>
      <c r="H46" s="9"/>
      <c r="I46" s="9"/>
    </row>
    <row r="47" spans="1:10" x14ac:dyDescent="0.3">
      <c r="A47" s="9" t="s">
        <v>108</v>
      </c>
      <c r="B47" s="9" t="s">
        <v>121</v>
      </c>
      <c r="C47">
        <v>17</v>
      </c>
      <c r="D47" s="9" t="s">
        <v>141</v>
      </c>
      <c r="F47" s="9"/>
      <c r="H47" s="9"/>
      <c r="I47" s="9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20"/>
  <sheetViews>
    <sheetView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33.77734375" bestFit="1" customWidth="1"/>
    <col min="3" max="3" width="12" bestFit="1" customWidth="1"/>
    <col min="4" max="4" width="18.109375" bestFit="1" customWidth="1"/>
    <col min="5" max="5" width="8.44140625" bestFit="1" customWidth="1"/>
    <col min="6" max="6" width="33.77734375" bestFit="1" customWidth="1"/>
    <col min="7" max="7" width="11.1093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16</v>
      </c>
      <c r="B1" t="s">
        <v>26</v>
      </c>
      <c r="C1" t="s">
        <v>1</v>
      </c>
      <c r="D1" t="s">
        <v>14</v>
      </c>
      <c r="E1" t="s">
        <v>15</v>
      </c>
      <c r="F1" t="s">
        <v>17</v>
      </c>
      <c r="G1" t="s">
        <v>23</v>
      </c>
      <c r="H1" t="s">
        <v>7</v>
      </c>
      <c r="I1" t="s">
        <v>18</v>
      </c>
    </row>
    <row r="2" spans="1:9" x14ac:dyDescent="0.3">
      <c r="A2" s="9" t="s">
        <v>25</v>
      </c>
      <c r="B2" t="s">
        <v>170</v>
      </c>
      <c r="C2" s="9" t="s">
        <v>133</v>
      </c>
      <c r="D2" s="9" t="s">
        <v>112</v>
      </c>
      <c r="E2" s="9" t="s">
        <v>98</v>
      </c>
      <c r="F2" s="9" t="s">
        <v>170</v>
      </c>
      <c r="H2" t="s">
        <v>28</v>
      </c>
      <c r="I2" t="s">
        <v>107</v>
      </c>
    </row>
    <row r="3" spans="1:9" x14ac:dyDescent="0.3">
      <c r="A3" s="9" t="s">
        <v>24</v>
      </c>
      <c r="B3" t="s">
        <v>169</v>
      </c>
      <c r="C3" s="9" t="s">
        <v>122</v>
      </c>
      <c r="D3" s="9" t="s">
        <v>112</v>
      </c>
      <c r="E3" s="9" t="s">
        <v>99</v>
      </c>
      <c r="F3" s="9" t="s">
        <v>169</v>
      </c>
      <c r="H3" t="s">
        <v>28</v>
      </c>
      <c r="I3" t="s">
        <v>107</v>
      </c>
    </row>
    <row r="4" spans="1:9" x14ac:dyDescent="0.3">
      <c r="A4" s="9" t="s">
        <v>105</v>
      </c>
      <c r="B4" t="s">
        <v>171</v>
      </c>
      <c r="C4" s="9" t="s">
        <v>123</v>
      </c>
      <c r="D4" s="9" t="s">
        <v>112</v>
      </c>
      <c r="E4" s="9" t="s">
        <v>100</v>
      </c>
      <c r="F4" s="9" t="s">
        <v>171</v>
      </c>
      <c r="H4" t="s">
        <v>28</v>
      </c>
      <c r="I4" t="s">
        <v>107</v>
      </c>
    </row>
    <row r="5" spans="1:9" x14ac:dyDescent="0.3">
      <c r="A5" s="9" t="s">
        <v>106</v>
      </c>
      <c r="B5" t="s">
        <v>172</v>
      </c>
      <c r="C5" s="9" t="s">
        <v>124</v>
      </c>
      <c r="D5" s="9" t="s">
        <v>112</v>
      </c>
      <c r="E5" s="9" t="s">
        <v>102</v>
      </c>
      <c r="F5" s="9" t="s">
        <v>172</v>
      </c>
      <c r="H5" t="s">
        <v>28</v>
      </c>
      <c r="I5" t="s">
        <v>107</v>
      </c>
    </row>
    <row r="6" spans="1:9" x14ac:dyDescent="0.3">
      <c r="A6" s="9" t="s">
        <v>113</v>
      </c>
      <c r="B6" t="s">
        <v>173</v>
      </c>
      <c r="C6" s="9" t="s">
        <v>125</v>
      </c>
      <c r="D6" s="9" t="s">
        <v>112</v>
      </c>
      <c r="E6" s="9" t="s">
        <v>27</v>
      </c>
      <c r="F6" s="9" t="s">
        <v>173</v>
      </c>
      <c r="H6" t="s">
        <v>28</v>
      </c>
      <c r="I6" t="s">
        <v>107</v>
      </c>
    </row>
    <row r="7" spans="1:9" x14ac:dyDescent="0.3">
      <c r="A7" s="9" t="s">
        <v>114</v>
      </c>
      <c r="B7" t="s">
        <v>174</v>
      </c>
      <c r="C7" s="9" t="s">
        <v>126</v>
      </c>
      <c r="D7" s="9" t="s">
        <v>112</v>
      </c>
      <c r="E7" s="9" t="s">
        <v>101</v>
      </c>
      <c r="F7" s="9" t="s">
        <v>174</v>
      </c>
      <c r="H7" t="s">
        <v>28</v>
      </c>
      <c r="I7" t="s">
        <v>107</v>
      </c>
    </row>
    <row r="8" spans="1:9" x14ac:dyDescent="0.3">
      <c r="A8" s="9" t="s">
        <v>166</v>
      </c>
      <c r="B8" t="s">
        <v>175</v>
      </c>
      <c r="C8" s="9" t="s">
        <v>127</v>
      </c>
      <c r="D8" s="9" t="s">
        <v>112</v>
      </c>
      <c r="E8" s="9" t="s">
        <v>98</v>
      </c>
      <c r="F8" s="9" t="s">
        <v>175</v>
      </c>
      <c r="H8" t="s">
        <v>28</v>
      </c>
      <c r="I8" t="s">
        <v>107</v>
      </c>
    </row>
    <row r="9" spans="1:9" x14ac:dyDescent="0.3">
      <c r="A9" s="9" t="s">
        <v>167</v>
      </c>
      <c r="B9" t="s">
        <v>176</v>
      </c>
      <c r="C9" s="9" t="s">
        <v>128</v>
      </c>
      <c r="D9" s="9" t="s">
        <v>112</v>
      </c>
      <c r="E9" s="9" t="s">
        <v>99</v>
      </c>
      <c r="F9" s="9" t="s">
        <v>176</v>
      </c>
      <c r="H9" t="s">
        <v>28</v>
      </c>
      <c r="I9" t="s">
        <v>107</v>
      </c>
    </row>
    <row r="10" spans="1:9" x14ac:dyDescent="0.3">
      <c r="A10" s="9" t="s">
        <v>168</v>
      </c>
      <c r="B10" t="s">
        <v>177</v>
      </c>
      <c r="C10" s="9" t="s">
        <v>146</v>
      </c>
      <c r="D10" s="9" t="s">
        <v>112</v>
      </c>
      <c r="E10" s="9" t="s">
        <v>100</v>
      </c>
      <c r="F10" s="9" t="s">
        <v>177</v>
      </c>
      <c r="H10" t="s">
        <v>28</v>
      </c>
      <c r="I10" t="s">
        <v>107</v>
      </c>
    </row>
    <row r="11" spans="1:9" x14ac:dyDescent="0.3">
      <c r="A11" s="9" t="s">
        <v>111</v>
      </c>
      <c r="B11" t="s">
        <v>165</v>
      </c>
      <c r="C11" s="9" t="s">
        <v>133</v>
      </c>
      <c r="D11" s="9" t="s">
        <v>178</v>
      </c>
      <c r="E11" s="9" t="s">
        <v>115</v>
      </c>
      <c r="F11" s="9" t="s">
        <v>165</v>
      </c>
      <c r="H11" t="s">
        <v>108</v>
      </c>
      <c r="I11" t="s">
        <v>107</v>
      </c>
    </row>
    <row r="12" spans="1:9" x14ac:dyDescent="0.3">
      <c r="A12" s="9" t="s">
        <v>111</v>
      </c>
      <c r="B12" t="s">
        <v>165</v>
      </c>
      <c r="C12" s="9" t="s">
        <v>133</v>
      </c>
      <c r="D12" s="9" t="s">
        <v>179</v>
      </c>
      <c r="E12" s="9" t="s">
        <v>188</v>
      </c>
      <c r="F12" s="9" t="s">
        <v>165</v>
      </c>
      <c r="H12" t="s">
        <v>108</v>
      </c>
      <c r="I12" t="s">
        <v>107</v>
      </c>
    </row>
    <row r="13" spans="1:9" x14ac:dyDescent="0.3">
      <c r="A13" s="9" t="s">
        <v>111</v>
      </c>
      <c r="B13" t="s">
        <v>165</v>
      </c>
      <c r="C13" s="9" t="s">
        <v>133</v>
      </c>
      <c r="D13" s="9" t="s">
        <v>180</v>
      </c>
      <c r="E13" s="9" t="s">
        <v>119</v>
      </c>
      <c r="F13" s="9" t="s">
        <v>165</v>
      </c>
      <c r="H13" t="s">
        <v>108</v>
      </c>
      <c r="I13" t="s">
        <v>107</v>
      </c>
    </row>
    <row r="14" spans="1:9" x14ac:dyDescent="0.3">
      <c r="A14" s="9" t="s">
        <v>111</v>
      </c>
      <c r="B14" t="s">
        <v>165</v>
      </c>
      <c r="C14" s="9" t="s">
        <v>133</v>
      </c>
      <c r="D14" s="9" t="s">
        <v>181</v>
      </c>
      <c r="E14" s="9" t="s">
        <v>192</v>
      </c>
      <c r="F14" s="9" t="s">
        <v>165</v>
      </c>
      <c r="H14" t="s">
        <v>108</v>
      </c>
      <c r="I14" t="s">
        <v>107</v>
      </c>
    </row>
    <row r="15" spans="1:9" x14ac:dyDescent="0.3">
      <c r="A15" s="9" t="s">
        <v>111</v>
      </c>
      <c r="B15" t="s">
        <v>165</v>
      </c>
      <c r="C15" s="9" t="s">
        <v>133</v>
      </c>
      <c r="D15" s="9" t="s">
        <v>182</v>
      </c>
      <c r="E15" s="9" t="s">
        <v>189</v>
      </c>
      <c r="F15" s="9" t="s">
        <v>165</v>
      </c>
      <c r="H15" t="s">
        <v>108</v>
      </c>
      <c r="I15" t="s">
        <v>107</v>
      </c>
    </row>
    <row r="16" spans="1:9" x14ac:dyDescent="0.3">
      <c r="A16" s="9" t="s">
        <v>111</v>
      </c>
      <c r="B16" t="s">
        <v>165</v>
      </c>
      <c r="C16" s="9" t="s">
        <v>133</v>
      </c>
      <c r="D16" s="9" t="s">
        <v>183</v>
      </c>
      <c r="E16" s="9" t="s">
        <v>191</v>
      </c>
      <c r="F16" s="9" t="s">
        <v>165</v>
      </c>
      <c r="H16" t="s">
        <v>108</v>
      </c>
      <c r="I16" t="s">
        <v>107</v>
      </c>
    </row>
    <row r="17" spans="1:9" x14ac:dyDescent="0.3">
      <c r="A17" s="9" t="s">
        <v>111</v>
      </c>
      <c r="B17" t="s">
        <v>165</v>
      </c>
      <c r="C17" s="9" t="s">
        <v>133</v>
      </c>
      <c r="D17" s="9" t="s">
        <v>184</v>
      </c>
      <c r="E17" s="9" t="s">
        <v>190</v>
      </c>
      <c r="F17" s="9" t="s">
        <v>165</v>
      </c>
      <c r="H17" t="s">
        <v>108</v>
      </c>
      <c r="I17" t="s">
        <v>107</v>
      </c>
    </row>
    <row r="18" spans="1:9" x14ac:dyDescent="0.3">
      <c r="A18" s="9" t="s">
        <v>111</v>
      </c>
      <c r="B18" t="s">
        <v>165</v>
      </c>
      <c r="C18" s="9" t="s">
        <v>133</v>
      </c>
      <c r="D18" s="9" t="s">
        <v>185</v>
      </c>
      <c r="E18" s="9" t="s">
        <v>117</v>
      </c>
      <c r="F18" s="9" t="s">
        <v>165</v>
      </c>
      <c r="H18" t="s">
        <v>108</v>
      </c>
      <c r="I18" t="s">
        <v>107</v>
      </c>
    </row>
    <row r="19" spans="1:9" x14ac:dyDescent="0.3">
      <c r="A19" s="9" t="s">
        <v>111</v>
      </c>
      <c r="B19" t="s">
        <v>165</v>
      </c>
      <c r="C19" s="9" t="s">
        <v>133</v>
      </c>
      <c r="D19" s="9" t="s">
        <v>186</v>
      </c>
      <c r="E19" s="9" t="s">
        <v>116</v>
      </c>
      <c r="F19" s="9" t="s">
        <v>165</v>
      </c>
      <c r="H19" t="s">
        <v>108</v>
      </c>
      <c r="I19" t="s">
        <v>107</v>
      </c>
    </row>
    <row r="20" spans="1:9" x14ac:dyDescent="0.3">
      <c r="A20" s="9" t="s">
        <v>111</v>
      </c>
      <c r="B20" t="s">
        <v>165</v>
      </c>
      <c r="C20" s="9" t="s">
        <v>133</v>
      </c>
      <c r="D20" s="9" t="s">
        <v>187</v>
      </c>
      <c r="E20" s="9" t="s">
        <v>118</v>
      </c>
      <c r="F20" s="9" t="s">
        <v>165</v>
      </c>
      <c r="H20" t="s">
        <v>108</v>
      </c>
      <c r="I20" t="s">
        <v>107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C A F A A B Q S w M E F A A C A A g A q p I t V Z f J w b K k A A A A 9 g A A A B I A H A B D b 2 5 m a W c v U G F j a 2 F n Z S 5 4 b W w g o h g A K K A U A A A A A A A A A A A A A A A A A A A A A A A A A A A A h Y 8 x D o I w G I W v Q r r T l p o Y J D 9 l Y I X E x M S 4 N q V C I x R D i + V u D h 7 J K 4 h R 1 M 3 x f e 8 b 3 r t f b 5 B N X R t c 1 G B 1 b 1 I U Y Y o C Z W R f a V O n a H T H M E Y Z h 6 2 Q J 1 G r Y J a N T S Z b p a h x 7 p w Q 4 r 3 H f o X 7 o S a M 0 o g c y m I n G 9 U J 9 J H 1 f z n U x j p h p E I c 9 q 8 x n O G I x n g T r z E F s k A o t f k K b N 7 7 b H 8 g 5 G P r x k F x Z c O 8 A L J E I O 8 P / A F Q S w M E F A A C A A g A q p I t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q S L V V f p x F V G g I A A C s H A A A T A B w A R m 9 y b X V s Y X M v U 2 V j d G l v b j E u b S C i G A A o o B Q A A A A A A A A A A A A A A A A A A A A A A A A A A A C 1 V d t q 2 0 A Q f T f 4 H x b l x Q Z X 1 F D 6 k q b Q K G 7 p h a T U J n 0 w R q x 3 x 8 2 S 9 c 6 y u 6 I 2 R p / U p 3 5 C f q x r K b p Z c m h M q x f L M z p n d s 4 c j S w w J 1 C R a f 4 7 P u / 3 + j 1 7 R w 1 w E l F N L b k g E l y / R / x 1 Y 8 Q P U D 4 y 2 T C Q Y Z Q Y A 8 p 9 R 3 O / R L w f D H f z a 7 q G i y A D B o t 0 H q F y / o n F K M e f B T O h k T C 6 X g r K M f B M M 7 q U E M 4 M V X a F Z h 2 h T N Z q t t V g B 3 m 1 0 W 4 X C M 4 8 Y z A i H 5 V 7 / S r c p 9 M R 2 W V 1 f N T 5 / 8 T B x m X B f Y l W M D E y f v j F U J U p q r Z p O u z 3 h O o + W 1 2 I y 6 v 4 Z C 0 K 7 P + Q o 9 l j p x q C a 4 N a A K e 8 r d / X W q o J 0 6 g T H b + M x 2 0 Q B 8 u M 0 M y 7 J f a P v U h 0 B 9 q K I p + l n 6 D o b I V J a u E I 7 c P v E l S j f c Y o r 8 B R K e H U a R b w f z j Q q L P d 4 9 O 5 p U b s e d s W Q I m m F X X C J R J j C V t Q v C n 2 3 8 p 2 F l y + m 0 7 I B 4 l L K o N O 5 f J O r 8 E 6 4 J 9 Q q E H h / N y G 2 c j 8 c T p C j / t i R P a w z 0 L x 8 A u s 3 E 3 i w A x L Z a d A Y K O p 4 t 4 A O U k l 7 y R L Z P e 5 w I W 2 F X W 5 F + q r I D 0 W r 8 r 6 C d t E O v / u M / S 6 K M r r h W v d d p 6 w 8 r I v V f N O N q s i 3 j D V M 0 S o w 5 6 Q 4 k g P r b p N w 9 U 9 V t q q 7 a R M N V G J W V K E 4 9 N I q l 7 f C y 8 Q W Q n p T F P 0 K U j / s f q G P + 2 h 6 M 2 G g L I 7 M i 8 3 2 c I T j A k a M j 9 c P w v y 5 i 1 R i Z S N l + G w / v k f U E s B A i 0 A F A A C A A g A q p I t V Z f J w b K k A A A A 9 g A A A B I A A A A A A A A A A A A A A A A A A A A A A E N v b m Z p Z y 9 Q Y W N r Y W d l L n h t b F B L A Q I t A B Q A A g A I A K q S L V U P y u m r p A A A A O k A A A A T A A A A A A A A A A A A A A A A A P A A A A B b Q 2 9 u d G V u d F 9 U e X B l c 1 0 u e G 1 s U E s B A i 0 A F A A C A A g A q p I t V V + n E V U a A g A A K w c A A B M A A A A A A A A A A A A A A A A A 4 Q E A A E Z v c m 1 1 b G F z L 1 N l Y 3 R p b 2 4 x L m 1 Q S w U G A A A A A A M A A w D C A A A A S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z U A A A A A A A C F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N h c G F z X z I i I C 8 + P E V u d H J 5 I F R 5 c G U 9 I k Z p b G x l Z E N v b X B s Z X R l U m V z d W x 0 V G 9 X b 3 J r c 2 h l Z X Q i I F Z h b H V l P S J s M S I g L z 4 8 R W 5 0 c n k g V H l w Z T 0 i U X V l c n l J R C I g V m F s d W U 9 I n N h M G J m Z j M x Y S 1 k M W Z i L T Q x N T g t Y j d h O S 1 h Y z E w N T E 4 Y T l j N D U i I C 8 + P E V u d H J 5 I F R 5 c G U 9 I k Z p b G x M Y X N 0 V X B k Y X R l Z C I g V m F s d W U 9 I m Q y M D I y L T A 5 L T E z V D I x O j I x O j I w L j k 3 M D A 4 O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d 1 l H Q U F B P S I g L z 4 8 R W 5 0 c n k g V H l w Z T 0 i R m l s b E N v d W 5 0 I i B W Y W x 1 Z T 0 i b D I i I C 8 + P E V u d H J 5 I F R 5 c G U 9 I k Z p b G x D b 2 x 1 b W 5 O Y W 1 l c y I g V m F s d W U 9 I n N b J n F 1 b 3 Q 7 a W R j Y X B h J n F 1 b 3 Q 7 L C Z x d W 9 0 O 0 N h c G E m c X V v d D s s J n F 1 b 3 Q 7 V G l w b y Z x d W 9 0 O y w m c X V v d D t 1 c m x f w 6 1 j b 2 5 v J n F 1 b 3 Q 7 L C Z x d W 9 0 O 3 V y b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Q 2 F w Y X N f M i I g L z 4 8 R W 5 0 c n k g V H l w Z T 0 i R m l s b G V k Q 2 9 t c G x l d G V S Z X N 1 b H R U b 1 d v c m t z a G V l d C I g V m F s d W U 9 I m w x I i A v P j x F b n R y e S B U e X B l P S J R d W V y e U l E I i B W Y W x 1 Z T 0 i c 2 M y Y j Q x O D k w L T Y 5 Z m U t N D R h Y i 0 5 N G V i L W E 5 M z Q z O D I 2 N z l m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S 0 x M 1 Q y M T o y M T o y M S 4 w M T A 5 N z k 5 W i I g L z 4 8 R W 5 0 c n k g V H l w Z T 0 i R m l s b E N v d W 5 0 I i B W Y W x 1 Z T 0 i b D Q 2 I i A v P j x F b n R y e S B U e X B l P S J G a W x s Q 2 9 s d W 1 u V H l w Z X M i I F Z h b H V l P S J z Q m d Z R E J n T U d B d 1 l H Q X c 9 P S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R f Q 2 F w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Q 2 F w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X 0 R l d G F s b G V z X z I i I C 8 + P E V u d H J 5 I F R 5 c G U 9 I k Z p b G x l Z E N v b X B s Z X R l U m V z d W x 0 V G 9 X b 3 J r c 2 h l Z X Q i I F Z h b H V l P S J s M S I g L z 4 8 R W 5 0 c n k g V H l w Z T 0 i U X V l c n l J R C I g V m F s d W U 9 I n M 0 N G M 5 N T E 1 M y 1 i N m I 3 L T R l Y z Q t Y m U z M S 0 x N z E w Z W Q 2 Y T c 4 N j c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k t M T N U M j E 6 M j E 6 M j E u M D M 2 O T A 5 O F o i I C 8 + P E V u d H J 5 I F R 5 c G U 9 I k Z p b G x D b 3 V u d C I g V m F s d W U 9 I m w x O S I g L z 4 8 R W 5 0 c n k g V H l w Z T 0 i R m l s b E N v b H V t b l R 5 c G V z I i B W Y W x 1 Z T 0 i c 0 J n Q U d C Z 1 l H Q U F B Q S I g L z 4 8 R W 5 0 c n k g V H l w Z T 0 i R m l s b E N v b H V t b k 5 h b W V z I i B W Y W x 1 Z T 0 i c 1 s m c X V v d D t D b G F z Z S Z x d W 9 0 O y w m c X V v d D t E Z X N j c m l w Y 2 n D s 2 4 g Q 2 F w Y S Z x d W 9 0 O y w m c X V v d D t Q c m 9 w a W V k Y W Q m c X V v d D s s J n F 1 b 3 Q 7 V m F y a W F i b G U m c X V v d D s s J n F 1 b 3 Q 7 Q 2 9 s b 3 I m c X V v d D s s J n F 1 b 3 Q 7 d G l 0 d W x v X 2 x l e W V u Z G E m c X V v d D s s J n F 1 b 3 Q 7 d X J s X 2 l j b 2 5 v J n F 1 b 3 Q 7 L C Z x d W 9 0 O 2 l k Y 2 F w Y S Z x d W 9 0 O y w m c X V v d D t U a X B v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X 0 R l d G F s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B U 0 V f R 2 x v Y m F s I i A v P j x F b n R y e S B U e X B l P S J G a W x s Z W R D b 2 1 w b G V 0 Z V J l c 3 V s d F R v V 2 9 y a 3 N o Z W V 0 I i B W Y W x 1 Z T 0 i b D E i I C 8 + P E V u d H J 5 I F R 5 c G U 9 I l F 1 Z X J 5 S U Q i I F Z h b H V l P S J z Y j c 1 N m F l M z U t N T V j O C 0 0 Y W I 2 L T k z M T Y t Z T M 3 Y W F h Z D h m Y z c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S I g L z 4 8 R W 5 0 c n k g V H l w Z T 0 i R m l s b E x h c 3 R V c G R h d G V k I i B W Y W x 1 Z T 0 i Z D I w M j I t M D k t M T N U M j E 6 M j E 6 M j A u O T I y M j E 2 M 1 o i I C 8 + P E V u d H J 5 I F R 5 c G U 9 I k Z p b G x D b 2 x 1 b W 5 U e X B l c y I g V m F s d W U 9 I n N C Z 1 l E Q m d N R 0 F 3 W U d B d 1 l B Q m d Z R 0 J n Q T 0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y w m c X V v d D t U a X B v J n F 1 b 3 Q 7 L C Z x d W 9 0 O 3 V y b F / D r W N v b m 8 m c X V v d D s s J n F 1 b 3 Q 7 U H J v c G l l Z G F k L j E m c X V v d D s s J n F 1 b 3 Q 7 V m F y a W F i b G U m c X V v d D s s J n F 1 b 3 Q 7 Q 2 9 s b 3 I m c X V v d D s s J n F 1 b 3 Q 7 d G l 0 d W x v X 2 x l e W V u Z G E m c X V v d D s s J n F 1 b 3 Q 7 d X J s X 2 l j b 2 5 v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F T R S U y M E d s b 2 J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N h c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C R F 9 E Z X R h b G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R m l s Y X M l M j B m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z / w 6 6 5 7 F k 6 X t N z 7 O O u k x w A A A A A C A A A A A A A Q Z g A A A A E A A C A A A A A R 5 4 p h w R Y 9 n u 5 y V M U p + J 4 Q 1 n 0 Y K x C q T 6 2 X d U 8 C R X B r v w A A A A A O g A A A A A I A A C A A A A B r Y k I d s y Q s 3 L p T + w w q j y t e b H g W d f l M Q X O 1 w S Q n H N 9 F Y l A A A A B p w e s w P W a 8 j q h A L A X j E C C N 1 m P X + u K Q j x d K t C m n G 4 p I 6 L r o M d K e N 3 / x d z u S w S C x x A B g k m I F 5 s 1 K M l 3 4 n A 8 C R P g P c 3 E A 3 Y Z r I l 8 b W c v 1 O K / t u k A A A A D p h s W C y l z k w M E 5 j N r r A g 8 R S w b i N t 1 C E z v F A S p r r y 7 H 6 C 3 d w S h e L 6 V G r N + 5 v G O C J I 6 u C N U L N X 5 v 3 X 1 E 0 7 v 2 k s C I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2022-09-13T21:21:24Z</dcterms:modified>
</cp:coreProperties>
</file>