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C25DF00B-C574-47C8-BEE3-8DD1F1259048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</definedName>
    <definedName name="DatosExternos_1" localSheetId="8" hidden="1">BD_Detalles!$A$1:$I$40</definedName>
    <definedName name="DatosExternos_1" localSheetId="6" hidden="1">'Capas (2)'!$A$1:$E$5</definedName>
    <definedName name="DatosExternos_2" localSheetId="3" hidden="1">'BASE Global'!$A$1:$Q$62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5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2" l="1"/>
  <c r="C48" i="2"/>
  <c r="F48" i="2"/>
  <c r="H48" i="2"/>
  <c r="I48" i="2"/>
  <c r="I82" i="1"/>
  <c r="C84" i="1"/>
  <c r="C85" i="1"/>
  <c r="C86" i="1" s="1"/>
  <c r="C87" i="1" s="1"/>
  <c r="C88" i="1" s="1"/>
  <c r="C83" i="1"/>
  <c r="B82" i="1"/>
  <c r="B83" i="1"/>
  <c r="B84" i="1"/>
  <c r="B85" i="1"/>
  <c r="B86" i="1"/>
  <c r="B87" i="1"/>
  <c r="B88" i="1"/>
  <c r="G5" i="3"/>
  <c r="E5" i="3"/>
  <c r="E4" i="3"/>
  <c r="C79" i="1"/>
  <c r="C80" i="1"/>
  <c r="C81" i="1" s="1"/>
  <c r="B81" i="1"/>
  <c r="B80" i="1"/>
  <c r="B79" i="1"/>
  <c r="C36" i="2"/>
  <c r="C37" i="2"/>
  <c r="C39" i="2"/>
  <c r="C40" i="2"/>
  <c r="C41" i="2"/>
  <c r="C42" i="2"/>
  <c r="C43" i="2"/>
  <c r="C44" i="2"/>
  <c r="C45" i="2"/>
  <c r="C46" i="2"/>
  <c r="C4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C29" i="2"/>
  <c r="C30" i="2"/>
  <c r="C31" i="2"/>
  <c r="C32" i="2"/>
  <c r="C33" i="2"/>
  <c r="C34" i="2"/>
  <c r="C35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H40" i="2"/>
  <c r="H41" i="2"/>
  <c r="I41" i="2" s="1"/>
  <c r="H42" i="2"/>
  <c r="H43" i="2"/>
  <c r="I43" i="2" s="1"/>
  <c r="H44" i="2"/>
  <c r="I44" i="2" s="1"/>
  <c r="H45" i="2"/>
  <c r="H46" i="2"/>
  <c r="H47" i="2"/>
  <c r="I39" i="2"/>
  <c r="I40" i="2"/>
  <c r="I42" i="2"/>
  <c r="I45" i="2"/>
  <c r="I46" i="2"/>
  <c r="I47" i="2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3" i="3"/>
  <c r="A20" i="2"/>
  <c r="F20" i="2" s="1"/>
  <c r="A21" i="2"/>
  <c r="A22" i="2" s="1"/>
  <c r="B20" i="2"/>
  <c r="C20" i="2"/>
  <c r="B19" i="2"/>
  <c r="C19" i="2"/>
  <c r="F19" i="2"/>
  <c r="H19" i="2"/>
  <c r="I19" i="2" s="1"/>
  <c r="B17" i="2"/>
  <c r="B18" i="2"/>
  <c r="C17" i="2"/>
  <c r="C18" i="2"/>
  <c r="F17" i="2"/>
  <c r="F18" i="2"/>
  <c r="H17" i="2"/>
  <c r="I17" i="2" s="1"/>
  <c r="H18" i="2"/>
  <c r="I18" i="2" s="1"/>
  <c r="B13" i="2"/>
  <c r="B14" i="2"/>
  <c r="B15" i="2"/>
  <c r="B16" i="2"/>
  <c r="C13" i="2"/>
  <c r="C14" i="2"/>
  <c r="C15" i="2"/>
  <c r="C16" i="2"/>
  <c r="F13" i="2"/>
  <c r="F14" i="2"/>
  <c r="F15" i="2"/>
  <c r="F16" i="2"/>
  <c r="H13" i="2"/>
  <c r="I13" i="2" s="1"/>
  <c r="H14" i="2"/>
  <c r="I14" i="2" s="1"/>
  <c r="H15" i="2"/>
  <c r="I15" i="2" s="1"/>
  <c r="H16" i="2"/>
  <c r="I16" i="2" s="1"/>
  <c r="I38" i="1"/>
  <c r="I16" i="1"/>
  <c r="I15" i="1"/>
  <c r="I14" i="1"/>
  <c r="I13" i="1"/>
  <c r="I12" i="1"/>
  <c r="I11" i="1"/>
  <c r="I10" i="1"/>
  <c r="I21" i="1"/>
  <c r="I50" i="1"/>
  <c r="E2" i="3"/>
  <c r="A23" i="2" l="1"/>
  <c r="B22" i="2"/>
  <c r="C22" i="2"/>
  <c r="F22" i="2"/>
  <c r="H22" i="2"/>
  <c r="I22" i="2" s="1"/>
  <c r="H21" i="2"/>
  <c r="I21" i="2" s="1"/>
  <c r="H20" i="2"/>
  <c r="I20" i="2" s="1"/>
  <c r="F21" i="2"/>
  <c r="C21" i="2"/>
  <c r="B21" i="2"/>
  <c r="B11" i="2"/>
  <c r="H11" i="2"/>
  <c r="I11" i="2" s="1"/>
  <c r="C10" i="2"/>
  <c r="F10" i="2"/>
  <c r="B10" i="2"/>
  <c r="F12" i="2"/>
  <c r="A24" i="2" l="1"/>
  <c r="B23" i="2"/>
  <c r="C23" i="2"/>
  <c r="F23" i="2"/>
  <c r="H23" i="2"/>
  <c r="I23" i="2" s="1"/>
  <c r="F11" i="2"/>
  <c r="C11" i="2"/>
  <c r="H10" i="2"/>
  <c r="I10" i="2" s="1"/>
  <c r="A25" i="2" l="1"/>
  <c r="B24" i="2"/>
  <c r="C24" i="2"/>
  <c r="F24" i="2"/>
  <c r="H24" i="2"/>
  <c r="I24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25" i="2" l="1"/>
  <c r="H25" i="2"/>
  <c r="I25" i="2" s="1"/>
  <c r="A26" i="2"/>
  <c r="B25" i="2"/>
  <c r="C25" i="2"/>
  <c r="C12" i="2"/>
  <c r="B12" i="2"/>
  <c r="H12" i="2"/>
  <c r="I12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26" i="2" l="1"/>
  <c r="H26" i="2"/>
  <c r="I26" i="2" s="1"/>
  <c r="A27" i="2"/>
  <c r="B26" i="2"/>
  <c r="C26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27" i="2" l="1"/>
  <c r="I27" i="2" s="1"/>
  <c r="F27" i="2"/>
  <c r="C27" i="2"/>
  <c r="A28" i="2"/>
  <c r="B27" i="2"/>
  <c r="F28" i="2" l="1"/>
  <c r="H28" i="2"/>
  <c r="I28" i="2" s="1"/>
  <c r="B28" i="2"/>
  <c r="C2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<sst xmlns="http://schemas.openxmlformats.org/spreadsheetml/2006/main" count="1886" uniqueCount="283">
  <si>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</si>
  <si>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</si>
  <si>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</si>
  <si>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</si>
  <si>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</si>
  <si>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</si>
  <si>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</si>
  <si>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</si>
  <si>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</si>
  <si>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</si>
  <si>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</si>
  <si>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</si>
  <si>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</si>
  <si>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</si>
  <si>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</si>
  <si>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</si>
  <si>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</si>
  <si>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</si>
  <si>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</si>
  <si>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</si>
  <si>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</si>
  <si>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</si>
  <si>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</si>
  <si>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</si>
  <si>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</si>
  <si>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</si>
  <si>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</si>
  <si>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</si>
  <si>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</si>
  <si>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</si>
  <si>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</si>
  <si>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</si>
  <si>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</si>
  <si>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</si>
  <si>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</si>
  <si>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</si>
  <si>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</si>
  <si>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</si>
  <si>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</si>
  <si>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</si>
  <si>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</si>
  <si>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</si>
  <si>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</si>
  <si>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</si>
  <si>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</si>
  <si>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</si>
  <si>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</si>
  <si>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</si>
  <si>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</si>
  <si>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</si>
  <si>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</si>
  <si>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</si>
  <si>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</si>
  <si>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</si>
  <si>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</si>
  <si>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</si>
  <si>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</si>
  <si>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</si>
  <si>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</si>
  <si>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</si>
  <si>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</si>
  <si>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</si>
  <si>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</si>
  <si>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</si>
  <si>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</si>
  <si>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</si>
  <si>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</si>
  <si>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</si>
  <si>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</si>
  <si>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</si>
  <si>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</si>
  <si>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</si>
  <si>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</si>
  <si>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</si>
  <si>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</si>
  <si>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</si>
  <si>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</si>
  <si>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</si>
  <si>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</si>
  <si>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</si>
  <si>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</si>
  <si>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</si>
  <si>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</si>
  <si>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</si>
  <si>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</si>
  <si>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</si>
  <si>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</si>
  <si>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</si>
  <si>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</si>
  <si>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</si>
  <si>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</si>
  <si>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</si>
  <si>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</si>
  <si>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</si>
  <si>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</si>
  <si>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</si>
  <si>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</si>
  <si>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</si>
  <si>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</si>
  <si>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</si>
  <si>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</si>
  <si>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</si>
  <si>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</si>
  <si>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</si>
  <si>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</si>
  <si>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</si>
  <si>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</si>
  <si>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</si>
  <si>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</si>
  <si>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</si>
  <si>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</si>
  <si>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</si>
  <si>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</si>
  <si>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</si>
  <si>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</si>
  <si>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</si>
  <si>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</si>
  <si>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</si>
  <si>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</si>
  <si>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</si>
  <si>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</si>
  <si>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</si>
  <si>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</si>
  <si>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</si>
  <si>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</si>
  <si>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</si>
  <si>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</si>
  <si>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</si>
  <si>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</si>
  <si>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</si>
  <si>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</si>
  <si>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</si>
  <si>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</si>
  <si>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USO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</si>
  <si>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</si>
  <si>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</si>
  <si>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</si>
  <si>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</si>
  <si>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</si>
  <si>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</si>
  <si>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</si>
  <si>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</si>
  <si>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</si>
  <si>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</si>
  <si>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</si>
  <si>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</si>
  <si>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</si>
  <si>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</si>
  <si>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</si>
  <si>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</si>
  <si>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</si>
  <si>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</si>
  <si>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</si>
  <si>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</si>
  <si>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</si>
  <si>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</si>
  <si>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</si>
  <si>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</si>
  <si>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</si>
  <si>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</si>
  <si>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</si>
  <si>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</si>
  <si>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</si>
  <si>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</si>
  <si>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</si>
  <si>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</si>
  <si>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</si>
  <si>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</si>
  <si>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</si>
  <si>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</si>
  <si>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</si>
  <si>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</si>
  <si>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</si>
  <si>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</si>
  <si>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</si>
  <si>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</si>
  <si>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</si>
  <si>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</si>
  <si>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</si>
  <si>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</si>
  <si>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</si>
  <si>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</si>
  <si>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</si>
  <si>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</si>
  <si>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</si>
  <si>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</si>
  <si>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</si>
  <si>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</si>
  <si>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</si>
  <si>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</si>
  <si>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</si>
  <si>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</si>
  <si>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</si>
  <si>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</si>
  <si>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</si>
  <si>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</si>
  <si>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</si>
  <si>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</si>
  <si>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</si>
  <si>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</si>
  <si>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</si>
  <si>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</si>
  <si>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</si>
  <si>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</si>
  <si>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</si>
  <si>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</si>
  <si>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</si>
  <si>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</si>
  <si>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</si>
  <si>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</si>
  <si>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</si>
  <si>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</si>
  <si>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</si>
  <si>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</si>
  <si>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</si>
  <si>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</si>
  <si>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</si>
  <si>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</si>
  <si>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</si>
  <si>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</si>
  <si>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</si>
  <si>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</si>
  <si>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</si>
  <si>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</si>
  <si>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</si>
  <si>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</si>
  <si>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</si>
  <si>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</si>
  <si>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</si>
  <si>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</si>
  <si>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</si>
  <si>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</si>
  <si>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</si>
  <si>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</si>
  <si>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</si>
  <si>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</si>
  <si>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</si>
  <si>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</si>
  <si>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</si>
  <si>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</si>
  <si>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</si>
  <si>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</si>
  <si>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</si>
  <si>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</si>
  <si>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</si>
  <si>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</si>
  <si>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</si>
  <si>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</si>
  <si>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</si>
  <si>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</si>
  <si>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</si>
  <si>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</si>
  <si>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paleta5</t>
  </si>
  <si>
    <t>paleta6</t>
  </si>
  <si>
    <t>paleta7</t>
  </si>
  <si>
    <t>paleta8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</si>
  <si>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</si>
  <si>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</si>
  <si>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</si>
  <si>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</si>
  <si>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</si>
  <si>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</si>
  <si>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</si>
  <si>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</si>
  <si>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</si>
  <si>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cambio_uso</t>
  </si>
  <si>
    <t>https://github.com/Sud-Austral/mapa_insumos/tree/main/uso_suelo/cambio_uso/?Codcom=00000.json</t>
  </si>
  <si>
    <t>04</t>
  </si>
  <si>
    <t>infor</t>
  </si>
  <si>
    <t>volbrut_ha</t>
  </si>
  <si>
    <t>abasal_ha</t>
  </si>
  <si>
    <t>numarb_ha</t>
  </si>
  <si>
    <t>biomasa_ha</t>
  </si>
  <si>
    <t>carbfus_ha</t>
  </si>
  <si>
    <t>regidere</t>
  </si>
  <si>
    <t>comudere</t>
  </si>
  <si>
    <t>Volumen Bruto (m3/ha)</t>
  </si>
  <si>
    <t>Área Basal (m2/ha)</t>
  </si>
  <si>
    <t>Número Árboles (arb/ha)</t>
  </si>
  <si>
    <t>Biomasa (t/ha)</t>
  </si>
  <si>
    <t>Carbono Fustal (t CO2e/ha)</t>
  </si>
  <si>
    <t>04-1</t>
  </si>
  <si>
    <t>https://github.com/Sud-Austral/mapa_insumos/tree/main/uso_suelo/infor/?Codcom=00000.json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</si>
</sst>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16" fontId="8" fillId="0" borderId="0" xfId="0" quotePrefix="1" applyNumberFormat="1" applyFont="1" applyAlignment="1">
      <alignment horizontal="center" vertical="top"/>
    </xf>
    <xf numFmtId="16" fontId="8" fillId="0" borderId="0" xfId="0" applyNumberFormat="1" applyFont="1" applyAlignment="1">
      <alignment horizontal="center" vertical="top"/>
    </xf>
  </cellXfs>
  <cellStyles count="3">
    <cellStyle name="Bueno" xfId="1" builtinId="26"/>
    <cellStyle name="Entrada" xfId="2" builtinId="20"/>
    <cellStyle name="Normal" xfId="0" builtinId="0"/>
  </cellStyles>
  <dxfs count="8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2F2F2"/>
      <color rgb="FF008000"/>
      <color rgb="FF407DD6"/>
      <color rgb="FFFF0000"/>
      <color rgb="FFFFDAD1"/>
      <color rgb="FFFF3300"/>
      <color rgb="FF33CC33"/>
      <color rgb="FFFF00FF"/>
      <color rgb="FFB915C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51.748094328701" createdVersion="8" refreshedVersion="8" minRefreshableVersion="3" recordCount="79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706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volbrut_ha"/>
        <s v="abasal_ha"/>
        <s v="numarb_ha"/>
        <s v="biomasa_ha"/>
        <s v="carbfus_ha"/>
        <s v="regidere"/>
        <s v="comudere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2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Volumen Bruto (m3/ha)"/>
        <s v="Información de Pozos" u="1"/>
        <s v="Fuentes Fijas: Nombre" u="1"/>
        <s v="Plan Cuadrante: Código" u="1"/>
        <s v="Hidrogeología: Tipo Información" u="1"/>
        <s v="Glaciares Inventario 2014" u="1"/>
        <s v="Establecimientos Salud: Prestador" u="1"/>
        <s v="Distancia media (m) a centro de salud" u="1"/>
        <s v="Puentes" u="1"/>
        <s v="EIA: Estado" u="1"/>
        <s v="Estaciones Glaciológicas" u="1"/>
        <s v="Red Hídrica" u="1"/>
        <s v="Lago-Embalse" u="1"/>
        <s v="Lagos - Embalses" u="1"/>
        <s v="Contratos MOP: Proyecto" u="1"/>
        <s v="Cuerpo de Bomberos: Nombre" u="1"/>
        <s v="Acuíferos" u="1"/>
        <s v="BNP: Nombre" u="1"/>
        <s v="Humedales: Nombre" u="1"/>
        <s v="Glaciares 2014: Orientación" u="1"/>
        <s v="Glaciares 2022: Orientación" u="1"/>
        <s v="Embalses" u="1"/>
        <s v="Atractivos Turísticos" u="1"/>
        <s v="Glaciares 2014 : Nombre" u="1"/>
        <s v="Glaciares 2022 : Nombre" u="1"/>
        <s v="Microdatos Censo: Categoría" u="1"/>
        <s v="Glaciares: Fecha Fuente" u="1"/>
        <s v="AR-ZP: Tipo de Limitación" u="1"/>
        <s v="Acuífero Protegido: Nombre" u="1"/>
        <s v="Derechos Agua: Ejercicio" u="1"/>
        <s v="Estación Glaciológica: Nombre" u="1"/>
        <s v="BH Evaporación Real" u="1"/>
        <s v="Carabineros: Tipo Unidad" u="1"/>
        <s v="Derechos Agua: Naturaleza" u="1"/>
        <s v="Calidad Agua: Estado" u="1"/>
        <s v="Límite Manzanas: Manzana" u="1"/>
        <s v="Declaraciones Agotamiento" u="1"/>
        <s v="Fuentes Fijas Contaminantes" u="1"/>
        <s v="Glaciares 2014: Año Inventario" u="1"/>
        <s v="Glaciares 2022: Año Inventario" u="1"/>
        <s v="Zona Homogénea" u="1"/>
        <s v="BH Isoyetas (mm)" u="1"/>
        <s v="Cuerpos de Agua: Nombre" u="1"/>
        <s v="Establecimientos Salud: Complejidad" u="1"/>
        <s v="Establecimientos Párvulos: Dependencia" u="1"/>
        <s v="Comparativo 2014: Nombre Glaciar" u="1"/>
        <s v="Comparativo 2022: Nombre Glaciar" u="1"/>
        <s v="Precipitación Máxima Diaria: (mm)" u="1"/>
        <s v="Tipos de Pozo" u="1"/>
        <s v="Niveles Pozos: Tipo Limitación" u="1"/>
        <s v="Microdatos Censo: " u="1"/>
        <s v="Contratos MOP: Estado" u="1"/>
        <s v="Límite Manzanas: Tipo" u="1"/>
        <s v="Programas SENAME: Programa" u="1"/>
        <s v="Estación Sedimentométrica: Estado" u="1"/>
        <s v="Lagos: Tipo" u="1"/>
        <s v="BH Isotermas (ºC)" u="1"/>
        <s v="Microdatos Censo: Urbano" u="1"/>
        <s v="Glaciares 2014: Fuente Digital" u="1"/>
        <s v="Glaciares 2022: Fuente Digital" u="1"/>
        <s v="Grifos" u="1"/>
        <s v="Humedales: Clase" u="1"/>
        <s v="AR - ZP: Acuífero" u="1"/>
        <s v="Información Hidrogeológica" u="1"/>
        <s v="Cuerpo de Bomberos" u="1"/>
        <s v="Estaciones Sedimentométricas" u="1"/>
        <s v="Estación Meteorológica (AUT)" u="1"/>
        <s v="Establecimiento Escolar: Dependencia" u="1"/>
        <s v="Pozos: Productividad" u="1"/>
        <s v="Productividad de Pozos" u="1"/>
        <s v="Acuíferos: Subsubcuenca" u="1"/>
        <s v="Industria Forestal: Especies" u="1"/>
        <s v="Geología" u="1"/>
        <s v="Establecimientos Párvulos: Nombre" u="1"/>
        <s v="Comparativo 2022" u="1"/>
        <s v="Antenas: Tecnología" u="1"/>
        <s v="Índice Calidad Agua" u="1"/>
        <s v="Acuíferos: Tipo de Limitación" u="1"/>
        <s v="Declaración Agotamiento: Tipo" u="1"/>
        <s v="Antenas: Soporte" u="1"/>
        <s v="Calidad de Aguas" u="1"/>
        <s v="Erodabilidad: Usos" u="1"/>
        <s v="BH Evaporación de Tanque" u="1"/>
        <s v="Establecimientos Párvulos: Rural" u="1"/>
        <s v="APR: Localidad" u="1"/>
        <s v="Pozos: Tipo Productividad" u="1"/>
        <s v="Derechos Agua: Uso" u="1"/>
        <s v="Piso Vegetacional: Formación" u="1"/>
        <s v="Embalses: Tipo" u="1"/>
        <s v="Red Hídrica [Polígonos]" u="1"/>
        <s v="Derechos Agua: Subsubcuenca" u="1"/>
        <s v="Humedales" u="1"/>
        <s v="Niveles Pozos: Tipo Estudio" u="1"/>
        <s v="Glaciares 2014 : Clasificación" u="1"/>
        <s v="Glaciares 2022 : Clasificación" u="1"/>
        <s v="Junta Vigilancia: Año Inscripción" u="1"/>
        <s v="Embalses: Propietario" u="1"/>
        <s v="Niveles Pozos: Provisionamiento" u="1"/>
        <s v="Establecimientos Párvulos: Origen" u="1"/>
        <s v="Lagos" u="1"/>
        <s v="Clase Clima Koppen" u="1"/>
        <s v="Humedales: Subcuenca" u="1"/>
        <s v="Grifos: Diámetro Grifo" u="1"/>
        <s v="BH Evaporación Real (mm)" u="1"/>
        <s v="Puentes: Nombre" u="1"/>
        <s v="Cuerpos de Agua: Tipo" u="1"/>
        <s v="Derechos Agua: Nombre " u="1"/>
        <s v="Antenas Telecomunicaciones" u="1"/>
        <s v="Comparativo 2014: Clasificación Detalle" u="1"/>
        <s v="Comparativo 2022: Clasificación Detalle" u="1"/>
        <s v="Parques Urbanos" u="1"/>
        <s v="Límite Manzanas: Nombre Urbano" u="1"/>
        <s v="Atractivos Turísticos: Propiedad" u="1"/>
        <s v="Antenas: Compañía" u="1"/>
        <s v="Acuíferos Protegidos" u="1"/>
        <s v="Ruta de Nieve: Nombre" u="1"/>
        <s v="Industria Forestal: Productos" u="1"/>
        <s v="Estación Glaciológica: Estado" u="1"/>
        <s v="Acuíferos Protegidos Regiones I-II-XV" u="1"/>
        <s v="BNP: Año Creación" u="1"/>
        <s v="Piso Vegetacional" u="1"/>
        <s v="Compañía de Bomberos" u="1"/>
        <s v="Estación Fluviométrica: Estado" u="1"/>
        <s v="Estación Meteorológica: Estado" u="1"/>
        <s v="Niveles Pozos: Acuífero" u="1"/>
        <s v="Estaciones Meteorológicas" u="1"/>
        <s v="BH Evaporación Real Zona Riego" u="1"/>
        <s v="Comparativo 2014" u="1"/>
        <s v="Glaciares: Orientación" u="1"/>
        <s v="Precipitación Máxima Diaria" u="1"/>
        <s v="Acuífero Protegido" u="1"/>
        <s v="Industria Forestal" u="1"/>
        <s v="Plan Cuadrante: Unidad" u="1"/>
        <s v="Red Hídrica Línea: Tipo" u="1"/>
        <s v="Industria Forestal: Nombre" u="1"/>
        <s v="Estación Sedimentométrica: Nombre" u="1"/>
        <s v="Establecimiento Escolar: Sostenedor" u="1"/>
        <s v="Acuíferos: Nombre" u="1"/>
        <s v="Humedales: Subclase" u="1"/>
        <s v="Estación Meteorológica" u="1"/>
        <s v="Red Hídrica: Dirección" u="1"/>
        <s v="AR - ZP: Tipo de Estudio" u="1"/>
        <s v="Calidad del Agua: ICA 2014" u="1"/>
        <s v="Establecimientos Salud: Estado" u="1"/>
        <s v="Rango de distancia a centro de salud" u="1"/>
        <s v="Perfil Hidrogeológico: Caracterización" u="1"/>
        <s v="BH Isotermas" u="1"/>
        <s v="Microdatos Censo" u="1"/>
        <s v="Niveles Pozos: Estado" u="1"/>
        <s v="Contratos MOP: Inspector/a" u="1"/>
        <s v="Bienes Nacionales Protegidos" u="1"/>
        <s v="Fuentes Fijas: Rubro" u="1"/>
        <s v="Estaciones Fluviométricas" u="1"/>
        <s v="Lago-Embalse: Nombre" u="1"/>
        <s v="Glaciares: Clasificación" u="1"/>
        <s v="Programas SENAME: Tipo Proyecto" u="1"/>
        <s v="Plan Cuadrante" u="1"/>
        <s v="Red Vial: Clase" u="1"/>
        <s v="APR: Subsubcuenca" u="1"/>
        <s v="Perfiles Hidrogeológicos" u="1"/>
        <s v="Calidad del Agua: ICA 2015" u="1"/>
        <s v="Atractivos Turísticos: Estado" u="1"/>
        <s v="Contratos MOP: Nuevo/Arrastre" u="1"/>
        <s v="Comparativo 2014: Clasificación" u="1"/>
        <s v="Comparativo 2022: Clasificación" u="1"/>
        <s v="Atractivos Turísticos: Uso" u="1"/>
        <s v="Comparativo 2014: Código Glaciar" u="1"/>
        <s v="Comparativo 2022: Código Glaciar" u="1"/>
        <s v="Derechos de Agua" u="1"/>
        <s v="Proyectos en EIA" u="1"/>
        <s v="Agua Potable Rural" u="1"/>
        <s v="Lago-Embalse: Estado" u="1"/>
        <s v="Establecimiento Escolar: Nombre" u="1"/>
        <s v="Glaciares 2014 : Clasificación 2" u="1"/>
        <s v="AR-ZP: Acuífero" u="1"/>
        <s v="Contratos MOP: Clasificación" u="1"/>
        <s v="Declaración Agotamiento: Nombre" u="1"/>
        <s v="Centro de Salud: Rango de Distancia" u="1"/>
        <s v="Ruta de Nieve" u="1"/>
        <s v="Grifos: Diámetro Tubo" u="1"/>
        <s v="Calidad del Agua: ICA 2016" u="1"/>
        <s v="Glaciares" u="1"/>
        <s v="EIA: Titular" u="1"/>
        <s v="Zonas Homogéneas" u="1"/>
        <s v="Red Vial: Carpeta" u="1"/>
        <s v="Estación Fluviométrica" u="1"/>
        <s v="AR - ZP: Tipo de Limitación" u="1"/>
        <s v="Microdatos Censo: Nombre Urbano" u="1"/>
        <s v="SEIA: Estado" u="1"/>
        <s v="Áreas Protegidas" u="1"/>
        <s v="Áreas Restringidas - Zonas Protegidas" u="1"/>
        <s v="Museos" u="1"/>
        <s v="Junta Vigilancia: Afluente" u="1"/>
        <s v="Glaciares 2014: Fecha Fuente" u="1"/>
        <s v="Glaciares 2022: Fecha Fuente" u="1"/>
        <s v="Cuerpos de Agua" u="1"/>
        <s v="EIA: Tipo Proyecto" u="1"/>
        <s v="Calidad del Agua: ICA 2017" u="1"/>
        <s v="Hidrogeografía: Tipo de Dato " u="1"/>
        <s v="Atractivos Turísticos: Jerarquía" u="1"/>
        <s v="Red Vial: Concesión" u="1"/>
        <s v="Proyectos Aprobados SEIA" u="1"/>
        <s v="Límite Manzanas: Distrito" u="1"/>
        <s v="Red Hídrica: Tipo Drenaje" u="1"/>
        <s v="BH Escorrentía: Valor (mm)" u="1"/>
        <s v="Red Hídrica Polígono: Tipo" u="1"/>
        <s v="BH Evaporación Real Zona Riego (mm)" u="1"/>
        <s v="Lagos: Nombre" u="1"/>
        <s v="Declaración Agotamiento" u="1"/>
        <s v="Parques Urbanos: Nombre" u="1"/>
        <s v="Contratos MOP: Contratista" u="1"/>
        <s v="Programas SENAME: Institución" u="1"/>
        <s v="Estación Fluviométrica: Nombre" u="1"/>
        <s v="Estación Meteorológica: Nombre" u="1"/>
        <s v="Establecimientos Salud: Urgencia" u="1"/>
        <s v="Niveles Pozos: Sobreotorgamiento" u="1"/>
        <s v="Red Hídrica [Línea]" u="1"/>
        <s v="Hidrogeografía [datos]" u="1"/>
        <s v="Glaciares Inventario 2022" u="1"/>
        <s v="Embalses: Uso" u="1"/>
        <s v="Museos: Nombre" u="1"/>
        <s v="Erodabilidad: Rango" u="1"/>
        <s v="Comparativo 2014: Orientación" u="1"/>
        <s v="Comparativo 2022: Orientación" u="1"/>
        <s v="Áreas Protegidas: Designación" u="1"/>
        <s v="Plan Cuadrante: Año" u="1"/>
        <s v="Juntas de Vigilancia" u="1"/>
        <s v="Establecimientos Párvulos" u="1"/>
        <s v="Límite Manzanas: Categoría" u="1"/>
        <s v="Límite Urbano" u="1"/>
        <s v="Geología: Tipo Cont" u="1"/>
        <s v="Zona Homogénea: Nombre" u="1"/>
        <s v="Parques Urbanos: Propiedad" u="1"/>
        <s v="Establecimientos Salud: Tipo" u="1"/>
        <s v="Centro de Salud: Distancia Mínima" u="1"/>
        <s v="SEIA: Titular" u="1"/>
        <s v="Grifos: Modelo" u="1"/>
        <s v="AR - ZP: Tipo de Límite" u="1"/>
        <s v="Establecimiento Escolar" u="1"/>
        <s v="Atractivos Turísticos: Tipo" u="1"/>
        <s v="Niveles Pozos: APR" u="1"/>
        <s v="Museos: Tipo Instalación" u="1"/>
        <s v="Acuíferos: Tipo de Límite" u="1"/>
        <s v="Catastro: Uso de la Tierra" u="1"/>
        <s v="Calidad del Agua: Categoría" u="1"/>
        <s v="Establecimientos Salud: Nombre" u="1"/>
        <s v="Plan Cuadrante: Tipo" u="1"/>
        <s v="Calidad de Agua: Estación" u="1"/>
        <s v="Perfil Hidrogeológico: Estrato AT" u="1"/>
        <s v="Rutas de Nieve" u="1"/>
        <s v="Programas SENAME" u="1"/>
        <s v="Atractivos Turísticos: Categoría" u="1"/>
        <s v="Contratos MOP: Servicio" u="1"/>
        <s v="Junta Vigilancia: Río - Estero" u="1"/>
        <s v="Distancia máxima (m) a centro de salud" u="1"/>
        <s v="Distancia mínima (m) a centro de salud" u="1"/>
        <s v="Glaciares: Frente" u="1"/>
        <s v="Museos: Dependencia" u="1"/>
        <s v="Industria Forestal: Instalación" u="1"/>
        <s v="Red Vial" u="1"/>
        <s v="Niveles Pozos: Año" u="1"/>
        <s v="SEIA: Tipo Proyecto" u="1"/>
        <s v="Microdatos Censo: Distrito" u="1"/>
        <s v="Centro de Salud: Distancia Promedio" u="1"/>
        <s v="Contratos Obras Públicas" u="1"/>
        <s v="Establecimientos de Salud" u="1"/>
        <s v="Centro de Salud: Distancia Máxima" u="1"/>
        <s v="Niveles de Pozos" u="1"/>
        <s v="Parques Urbanos: " u="1"/>
        <s v="Glaciares: Cubierto" u="1"/>
        <s v="Parques Urbanos: Uso" u="1"/>
        <s v="BH Evaporación Tanque (mm)" u="1"/>
        <s v="Calidad del Agua: Acuífero" u="1"/>
        <s v="Límite Manzanas" u="1"/>
        <s v="Programas SENAME: Modelo Intervención" u="1"/>
        <s v="BH Isoyetas" u="1"/>
        <s v="AR-ZP: Tipo de Estudio" u="1"/>
        <s v="Establecimientos Párvulos: Estado" u="1"/>
        <s v="BH Escorrentía" u="1"/>
        <s v="Cuartel de Carabineros" u="1"/>
        <s v="Plan Cuadrante: Estado" u="1"/>
        <s v="Perfil Hidrogeológico: Espesor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1"/>
        <s v="03-2"/>
        <s v="03-3"/>
        <s v="03-4"/>
        <s v="03-5"/>
        <s v="03-6"/>
        <s v="03-7"/>
        <s v="03-8"/>
        <s v="03-9"/>
        <s v="03-10"/>
        <s v="03-11"/>
        <s v="03-12"/>
        <s v="03-13"/>
        <s v="03-14"/>
        <s v="03-15"/>
        <s v="03-16"/>
        <s v="03-17"/>
        <s v="03-18"/>
        <s v="03-19"/>
        <s v="04-1"/>
        <s v="2-1" u="1"/>
        <s v="19-0" u="1"/>
        <s v="23-3" u="1"/>
        <s v="32-2" u="1"/>
        <s v="06-0" u="1"/>
        <s v="10-" u="1"/>
        <s v="16-4" u="1"/>
        <s v="34-2" u="1"/>
        <s v="08-0" u="1"/>
        <s v="12-3" u="1"/>
        <s v="21-2" u="1"/>
        <s v="30-1" u="1"/>
        <s v="12-" u="1"/>
        <s v="26-8" u="1"/>
        <s v="18-4" u="1"/>
        <s v="27-3" u="1"/>
        <s v="23-2" u="1"/>
        <s v="32-1" u="1"/>
        <s v="03-06" u="1"/>
        <s v="7-1" u="1"/>
        <s v="10-2" u="1"/>
        <s v="29-3" u="1"/>
        <s v="7-2" u="1"/>
        <s v="16-3" u="1"/>
        <s v="25-2" u="1"/>
        <s v="34-1" u="1"/>
        <s v="16-" u="1"/>
        <s v="12-2" u="1"/>
        <s v="21-1" u="1"/>
        <s v="30-0" u="1"/>
        <s v="26-7" u="1"/>
        <s v="18-3" u="1"/>
        <s v="27-2" u="1"/>
        <s v="31-5" u="1"/>
        <s v="36-1" u="1"/>
        <s v="23-1" u="1"/>
        <s v="32-0" u="1"/>
        <s v="05-" u="1"/>
        <s v="10-1" u="1"/>
        <s v="29-2" u="1"/>
        <s v="16-2" u="1"/>
        <s v="25-1" u="1"/>
        <s v="34-0" u="1"/>
        <s v="07-" u="1"/>
        <s v="12-1" u="1"/>
        <s v="21-0" u="1"/>
        <s v="03-05" u="1"/>
        <s v="5-1" u="1"/>
        <s v="26-6" u="1"/>
        <s v="18-2" u="1"/>
        <s v="27-1" u="1"/>
        <s v="31-4" u="1"/>
        <s v="36-0" u="1"/>
        <s v="09-" u="1"/>
        <s v="05-2" u="1"/>
        <s v="14-1" u="1"/>
        <s v="23-0" u="1"/>
        <s v="10-0" u="1"/>
        <s v="29-1" u="1"/>
        <s v="07-2" u="1"/>
        <s v="16-1" u="1"/>
        <s v="25-0" u="1"/>
        <s v="12-0" u="1"/>
        <s v="08-7" u="1"/>
        <s v="17-6" u="1"/>
        <s v="26-5" u="1"/>
        <s v="04-6" u="1"/>
        <s v="18-1" u="1"/>
        <s v="22-4" u="1"/>
        <s v="27-0" u="1"/>
        <s v="31-3" u="1"/>
        <s v="05-1" u="1"/>
        <s v="14-0" u="1"/>
        <s v="01-0" u="1"/>
        <s v="19-6" u="1"/>
        <s v="03-04" u="1"/>
        <s v="3-1" u="1"/>
        <s v="29-0" u="1"/>
        <s v="02-5" u="1"/>
        <s v="07-1" u="1"/>
        <s v="16-0" u="1"/>
        <s v="20-3" u="1"/>
        <s v="3-2" u="1"/>
        <s v="03-0" u="1"/>
        <s v="08-6" u="1"/>
        <s v="17-5" u="1"/>
        <s v="26-4" u="1"/>
        <s v="35-3" u="1"/>
        <s v="3-3" u="1"/>
        <s v="35-" u="1"/>
        <s v="04-5" u="1"/>
        <s v="09-1" u="1"/>
        <s v="18-0" u="1"/>
        <s v="22-3" u="1"/>
        <s v="31-2" u="1"/>
        <s v="05-0" u="1"/>
        <s v="19-5" u="1"/>
        <s v="8-1" u="1"/>
        <s v="02-4" u="1"/>
        <s v="07-0" u="1"/>
        <s v="11-3" u="1"/>
        <s v="20-2" u="1"/>
        <s v="11-" u="1"/>
        <s v="8-2" u="1"/>
        <s v="08-5" u="1"/>
        <s v="17-4" u="1"/>
        <s v="26-3" u="1"/>
        <s v="35-2" u="1"/>
        <s v="03-03" u="1"/>
        <s v="1-1" u="1"/>
        <s v="04-4" u="1"/>
        <s v="09-0" u="1"/>
        <s v="22-2" u="1"/>
        <s v="31-1" u="1"/>
        <s v="13-" u="1"/>
        <s v="8-3" u="1"/>
        <s v="1-2" u="1"/>
        <s v="19-4" u="1"/>
        <s v="28-3" u="1"/>
        <s v="37-2" u="1"/>
        <s v="8-4" u="1"/>
        <s v="15-3" u="1"/>
        <s v="24-2" u="1"/>
        <s v="33-1" u="1"/>
        <s v="1-3" u="1"/>
        <s v="15-" u="1"/>
        <s v="02-3" u="1"/>
        <s v="11-2" u="1"/>
        <s v="20-1" u="1"/>
        <s v="03-09" u="1"/>
        <s v="8-5" u="1"/>
        <s v="08-4" u="1"/>
        <s v="17-3" u="1"/>
        <s v="26-2" u="1"/>
        <s v="35-1" u="1"/>
        <s v="04-3" u="1"/>
        <s v="13-2" u="1"/>
        <s v="22-1" u="1"/>
        <s v="31-0" u="1"/>
        <s v="04-" u="1"/>
        <s v="6-1" u="1"/>
        <s v="19-3" u="1"/>
        <s v="28-2" u="1"/>
        <s v="37-1" u="1"/>
        <s v="15-2" u="1"/>
        <s v="24-1" u="1"/>
        <s v="33-0" u="1"/>
        <s v="03-02" u="1"/>
        <s v="02-2" u="1"/>
        <s v="11-1" u="1"/>
        <s v="20-0" u="1"/>
        <s v="08-3" u="1"/>
        <s v="17-2" u="1"/>
        <s v="26-1" u="1"/>
        <s v="35-0" u="1"/>
        <s v="08-" u="1"/>
        <s v="04-2" u="1"/>
        <s v="13-1" u="1"/>
        <s v="22-0" u="1"/>
        <s v="03-08" u="1"/>
        <s v="19-2" u="1"/>
        <s v="28-1" u="1"/>
        <s v="32-4" u="1"/>
        <s v="37-0" u="1"/>
        <s v="15-1" u="1"/>
        <s v="24-0" u="1"/>
        <s v="11-0" u="1"/>
        <s v="4-1" u="1"/>
        <s v="08-2" u="1"/>
        <s v="17-1" u="1"/>
        <s v="21-4" u="1"/>
        <s v="26-0" u="1"/>
        <s v="4-2" u="1"/>
        <s v="13-0" u="1"/>
        <s v="03-01" u="1"/>
        <s v="19-1" u="1"/>
        <s v="28-0" u="1"/>
        <s v="32-3" u="1"/>
        <s v="06-1" u="1"/>
        <s v="15-0" u="1"/>
        <s v="02-0" u="1"/>
        <s v="16-5" u="1"/>
        <s v="34-3" u="1"/>
        <s v="03-07" u="1"/>
        <s v="34-" u="1"/>
        <s v="9-1" u="1"/>
        <s v="08-1" u="1"/>
        <s v="17-0" u="1"/>
        <s v="21-3" u="1"/>
        <s v="30-2" u="1"/>
        <s v="04-0" u="1"/>
        <s v="18-5" u="1"/>
        <s v="27-4" u="1"/>
      </sharedItems>
    </cacheField>
    <cacheField name="posición_capa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cambio_uso"/>
    <n v="1"/>
    <x v="33"/>
    <n v="1"/>
    <s v="Uso 2001"/>
    <n v="5"/>
    <x v="11"/>
    <x v="11"/>
    <n v="1"/>
  </r>
  <r>
    <s v="03"/>
    <s v="cambio_uso"/>
    <n v="2"/>
    <x v="34"/>
    <n v="1"/>
    <s v="Uso 2013"/>
    <n v="6"/>
    <x v="12"/>
    <x v="12"/>
    <n v="2"/>
  </r>
  <r>
    <s v="03"/>
    <s v="cambio_uso"/>
    <n v="3"/>
    <x v="35"/>
    <n v="1"/>
    <s v="Uso 2016"/>
    <n v="7"/>
    <x v="13"/>
    <x v="13"/>
    <n v="3"/>
  </r>
  <r>
    <s v="03"/>
    <s v="cambio_uso"/>
    <n v="4"/>
    <x v="36"/>
    <n v="1"/>
    <s v="Uso 2017"/>
    <n v="8"/>
    <x v="14"/>
    <x v="14"/>
    <n v="4"/>
  </r>
  <r>
    <s v="03"/>
    <s v="cambio_uso"/>
    <n v="5"/>
    <x v="37"/>
    <n v="1"/>
    <s v="Uso 2019"/>
    <n v="9"/>
    <x v="15"/>
    <x v="15"/>
    <n v="5"/>
  </r>
  <r>
    <s v="03"/>
    <s v="cambio_uso"/>
    <n v="6"/>
    <x v="38"/>
    <n v="1"/>
    <s v="Uso IPCC 2001"/>
    <n v="10"/>
    <x v="16"/>
    <x v="16"/>
    <n v="6"/>
  </r>
  <r>
    <s v="03"/>
    <s v="cambio_uso"/>
    <n v="7"/>
    <x v="39"/>
    <n v="1"/>
    <s v="Subuso IPCC 2001"/>
    <n v="11"/>
    <x v="17"/>
    <x v="17"/>
    <n v="7"/>
  </r>
  <r>
    <s v="03"/>
    <s v="cambio_uso"/>
    <n v="8"/>
    <x v="40"/>
    <n v="1"/>
    <s v="Uso IPCC 2013"/>
    <n v="12"/>
    <x v="18"/>
    <x v="18"/>
    <n v="8"/>
  </r>
  <r>
    <s v="03"/>
    <s v="cambio_uso"/>
    <n v="9"/>
    <x v="41"/>
    <n v="1"/>
    <s v="Subuso IPCC 2013"/>
    <n v="13"/>
    <x v="19"/>
    <x v="19"/>
    <n v="9"/>
  </r>
  <r>
    <s v="03"/>
    <s v="cambio_uso"/>
    <n v="10"/>
    <x v="42"/>
    <n v="1"/>
    <s v="Uso IPCC 2016"/>
    <n v="14"/>
    <x v="20"/>
    <x v="20"/>
    <n v="10"/>
  </r>
  <r>
    <s v="03"/>
    <s v="cambio_uso"/>
    <n v="11"/>
    <x v="43"/>
    <n v="1"/>
    <s v="Subuso IPCC 2016"/>
    <n v="15"/>
    <x v="21"/>
    <x v="21"/>
    <n v="11"/>
  </r>
  <r>
    <s v="03"/>
    <s v="cambio_uso"/>
    <n v="12"/>
    <x v="44"/>
    <n v="1"/>
    <s v="Uso IPCC 2017"/>
    <n v="16"/>
    <x v="22"/>
    <x v="22"/>
    <n v="12"/>
  </r>
  <r>
    <s v="03"/>
    <s v="cambio_uso"/>
    <n v="13"/>
    <x v="45"/>
    <n v="1"/>
    <s v="Subuso IPCC 2017"/>
    <n v="17"/>
    <x v="23"/>
    <x v="23"/>
    <n v="13"/>
  </r>
  <r>
    <s v="03"/>
    <s v="cambio_uso"/>
    <n v="14"/>
    <x v="46"/>
    <n v="1"/>
    <s v="Uso IPCC 2019"/>
    <n v="18"/>
    <x v="24"/>
    <x v="24"/>
    <n v="14"/>
  </r>
  <r>
    <s v="03"/>
    <s v="cambio_uso"/>
    <n v="15"/>
    <x v="47"/>
    <n v="1"/>
    <s v="Subuso IPCC 2019"/>
    <n v="19"/>
    <x v="25"/>
    <x v="25"/>
    <n v="15"/>
  </r>
  <r>
    <s v="03"/>
    <s v="cambio_uso"/>
    <n v="16"/>
    <x v="48"/>
    <n v="1"/>
    <s v="Tipo Cambio 2001-2013"/>
    <n v="20"/>
    <x v="26"/>
    <x v="26"/>
    <n v="16"/>
  </r>
  <r>
    <s v="03"/>
    <s v="cambio_uso"/>
    <n v="17"/>
    <x v="49"/>
    <n v="1"/>
    <s v="Tipo Cambio 2013-2016"/>
    <n v="21"/>
    <x v="27"/>
    <x v="27"/>
    <n v="17"/>
  </r>
  <r>
    <s v="03"/>
    <s v="cambio_uso"/>
    <n v="18"/>
    <x v="50"/>
    <n v="1"/>
    <s v="Tipo Cambio 2016-2017"/>
    <n v="22"/>
    <x v="28"/>
    <x v="28"/>
    <n v="18"/>
  </r>
  <r>
    <s v="03"/>
    <s v="cambio_uso"/>
    <n v="19"/>
    <x v="51"/>
    <n v="1"/>
    <s v="Tipo Cambio 2017-2019"/>
    <n v="23"/>
    <x v="29"/>
    <x v="29"/>
    <n v="19"/>
  </r>
  <r>
    <s v="03"/>
    <s v="cambio_uso"/>
    <n v="20"/>
    <x v="52"/>
    <n v="1"/>
    <s v="Región"/>
    <n v="1"/>
    <x v="7"/>
    <x v="7"/>
    <m/>
  </r>
  <r>
    <s v="03"/>
    <s v="cambio_uso"/>
    <n v="21"/>
    <x v="53"/>
    <n v="1"/>
    <s v="Provincia"/>
    <n v="2"/>
    <x v="7"/>
    <x v="7"/>
    <m/>
  </r>
  <r>
    <s v="03"/>
    <s v="cambio_uso"/>
    <n v="22"/>
    <x v="54"/>
    <n v="1"/>
    <s v="Comuna"/>
    <n v="3"/>
    <x v="7"/>
    <x v="7"/>
    <m/>
  </r>
  <r>
    <s v="03"/>
    <s v="cambio_uso"/>
    <n v="23"/>
    <x v="55"/>
    <n v="1"/>
    <s v="Superficie (ha)"/>
    <n v="4"/>
    <x v="7"/>
    <x v="7"/>
    <m/>
  </r>
  <r>
    <s v="03"/>
    <s v="cambio_uso"/>
    <n v="24"/>
    <x v="30"/>
    <m/>
    <m/>
    <m/>
    <x v="7"/>
    <x v="7"/>
    <m/>
  </r>
  <r>
    <s v="03"/>
    <s v="cambio_uso"/>
    <n v="25"/>
    <x v="31"/>
    <m/>
    <m/>
    <m/>
    <x v="7"/>
    <x v="7"/>
    <m/>
  </r>
  <r>
    <s v="03"/>
    <s v="cambio_uso"/>
    <n v="26"/>
    <x v="32"/>
    <m/>
    <m/>
    <m/>
    <x v="7"/>
    <x v="7"/>
    <m/>
  </r>
  <r>
    <s v="04"/>
    <s v="infor"/>
    <n v="1"/>
    <x v="56"/>
    <n v="1"/>
    <s v="Volumen Bruto (m3/ha)"/>
    <n v="5"/>
    <x v="30"/>
    <x v="30"/>
    <n v="1"/>
  </r>
  <r>
    <s v="04"/>
    <s v="infor"/>
    <n v="2"/>
    <x v="57"/>
    <n v="1"/>
    <s v="Área Basal (m2/ha)"/>
    <n v="3"/>
    <x v="7"/>
    <x v="7"/>
    <m/>
  </r>
  <r>
    <s v="04"/>
    <s v="infor"/>
    <n v="3"/>
    <x v="58"/>
    <n v="1"/>
    <s v="Número Árboles (arb/ha)"/>
    <n v="4"/>
    <x v="7"/>
    <x v="7"/>
    <m/>
  </r>
  <r>
    <s v="04"/>
    <s v="infor"/>
    <n v="4"/>
    <x v="59"/>
    <n v="1"/>
    <s v="Biomasa (t/ha)"/>
    <n v="6"/>
    <x v="7"/>
    <x v="7"/>
    <m/>
  </r>
  <r>
    <s v="04"/>
    <s v="infor"/>
    <n v="5"/>
    <x v="60"/>
    <n v="1"/>
    <s v="Carbono Fustal (t CO2e/ha)"/>
    <n v="7"/>
    <x v="7"/>
    <x v="7"/>
    <m/>
  </r>
  <r>
    <s v="04"/>
    <s v="infor"/>
    <n v="6"/>
    <x v="61"/>
    <n v="1"/>
    <s v="Región"/>
    <n v="1"/>
    <x v="7"/>
    <x v="7"/>
    <m/>
  </r>
  <r>
    <s v="04"/>
    <s v="infor"/>
    <n v="7"/>
    <x v="62"/>
    <n v="1"/>
    <s v="Comuna"/>
    <n v="2"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5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6">
        <item m="1" x="666"/>
        <item m="1" x="485"/>
        <item m="1" x="548"/>
        <item m="1" x="629"/>
        <item m="1" x="609"/>
        <item m="1" x="479"/>
        <item m="1" x="88"/>
        <item m="1" x="186"/>
        <item m="1" x="335"/>
        <item m="1" x="161"/>
        <item m="1" x="208"/>
        <item m="1" x="290"/>
        <item m="1" x="264"/>
        <item m="1" x="154"/>
        <item m="1" x="408"/>
        <item m="1" x="535"/>
        <item m="1" x="676"/>
        <item m="1" x="498"/>
        <item m="1" x="556"/>
        <item m="1" x="639"/>
        <item m="1" x="617"/>
        <item m="1" x="492"/>
        <item m="1" x="105"/>
        <item m="1" x="195"/>
        <item m="1" x="340"/>
        <item m="1" x="168"/>
        <item m="1" x="219"/>
        <item m="1" x="298"/>
        <item m="1" x="274"/>
        <item m="1" x="165"/>
        <item m="1" x="421"/>
        <item m="1" x="545"/>
        <item m="1" x="684"/>
        <item m="1" x="563"/>
        <item m="1" x="645"/>
        <item m="1" x="626"/>
        <item m="1" x="504"/>
        <item m="1" x="112"/>
        <item m="1" x="202"/>
        <item m="1" x="351"/>
        <item m="1" x="180"/>
        <item m="1" x="231"/>
        <item m="1" x="310"/>
        <item m="1" x="287"/>
        <item m="1" x="172"/>
        <item m="1" x="431"/>
        <item m="1" x="551"/>
        <item m="1" x="695"/>
        <item m="1" x="525"/>
        <item m="1" x="572"/>
        <item m="1" x="655"/>
        <item m="1" x="638"/>
        <item m="1" x="521"/>
        <item m="1" x="123"/>
        <item m="1" x="212"/>
        <item m="1" x="364"/>
        <item m="1" x="187"/>
        <item m="1" x="237"/>
        <item m="1" x="323"/>
        <item m="1" x="296"/>
        <item m="1" x="182"/>
        <item m="1" x="445"/>
        <item m="1" x="560"/>
        <item m="1" x="253"/>
        <item m="1" x="169"/>
        <item m="1" x="100"/>
        <item m="1" x="150"/>
        <item m="1" x="131"/>
        <item m="1" x="137"/>
        <item m="1" x="85"/>
        <item m="1" x="678"/>
        <item m="1" x="254"/>
        <item m="1" x="342"/>
        <item m="1" x="463"/>
        <item m="1" x="562"/>
        <item m="1" x="122"/>
        <item m="1" x="249"/>
        <item m="1" x="324"/>
        <item m="1" x="331"/>
        <item m="1" x="628"/>
        <item m="1" x="444"/>
        <item m="1" x="355"/>
        <item m="1" x="618"/>
        <item m="1" x="338"/>
        <item m="1" x="190"/>
        <item m="1" x="148"/>
        <item m="1" x="232"/>
        <item m="1" x="698"/>
        <item m="1" x="428"/>
        <item m="1" x="266"/>
        <item m="1" x="574"/>
        <item m="1" x="635"/>
        <item m="1" x="378"/>
        <item m="1" x="156"/>
        <item m="1" x="372"/>
        <item m="1" x="152"/>
        <item m="1" x="144"/>
        <item m="1" x="75"/>
        <item m="1" x="367"/>
        <item m="1" x="509"/>
        <item m="1" x="613"/>
        <item m="1" x="490"/>
        <item m="1" x="344"/>
        <item m="1" x="220"/>
        <item m="1" x="603"/>
        <item m="1" x="596"/>
        <item m="1" x="313"/>
        <item m="1" x="539"/>
        <item m="1" x="384"/>
        <item m="1" x="634"/>
        <item m="1" x="612"/>
        <item m="1" x="87"/>
        <item x="32"/>
        <item m="1" x="277"/>
        <item m="1" x="273"/>
        <item x="19"/>
        <item m="1" x="644"/>
        <item m="1" x="651"/>
        <item m="1" x="689"/>
        <item m="1" x="481"/>
        <item m="1" x="90"/>
        <item x="31"/>
        <item x="30"/>
        <item m="1" x="494"/>
        <item x="21"/>
        <item x="23"/>
        <item x="20"/>
        <item m="1" x="98"/>
        <item m="1" x="121"/>
        <item m="1" x="440"/>
        <item m="1" x="191"/>
        <item m="1" x="569"/>
        <item m="1" x="166"/>
        <item m="1" x="705"/>
        <item m="1" x="312"/>
        <item m="1" x="140"/>
        <item x="18"/>
        <item m="1" x="520"/>
        <item m="1" x="417"/>
        <item m="1" x="80"/>
        <item m="1" x="654"/>
        <item m="1" x="491"/>
        <item m="1" x="302"/>
        <item m="1" x="667"/>
        <item m="1" x="114"/>
        <item m="1" x="448"/>
        <item m="1" x="242"/>
        <item m="1" x="174"/>
        <item m="1" x="389"/>
        <item m="1" x="411"/>
        <item m="1" x="543"/>
        <item m="1" x="688"/>
        <item m="1" x="648"/>
        <item m="1" x="206"/>
        <item m="1" x="283"/>
        <item m="1" x="341"/>
        <item m="1" x="581"/>
        <item m="1" x="499"/>
        <item m="1" x="503"/>
        <item m="1" x="66"/>
        <item m="1" x="124"/>
        <item x="15"/>
        <item m="1" x="281"/>
        <item x="14"/>
        <item x="13"/>
        <item m="1" x="437"/>
        <item m="1" x="308"/>
        <item m="1" x="250"/>
        <item m="1" x="117"/>
        <item m="1" x="682"/>
        <item m="1" x="599"/>
        <item m="1" x="309"/>
        <item m="1" x="280"/>
        <item m="1" x="199"/>
        <item m="1" x="352"/>
        <item m="1" x="511"/>
        <item m="1" x="111"/>
        <item m="1" x="459"/>
        <item m="1" x="668"/>
        <item m="1" x="77"/>
        <item m="1" x="136"/>
        <item m="1" x="239"/>
        <item m="1" x="188"/>
        <item m="1" x="442"/>
        <item m="1" x="586"/>
        <item m="1" x="540"/>
        <item m="1" x="664"/>
        <item m="1" x="275"/>
        <item m="1" x="454"/>
        <item m="1" x="125"/>
        <item m="1" x="107"/>
        <item m="1" x="472"/>
        <item m="1" x="295"/>
        <item m="1" x="286"/>
        <item m="1" x="361"/>
        <item m="1" x="579"/>
        <item m="1" x="677"/>
        <item m="1" x="204"/>
        <item m="1" x="477"/>
        <item m="1" x="610"/>
        <item m="1" x="517"/>
        <item m="1" x="624"/>
        <item m="1" x="696"/>
        <item m="1" x="607"/>
        <item m="1" x="483"/>
        <item m="1" x="533"/>
        <item m="1" x="297"/>
        <item m="1" x="365"/>
        <item m="1" x="248"/>
        <item m="1" x="418"/>
        <item m="1" x="265"/>
        <item m="1" x="64"/>
        <item m="1" x="546"/>
        <item m="1" x="600"/>
        <item m="1" x="240"/>
        <item m="1" x="692"/>
        <item m="1" x="680"/>
        <item m="1" x="661"/>
        <item m="1" x="616"/>
        <item x="12"/>
        <item m="1" x="116"/>
        <item m="1" x="387"/>
        <item m="1" x="505"/>
        <item m="1" x="370"/>
        <item m="1" x="210"/>
        <item m="1" x="127"/>
        <item m="1" x="694"/>
        <item m="1" x="691"/>
        <item m="1" x="262"/>
        <item m="1" x="416"/>
        <item m="1" x="146"/>
        <item m="1" x="163"/>
        <item m="1" x="403"/>
        <item m="1" x="515"/>
        <item m="1" x="299"/>
        <item m="1" x="83"/>
        <item m="1" x="589"/>
        <item m="1" x="462"/>
        <item m="1" x="457"/>
        <item m="1" x="441"/>
        <item m="1" x="135"/>
        <item m="1" x="650"/>
        <item m="1" x="153"/>
        <item m="1" x="184"/>
        <item m="1" x="663"/>
        <item m="1" x="63"/>
        <item m="1" x="255"/>
        <item m="1" x="429"/>
        <item m="1" x="228"/>
        <item m="1" x="427"/>
        <item m="1" x="376"/>
        <item m="1" x="455"/>
        <item m="1" x="395"/>
        <item m="1" x="209"/>
        <item m="1" x="555"/>
        <item m="1" x="564"/>
        <item m="1" x="118"/>
        <item m="1" x="194"/>
        <item m="1" x="261"/>
        <item m="1" x="519"/>
        <item m="1" x="460"/>
        <item m="1" x="604"/>
        <item m="1" x="257"/>
        <item m="1" x="557"/>
        <item m="1" x="216"/>
        <item m="1" x="473"/>
        <item m="1" x="353"/>
        <item m="1" x="133"/>
        <item m="1" x="702"/>
        <item m="1" x="201"/>
        <item m="1" x="246"/>
        <item m="1" x="362"/>
        <item m="1" x="538"/>
        <item m="1" x="632"/>
        <item m="1" x="625"/>
        <item m="1" x="497"/>
        <item m="1" x="602"/>
        <item m="1" x="591"/>
        <item m="1" x="120"/>
        <item m="1" x="587"/>
        <item m="1" x="484"/>
        <item m="1" x="532"/>
        <item m="1" x="669"/>
        <item m="1" x="289"/>
        <item m="1" x="259"/>
        <item m="1" x="269"/>
        <item m="1" x="229"/>
        <item m="1" x="222"/>
        <item m="1" x="149"/>
        <item m="1" x="464"/>
        <item m="1" x="570"/>
        <item m="1" x="230"/>
        <item m="1" x="605"/>
        <item m="1" x="683"/>
        <item m="1" x="620"/>
        <item m="1" x="332"/>
        <item m="1" x="703"/>
        <item m="1" x="203"/>
        <item m="1" x="653"/>
        <item m="1" x="541"/>
        <item m="1" x="493"/>
        <item x="54"/>
        <item m="1" x="675"/>
        <item m="1" x="674"/>
        <item m="1" x="96"/>
        <item m="1" x="360"/>
        <item m="1" x="256"/>
        <item m="1" x="383"/>
        <item m="1" x="690"/>
        <item x="22"/>
        <item m="1" x="139"/>
        <item m="1" x="476"/>
        <item m="1" x="305"/>
        <item m="1" x="167"/>
        <item m="1" x="438"/>
        <item m="1" x="78"/>
        <item m="1" x="573"/>
        <item m="1" x="580"/>
        <item m="1" x="207"/>
        <item m="1" x="643"/>
        <item m="1" x="622"/>
        <item m="1" x="176"/>
        <item m="1" x="502"/>
        <item m="1" x="86"/>
        <item m="1" x="326"/>
        <item m="1" x="377"/>
        <item m="1" x="328"/>
        <item m="1" x="379"/>
        <item m="1" x="315"/>
        <item m="1" x="319"/>
        <item m="1" x="368"/>
        <item m="1" x="637"/>
        <item m="1" x="214"/>
        <item m="1" x="640"/>
        <item m="1" x="301"/>
        <item m="1" x="294"/>
        <item m="1" x="79"/>
        <item m="1" x="108"/>
        <item m="1" x="474"/>
        <item m="1" x="623"/>
        <item m="1" x="143"/>
        <item m="1" x="314"/>
        <item m="1" x="300"/>
        <item m="1" x="251"/>
        <item m="1" x="113"/>
        <item m="1" x="665"/>
        <item m="1" x="160"/>
        <item m="1" x="575"/>
        <item m="1" x="576"/>
        <item m="1" x="74"/>
        <item m="1" x="134"/>
        <item m="1" x="316"/>
        <item m="1" x="72"/>
        <item m="1" x="594"/>
        <item m="1" x="217"/>
        <item m="1" x="468"/>
        <item m="1" x="339"/>
        <item x="17"/>
        <item m="1" x="489"/>
        <item m="1" x="630"/>
        <item m="1" x="164"/>
        <item m="1" x="507"/>
        <item m="1" x="453"/>
        <item m="1" x="662"/>
        <item m="1" x="482"/>
        <item m="1" x="200"/>
        <item x="16"/>
        <item m="1" x="627"/>
        <item m="1" x="233"/>
        <item m="1" x="687"/>
        <item m="1" x="147"/>
        <item m="1" x="363"/>
        <item m="1" x="320"/>
        <item m="1" x="369"/>
        <item m="1" x="224"/>
        <item m="1" x="432"/>
        <item m="1" x="647"/>
        <item m="1" x="518"/>
        <item m="1" x="65"/>
        <item m="1" x="260"/>
        <item m="1" x="488"/>
        <item m="1" x="641"/>
        <item m="1" x="350"/>
        <item m="1" x="530"/>
        <item m="1" x="469"/>
        <item m="1" x="398"/>
        <item m="1" x="263"/>
        <item m="1" x="307"/>
        <item m="1" x="656"/>
        <item m="1" x="619"/>
        <item m="1" x="306"/>
        <item m="1" x="227"/>
        <item m="1" x="244"/>
        <item m="1" x="568"/>
        <item m="1" x="451"/>
        <item m="1" x="693"/>
        <item m="1" x="159"/>
        <item m="1" x="178"/>
        <item m="1" x="565"/>
        <item m="1" x="480"/>
        <item m="1" x="450"/>
        <item m="1" x="531"/>
        <item m="1" x="495"/>
        <item m="1" x="155"/>
        <item m="1" x="512"/>
        <item m="1" x="420"/>
        <item m="1" x="270"/>
        <item m="1" x="439"/>
        <item m="1" x="193"/>
        <item m="1" x="513"/>
        <item m="1" x="595"/>
        <item m="1" x="657"/>
        <item m="1" x="659"/>
        <item m="1" x="430"/>
        <item m="1" x="422"/>
        <item m="1" x="592"/>
        <item m="1" x="601"/>
        <item m="1" x="91"/>
        <item m="1" x="70"/>
        <item m="1" x="284"/>
        <item m="1" x="129"/>
        <item m="1" x="334"/>
        <item m="1" x="685"/>
        <item m="1" x="73"/>
        <item m="1" x="375"/>
        <item m="1" x="67"/>
        <item m="1" x="567"/>
        <item m="1" x="175"/>
        <item m="1" x="658"/>
        <item m="1" x="234"/>
        <item m="1" x="615"/>
        <item m="1" x="282"/>
        <item m="1" x="670"/>
        <item m="1" x="357"/>
        <item m="1" x="303"/>
        <item m="1" x="510"/>
        <item m="1" x="554"/>
        <item m="1" x="104"/>
        <item m="1" x="559"/>
        <item m="1" x="407"/>
        <item m="1" x="380"/>
        <item m="1" x="399"/>
        <item m="1" x="388"/>
        <item m="1" x="550"/>
        <item m="1" x="433"/>
        <item m="1" x="436"/>
        <item m="1" x="424"/>
        <item m="1" x="412"/>
        <item m="1" x="393"/>
        <item m="1" x="382"/>
        <item m="1" x="700"/>
        <item m="1" x="631"/>
        <item m="1" x="621"/>
        <item m="1" x="478"/>
        <item m="1" x="458"/>
        <item m="1" x="435"/>
        <item m="1" x="566"/>
        <item m="1" x="558"/>
        <item m="1" x="547"/>
        <item m="1" x="536"/>
        <item m="1" x="526"/>
        <item m="1" x="516"/>
        <item m="1" x="390"/>
        <item m="1" x="183"/>
        <item m="1" x="652"/>
        <item m="1" x="642"/>
        <item m="1" x="552"/>
        <item m="1" x="534"/>
        <item m="1" x="524"/>
        <item m="1" x="471"/>
        <item m="1" x="185"/>
        <item m="1" x="381"/>
        <item m="1" x="506"/>
        <item m="1" x="177"/>
        <item m="1" x="225"/>
        <item m="1" x="213"/>
        <item m="1" x="500"/>
        <item m="1" x="304"/>
        <item m="1" x="366"/>
        <item m="1" x="425"/>
        <item m="1" x="486"/>
        <item m="1" x="501"/>
        <item m="1" x="241"/>
        <item m="1" x="69"/>
        <item m="1" x="138"/>
        <item m="1" x="97"/>
        <item m="1" x="514"/>
        <item m="1" x="544"/>
        <item m="1" x="215"/>
        <item m="1" x="392"/>
        <item m="1" x="699"/>
        <item m="1" x="235"/>
        <item m="1" x="82"/>
        <item m="1" x="391"/>
        <item m="1" x="84"/>
        <item m="1" x="394"/>
        <item m="1" x="89"/>
        <item m="1" x="397"/>
        <item m="1" x="93"/>
        <item m="1" x="401"/>
        <item m="1" x="95"/>
        <item m="1" x="404"/>
        <item m="1" x="102"/>
        <item m="1" x="410"/>
        <item m="1" x="106"/>
        <item m="1" x="413"/>
        <item m="1" x="110"/>
        <item m="1" x="415"/>
        <item m="1" x="419"/>
        <item m="1" x="434"/>
        <item m="1" x="181"/>
        <item m="1" x="192"/>
        <item m="1" x="205"/>
        <item m="1" x="330"/>
        <item m="1" x="614"/>
        <item m="1" x="94"/>
        <item m="1" x="218"/>
        <item m="1" x="337"/>
        <item m="1" x="311"/>
        <item m="1" x="578"/>
        <item m="1" x="145"/>
        <item m="1" x="272"/>
        <item m="1" x="349"/>
        <item m="1" x="103"/>
        <item m="1" x="537"/>
        <item m="1" x="611"/>
        <item m="1" x="588"/>
        <item m="1" x="633"/>
        <item m="1" x="522"/>
        <item m="1" x="686"/>
        <item m="1" x="423"/>
        <item m="1" x="527"/>
        <item m="1" x="704"/>
        <item m="1" x="461"/>
        <item m="1" x="162"/>
        <item m="1" x="291"/>
        <item m="1" x="158"/>
        <item m="1" x="646"/>
        <item m="1" x="268"/>
        <item m="1" x="170"/>
        <item m="1" x="68"/>
        <item m="1" x="582"/>
        <item m="1" x="81"/>
        <item m="1" x="671"/>
        <item m="1" x="115"/>
        <item m="1" x="443"/>
        <item m="1" x="466"/>
        <item m="1" x="336"/>
        <item m="1" x="271"/>
        <item m="1" x="593"/>
        <item m="1" x="598"/>
        <item m="1" x="386"/>
        <item m="1" x="406"/>
        <item m="1" x="452"/>
        <item m="1" x="426"/>
        <item m="1" x="171"/>
        <item m="1" x="327"/>
        <item m="1" x="329"/>
        <item m="1" x="577"/>
        <item m="1" x="126"/>
        <item m="1" x="359"/>
        <item m="1" x="267"/>
        <item m="1" x="285"/>
        <item m="1" x="318"/>
        <item m="1" x="325"/>
        <item m="1" x="449"/>
        <item m="1" x="317"/>
        <item m="1" x="673"/>
        <item m="1" x="371"/>
        <item m="1" x="660"/>
        <item m="1" x="636"/>
        <item m="1" x="128"/>
        <item m="1" x="92"/>
        <item m="1" x="173"/>
        <item m="1" x="247"/>
        <item m="1" x="347"/>
        <item m="1" x="358"/>
        <item m="1" x="374"/>
        <item m="1" x="571"/>
        <item m="1" x="243"/>
        <item m="1" x="101"/>
        <item m="1" x="447"/>
        <item m="1" x="528"/>
        <item m="1" x="189"/>
        <item m="1" x="198"/>
        <item m="1" x="475"/>
        <item m="1" x="142"/>
        <item m="1" x="245"/>
        <item m="1" x="385"/>
        <item m="1" x="402"/>
        <item m="1" x="496"/>
        <item m="1" x="238"/>
        <item m="1" x="590"/>
        <item m="1" x="465"/>
        <item m="1" x="71"/>
        <item m="1" x="151"/>
        <item m="1" x="606"/>
        <item m="1" x="679"/>
        <item m="1" x="223"/>
        <item m="1" x="549"/>
        <item m="1" x="322"/>
        <item m="1" x="697"/>
        <item m="1" x="467"/>
        <item m="1" x="561"/>
        <item m="1" x="278"/>
        <item m="1" x="288"/>
        <item m="1" x="221"/>
        <item m="1" x="211"/>
        <item m="1" x="608"/>
        <item m="1" x="132"/>
        <item m="1" x="76"/>
        <item m="1" x="141"/>
        <item m="1" x="470"/>
        <item m="1" x="446"/>
        <item m="1" x="197"/>
        <item m="1" x="157"/>
        <item m="1" x="597"/>
        <item m="1" x="292"/>
        <item m="1" x="293"/>
        <item m="1" x="409"/>
        <item m="1" x="354"/>
        <item m="1" x="226"/>
        <item m="1" x="553"/>
        <item m="1" x="196"/>
        <item m="1" x="672"/>
        <item m="1" x="346"/>
        <item m="1" x="356"/>
        <item m="1" x="373"/>
        <item m="1" x="487"/>
        <item m="1" x="119"/>
        <item m="1" x="99"/>
        <item m="1" x="508"/>
        <item m="1" x="179"/>
        <item m="1" x="130"/>
        <item m="1" x="343"/>
        <item m="1" x="348"/>
        <item m="1" x="276"/>
        <item m="1" x="333"/>
        <item m="1" x="400"/>
        <item m="1" x="279"/>
        <item m="1" x="583"/>
        <item m="1" x="345"/>
        <item m="1" x="396"/>
        <item m="1" x="701"/>
        <item m="1" x="542"/>
        <item m="1" x="584"/>
        <item m="1" x="529"/>
        <item m="1" x="523"/>
        <item m="1" x="456"/>
        <item m="1" x="109"/>
        <item m="1" x="321"/>
        <item m="1" x="236"/>
        <item m="1" x="585"/>
        <item m="1" x="252"/>
        <item m="1" x="405"/>
        <item m="1" x="681"/>
        <item m="1" x="649"/>
        <item m="1" x="258"/>
        <item m="1" x="4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2">
        <item m="1" x="160"/>
        <item m="1" x="46"/>
        <item m="1" x="100"/>
        <item m="1" x="272"/>
        <item m="1" x="92"/>
        <item m="1" x="171"/>
        <item m="1" x="267"/>
        <item m="1" x="234"/>
        <item m="1" x="133"/>
        <item m="1" x="236"/>
        <item m="1" x="301"/>
        <item m="1" x="86"/>
        <item m="1" x="71"/>
        <item m="1" x="64"/>
        <item m="1" x="277"/>
        <item m="1" x="302"/>
        <item m="1" x="274"/>
        <item m="1" x="172"/>
        <item m="1" x="190"/>
        <item m="1" x="210"/>
        <item m="1" x="227"/>
        <item m="1" x="238"/>
        <item m="1" x="108"/>
        <item m="1" x="59"/>
        <item m="1" x="63"/>
        <item m="1" x="136"/>
        <item m="1" x="120"/>
        <item m="1" x="116"/>
        <item m="1" x="152"/>
        <item m="1" x="242"/>
        <item m="1" x="147"/>
        <item m="1" x="60"/>
        <item m="1" x="153"/>
        <item m="1" x="243"/>
        <item m="1" x="84"/>
        <item m="1" x="165"/>
        <item m="1" x="260"/>
        <item m="1" x="184"/>
        <item m="1" x="299"/>
        <item m="1" x="56"/>
        <item m="1" x="286"/>
        <item m="1" x="158"/>
        <item m="1" x="228"/>
        <item m="1" x="34"/>
        <item m="1" x="125"/>
        <item m="1" x="283"/>
        <item m="1" x="42"/>
        <item m="1" x="201"/>
        <item m="1" x="154"/>
        <item m="1" x="290"/>
        <item m="1" x="270"/>
        <item m="1" x="178"/>
        <item m="1" x="127"/>
        <item m="1" x="245"/>
        <item m="1" x="122"/>
        <item m="1" x="79"/>
        <item m="1" x="175"/>
        <item m="1" x="311"/>
        <item m="1" x="278"/>
        <item m="1" x="98"/>
        <item m="1" x="115"/>
        <item m="1" x="159"/>
        <item m="1" x="163"/>
        <item m="1" x="235"/>
        <item m="1" x="170"/>
        <item m="1" x="233"/>
        <item m="1" x="208"/>
        <item m="1" x="78"/>
        <item m="1" x="70"/>
        <item x="7"/>
        <item m="1" x="107"/>
        <item m="1" x="148"/>
        <item m="1" x="167"/>
        <item m="1" x="58"/>
        <item m="1" x="144"/>
        <item m="1" x="220"/>
        <item m="1" x="216"/>
        <item m="1" x="204"/>
        <item m="1" x="57"/>
        <item m="1" x="306"/>
        <item m="1" x="110"/>
        <item m="1" x="31"/>
        <item m="1" x="247"/>
        <item m="1" x="66"/>
        <item m="1" x="198"/>
        <item m="1" x="308"/>
        <item m="1" x="40"/>
        <item m="1" x="182"/>
        <item m="1" x="112"/>
        <item m="1" x="61"/>
        <item m="1" x="156"/>
        <item m="1" x="102"/>
        <item m="1" x="211"/>
        <item m="1" x="106"/>
        <item m="1" x="93"/>
        <item m="1" x="176"/>
        <item m="1" x="305"/>
        <item m="1" x="256"/>
        <item m="1" x="43"/>
        <item m="1" x="183"/>
        <item m="1" x="155"/>
        <item m="1" x="297"/>
        <item m="1" x="189"/>
        <item m="1" x="77"/>
        <item m="1" x="99"/>
        <item m="1" x="41"/>
        <item m="1" x="279"/>
        <item m="1" x="145"/>
        <item m="1" x="246"/>
        <item m="1" x="119"/>
        <item m="1" x="95"/>
        <item m="1" x="213"/>
        <item m="1" x="261"/>
        <item m="1" x="206"/>
        <item m="1" x="222"/>
        <item m="1" x="225"/>
        <item m="1" x="72"/>
        <item m="1" x="135"/>
        <item m="1" x="200"/>
        <item m="1" x="188"/>
        <item m="1" x="114"/>
        <item m="1" x="137"/>
        <item m="1" x="143"/>
        <item m="1" x="109"/>
        <item m="1" x="105"/>
        <item m="1" x="219"/>
        <item m="1" x="254"/>
        <item m="1" x="52"/>
        <item m="1" x="229"/>
        <item m="1" x="281"/>
        <item m="1" x="269"/>
        <item m="1" x="142"/>
        <item m="1" x="195"/>
        <item m="1" x="191"/>
        <item m="1" x="180"/>
        <item m="1" x="47"/>
        <item m="1" x="149"/>
        <item m="1" x="151"/>
        <item m="1" x="67"/>
        <item m="1" x="32"/>
        <item m="1" x="181"/>
        <item m="1" x="294"/>
        <item m="1" x="282"/>
        <item m="1" x="44"/>
        <item m="1" x="205"/>
        <item m="1" x="192"/>
        <item m="1" x="81"/>
        <item m="1" x="240"/>
        <item m="1" x="179"/>
        <item m="1" x="309"/>
        <item m="1" x="62"/>
        <item m="1" x="94"/>
        <item m="1" x="45"/>
        <item m="1" x="199"/>
        <item m="1" x="39"/>
        <item m="1" x="226"/>
        <item m="1" x="212"/>
        <item m="1" x="51"/>
        <item m="1" x="126"/>
        <item m="1" x="249"/>
        <item m="1" x="118"/>
        <item m="1" x="111"/>
        <item m="1" x="251"/>
        <item m="1" x="96"/>
        <item m="1" x="268"/>
        <item m="1" x="202"/>
        <item m="1" x="97"/>
        <item m="1" x="166"/>
        <item m="1" x="257"/>
        <item m="1" x="128"/>
        <item m="1" x="103"/>
        <item m="1" x="74"/>
        <item m="1" x="113"/>
        <item m="1" x="307"/>
        <item m="1" x="295"/>
        <item m="1" x="263"/>
        <item m="1" x="244"/>
        <item m="1" x="275"/>
        <item m="1" x="36"/>
        <item m="1" x="173"/>
        <item m="1" x="73"/>
        <item m="1" x="215"/>
        <item m="1" x="169"/>
        <item m="1" x="90"/>
        <item m="1" x="266"/>
        <item m="1" x="132"/>
        <item m="1" x="209"/>
        <item m="1" x="121"/>
        <item m="1" x="131"/>
        <item m="1" x="48"/>
        <item m="1" x="91"/>
        <item m="1" x="168"/>
        <item m="1" x="161"/>
        <item m="1" x="164"/>
        <item m="1" x="288"/>
        <item m="1" x="146"/>
        <item m="1" x="101"/>
        <item m="1" x="130"/>
        <item m="1" x="129"/>
        <item m="1" x="237"/>
        <item m="1" x="85"/>
        <item m="1" x="259"/>
        <item m="1" x="303"/>
        <item m="1" x="65"/>
        <item m="1" x="141"/>
        <item m="1" x="82"/>
        <item m="1" x="258"/>
        <item m="1" x="232"/>
        <item m="1" x="177"/>
        <item m="1" x="80"/>
        <item m="1" x="292"/>
        <item m="1" x="217"/>
        <item m="1" x="87"/>
        <item m="1" x="55"/>
        <item m="1" x="221"/>
        <item m="1" x="250"/>
        <item m="1" x="271"/>
        <item m="1" x="287"/>
        <item m="1" x="140"/>
        <item m="1" x="298"/>
        <item m="1" x="239"/>
        <item m="1" x="262"/>
        <item m="1" x="300"/>
        <item m="1" x="150"/>
        <item m="1" x="117"/>
        <item m="1" x="186"/>
        <item m="1" x="33"/>
        <item m="1" x="162"/>
        <item m="1" x="276"/>
        <item m="1" x="310"/>
        <item m="1" x="255"/>
        <item m="1" x="280"/>
        <item m="1" x="185"/>
        <item m="1" x="304"/>
        <item m="1" x="241"/>
        <item m="1" x="83"/>
        <item m="1" x="38"/>
        <item m="1" x="134"/>
        <item m="1" x="289"/>
        <item m="1" x="187"/>
        <item m="1" x="214"/>
        <item m="1" x="230"/>
        <item m="1" x="231"/>
        <item m="1" x="218"/>
        <item m="1" x="291"/>
        <item m="1" x="265"/>
        <item m="1" x="285"/>
        <item m="1" x="284"/>
        <item m="1" x="174"/>
        <item m="1" x="37"/>
        <item m="1" x="264"/>
        <item m="1" x="296"/>
        <item m="1" x="207"/>
        <item m="1" x="293"/>
        <item m="1" x="35"/>
        <item m="1" x="53"/>
        <item m="1" x="123"/>
        <item m="1" x="223"/>
        <item m="1" x="49"/>
        <item m="1" x="248"/>
        <item m="1" x="54"/>
        <item m="1" x="124"/>
        <item m="1" x="224"/>
        <item m="1" x="50"/>
        <item m="1" x="88"/>
        <item m="1" x="68"/>
        <item m="1" x="203"/>
        <item m="1" x="89"/>
        <item m="1" x="69"/>
        <item m="1" x="196"/>
        <item m="1" x="193"/>
        <item m="1" x="138"/>
        <item m="1" x="252"/>
        <item m="1" x="75"/>
        <item m="1" x="197"/>
        <item m="1" x="194"/>
        <item m="1" x="139"/>
        <item m="1" x="253"/>
        <item m="1" x="76"/>
        <item m="1" x="157"/>
        <item m="1" x="104"/>
        <item m="1" x="273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104"/>
        <item x="8"/>
        <item x="0"/>
        <item x="1"/>
        <item x="2"/>
        <item x="3"/>
        <item x="4"/>
        <item x="5"/>
        <item x="6"/>
        <item x="9"/>
        <item m="1" x="211"/>
        <item x="10"/>
        <item m="1" x="179"/>
        <item m="1" x="157"/>
        <item m="1" x="129"/>
        <item m="1" x="109"/>
        <item m="1" x="114"/>
        <item m="1" x="205"/>
        <item m="1" x="178"/>
        <item m="1" x="139"/>
        <item m="1" x="106"/>
        <item m="1" x="77"/>
        <item m="1" x="49"/>
        <item m="1" x="214"/>
        <item m="1" x="190"/>
        <item m="1" x="160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m="1" x="170"/>
        <item m="1" x="221"/>
        <item x="30"/>
        <item m="1" x="187"/>
        <item m="1" x="166"/>
        <item m="1" x="141"/>
        <item m="1" x="121"/>
        <item m="1" x="97"/>
        <item m="1" x="68"/>
        <item m="1" x="126"/>
        <item m="1" x="102"/>
        <item m="1" x="85"/>
        <item m="1" x="35"/>
        <item m="1" x="209"/>
        <item m="1" x="74"/>
        <item m="1" x="130"/>
        <item m="1" x="110"/>
        <item m="1" x="90"/>
        <item m="1" x="186"/>
        <item m="1" x="39"/>
        <item m="1" x="217"/>
        <item m="1" x="199"/>
        <item m="1" x="182"/>
        <item m="1" x="162"/>
        <item m="1" x="135"/>
        <item m="1" x="115"/>
        <item m="1" x="94"/>
        <item m="1" x="84"/>
        <item m="1" x="142"/>
        <item m="1" x="122"/>
        <item m="1" x="36"/>
        <item m="1" x="88"/>
        <item m="1" x="69"/>
        <item m="1" x="51"/>
        <item m="1" x="133"/>
        <item m="1" x="140"/>
        <item m="1" x="197"/>
        <item m="1" x="180"/>
        <item m="1" x="158"/>
        <item m="1" x="131"/>
        <item m="1" x="43"/>
        <item m="1" x="147"/>
        <item m="1" x="93"/>
        <item m="1" x="75"/>
        <item m="1" x="58"/>
        <item m="1" x="40"/>
        <item m="1" x="145"/>
        <item m="1" x="155"/>
        <item m="1" x="204"/>
        <item m="1" x="188"/>
        <item m="1" x="167"/>
        <item m="1" x="103"/>
        <item m="1" x="86"/>
        <item m="1" x="156"/>
        <item m="1" x="210"/>
        <item m="1" x="195"/>
        <item m="1" x="175"/>
        <item m="1" x="152"/>
        <item m="1" x="57"/>
        <item m="1" x="111"/>
        <item m="1" x="91"/>
        <item m="1" x="71"/>
        <item m="1" x="54"/>
        <item m="1" x="37"/>
        <item m="1" x="212"/>
        <item m="1" x="218"/>
        <item m="1" x="200"/>
        <item m="1" x="183"/>
        <item m="1" x="163"/>
        <item m="1" x="136"/>
        <item m="1" x="116"/>
        <item m="1" x="95"/>
        <item m="1" x="123"/>
        <item m="1" x="98"/>
        <item m="1" x="80"/>
        <item m="1" x="62"/>
        <item m="1" x="45"/>
        <item m="1" x="222"/>
        <item m="1" x="32"/>
        <item m="1" x="206"/>
        <item m="1" x="191"/>
        <item m="1" x="172"/>
        <item m="1" x="148"/>
        <item m="1" x="127"/>
        <item m="1" x="105"/>
        <item m="1" x="181"/>
        <item m="1" x="159"/>
        <item m="1" x="132"/>
        <item m="1" x="112"/>
        <item m="1" x="31"/>
        <item m="1" x="76"/>
        <item m="1" x="59"/>
        <item m="1" x="41"/>
        <item m="1" x="219"/>
        <item m="1" x="201"/>
        <item m="1" x="189"/>
        <item m="1" x="168"/>
        <item m="1" x="143"/>
        <item m="1" x="124"/>
        <item m="1" x="99"/>
        <item m="1" x="87"/>
        <item m="1" x="66"/>
        <item m="1" x="47"/>
        <item m="1" x="33"/>
        <item m="1" x="196"/>
        <item m="1" x="176"/>
        <item m="1" x="153"/>
        <item m="1" x="92"/>
        <item m="1" x="72"/>
        <item m="1" x="55"/>
        <item m="1" x="202"/>
        <item m="1" x="184"/>
        <item m="1" x="164"/>
        <item m="1" x="137"/>
        <item m="1" x="117"/>
        <item m="1" x="96"/>
        <item m="1" x="79"/>
        <item m="1" x="61"/>
        <item m="1" x="44"/>
        <item m="1" x="100"/>
        <item m="1" x="81"/>
        <item m="1" x="63"/>
        <item m="1" x="46"/>
        <item m="1" x="223"/>
        <item m="1" x="207"/>
        <item m="1" x="192"/>
        <item m="1" x="173"/>
        <item m="1" x="149"/>
        <item m="1" x="108"/>
        <item m="1" x="89"/>
        <item m="1" x="70"/>
        <item m="1" x="52"/>
        <item m="1" x="60"/>
        <item m="1" x="42"/>
        <item m="1" x="220"/>
        <item m="1" x="107"/>
        <item m="1" x="169"/>
        <item m="1" x="144"/>
        <item m="1" x="125"/>
        <item m="1" x="101"/>
        <item m="1" x="82"/>
        <item m="1" x="64"/>
        <item m="1" x="113"/>
        <item m="1" x="67"/>
        <item m="1" x="48"/>
        <item m="1" x="34"/>
        <item m="1" x="208"/>
        <item m="1" x="193"/>
        <item m="1" x="119"/>
        <item m="1" x="177"/>
        <item m="1" x="154"/>
        <item m="1" x="215"/>
        <item m="1" x="73"/>
        <item m="1" x="56"/>
        <item m="1" x="38"/>
        <item m="1" x="213"/>
        <item m="1" x="120"/>
        <item m="1" x="185"/>
        <item m="1" x="165"/>
        <item m="1" x="138"/>
        <item m="1" x="118"/>
        <item m="1" x="83"/>
        <item m="1" x="65"/>
        <item m="1" x="194"/>
        <item m="1" x="174"/>
        <item m="1" x="150"/>
        <item m="1" x="198"/>
        <item m="1" x="203"/>
        <item m="1" x="78"/>
        <item m="1" x="171"/>
        <item m="1" x="50"/>
        <item m="1" x="53"/>
        <item m="1" x="128"/>
        <item m="1" x="134"/>
        <item m="1" x="146"/>
        <item m="1" x="151"/>
        <item m="1" x="161"/>
        <item m="1" x="21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0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26"/>
      <x v="292"/>
      <x v="677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  <i>
      <x v="37"/>
      <x v="293"/>
      <x v="678"/>
    </i>
    <i>
      <x v="38"/>
      <x v="294"/>
      <x v="679"/>
    </i>
    <i>
      <x v="39"/>
      <x v="295"/>
      <x v="680"/>
    </i>
    <i>
      <x v="40"/>
      <x v="296"/>
      <x v="681"/>
    </i>
    <i>
      <x v="41"/>
      <x v="297"/>
      <x v="682"/>
    </i>
    <i>
      <x v="42"/>
      <x v="298"/>
      <x v="683"/>
    </i>
    <i>
      <x v="43"/>
      <x v="299"/>
      <x v="684"/>
    </i>
    <i>
      <x v="44"/>
      <x v="300"/>
      <x v="685"/>
    </i>
    <i>
      <x v="47"/>
      <x v="311"/>
      <x v="699"/>
    </i>
  </rowItems>
  <colItems count="1">
    <i/>
  </colItems>
  <formats count="9">
    <format dxfId="64">
      <pivotArea dataOnly="0" labelOnly="1" outline="0" fieldPosition="0">
        <references count="1">
          <reference field="8" count="0"/>
        </references>
      </pivotArea>
    </format>
    <format dxfId="63">
      <pivotArea dataOnly="0" labelOnly="1" outline="0" fieldPosition="0">
        <references count="1">
          <reference field="8" count="0"/>
        </references>
      </pivotArea>
    </format>
    <format dxfId="62">
      <pivotArea dataOnly="0" labelOnly="1" outline="0" fieldPosition="0">
        <references count="1">
          <reference field="3" count="0"/>
        </references>
      </pivotArea>
    </format>
    <format dxfId="61">
      <pivotArea dataOnly="0" labelOnly="1" outline="0" fieldPosition="0">
        <references count="1">
          <reference field="3" count="0"/>
        </references>
      </pivotArea>
    </format>
    <format dxfId="60">
      <pivotArea dataOnly="0" labelOnly="1" outline="0" fieldPosition="0">
        <references count="1">
          <reference field="7" count="0"/>
        </references>
      </pivotArea>
    </format>
    <format dxfId="59">
      <pivotArea dataOnly="0" labelOnly="1" outline="0" fieldPosition="0">
        <references count="1">
          <reference field="7" count="0"/>
        </references>
      </pivotArea>
    </format>
    <format dxfId="58">
      <pivotArea field="8" type="button" dataOnly="0" labelOnly="1" outline="0" axis="axisRow" fieldPosition="0"/>
    </format>
    <format dxfId="57">
      <pivotArea field="7" type="button" dataOnly="0" labelOnly="1" outline="0" axis="axisRow" fieldPosition="1"/>
    </format>
    <format dxfId="56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tableColumns count="5">
    <tableColumn id="1" xr3:uid="{3DCCD367-4176-4B1B-9DB1-7E15C5AB3C2E}" name="idcapa" dataDxfId="88"/>
    <tableColumn id="2" xr3:uid="{84365576-6006-4249-8C10-3C939914AB46}" name="Capa" dataDxfId="87"/>
    <tableColumn id="3" xr3:uid="{23CB737A-7056-44F6-A537-CEB5ED7BC8A4}" name="Tipo" dataDxfId="86"/>
    <tableColumn id="4" xr3:uid="{77A06ECF-D67C-454F-B0CE-327D202410E8}" name="url_ícono"/>
    <tableColumn id="5" xr3:uid="{041AD1F6-23D8-4ACA-92DC-196A5ACE0392}" name="url" dataDxfId="85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8" totalsRowShown="0" headerRowDxfId="84">
  <autoFilter ref="A9:J88" xr:uid="{B860159C-4E5B-4F1C-AD34-ACA1A658D8AB}"/>
  <tableColumns count="10">
    <tableColumn id="1" xr3:uid="{75A8A884-1D65-4E5E-B8C8-77E85AB66F2B}" name="idcapa" dataDxfId="83"/>
    <tableColumn id="2" xr3:uid="{2A8A9E62-F4FC-4E3B-B1C9-6BF40AA34453}" name="Capa" dataDxfId="82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81"/>
    <tableColumn id="5" xr3:uid="{035EE145-9D77-4858-89B3-36E33AB1DD42}" name="popup_0_1" dataDxfId="80"/>
    <tableColumn id="6" xr3:uid="{A9A0E11B-B8EA-4D4C-9546-EA4565E015BB}" name="descripcion_pop-up" dataDxfId="79"/>
    <tableColumn id="7" xr3:uid="{5F6D8D2E-E38C-46CC-8F2C-5ED1D580678F}" name="posicion_popup" dataDxfId="78"/>
    <tableColumn id="8" xr3:uid="{8B5DC378-B7F9-4E3D-AC39-A4AF81250C0B}" name="descripcion_capa" dataDxfId="77"/>
    <tableColumn id="9" xr3:uid="{5C03E193-7980-49E1-894D-9DEECE0C9DBE}" name="clase" dataDxfId="76"/>
    <tableColumn id="10" xr3:uid="{92421CFC-4A75-4D76-9B47-B3E7C2151B6C}" name="posición_capa" dataDxfId="7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8" totalsRowShown="0" dataDxfId="74">
  <autoFilter ref="A9:I48" xr:uid="{96BBB32F-0C5C-4CD7-BF04-9E1F2EB9C00E}"/>
  <tableColumns count="9">
    <tableColumn id="1" xr3:uid="{9D7FBDA9-0788-4563-AA35-00082D95202E}" name="Clase" dataDxfId="73">
      <calculatedColumnFormula>+A9</calculatedColumnFormula>
    </tableColumn>
    <tableColumn id="7" xr3:uid="{83BA5E88-8850-4C0E-B07A-7893981D4057}" name="Descripción Capa" dataDxfId="7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7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70"/>
    <tableColumn id="4" xr3:uid="{5414C827-224B-4470-A9E1-6A29EF6EA250}" name="Color" dataDxfId="69"/>
    <tableColumn id="5" xr3:uid="{FA622BA5-65BA-42EE-91CA-9F9E3510C671}" name="titulo_leyenda" dataDxfId="6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67"/>
    <tableColumn id="8" xr3:uid="{02FCDEF8-A182-4154-ACFD-C31BD15BAC9D}" name="idcapa" dataDxfId="66">
      <calculatedColumnFormula>+LEFT(BD_Detalles[[#This Row],[Clase]],2)</calculatedColumnFormula>
    </tableColumn>
    <tableColumn id="9" xr3:uid="{0DAE07AA-CA28-46ED-BED9-EDE4E800CFF8}" name="Tipo" dataDxfId="6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62" tableType="queryTable" totalsRowShown="0">
  <autoFilter ref="A1:Q62" xr:uid="{7AC383FC-01BE-4EF3-804E-B1D165C63818}"/>
  <sortState xmlns:xlrd2="http://schemas.microsoft.com/office/spreadsheetml/2017/richdata2" ref="A2:Q62">
    <sortCondition ref="A1:A62"/>
  </sortState>
  <tableColumns count="17">
    <tableColumn id="1" xr3:uid="{8DAF46F0-0587-4791-BD3B-29C4950AC864}" uniqueName="1" name="idcapa" queryTableFieldId="1" dataDxfId="22"/>
    <tableColumn id="2" xr3:uid="{A5538333-8E57-48D9-8222-03DAA80989CB}" uniqueName="2" name="Capa" queryTableFieldId="2" dataDxfId="21"/>
    <tableColumn id="3" xr3:uid="{42797560-E23E-4585-909F-D47B8BA464C8}" uniqueName="3" name="idpropiedad" queryTableFieldId="3"/>
    <tableColumn id="4" xr3:uid="{39BB973A-AB48-4770-AA48-2EB263D61EC2}" uniqueName="4" name="Propiedad" queryTableFieldId="4" dataDxfId="20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9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8"/>
    <tableColumn id="9" xr3:uid="{32B2ED96-0DD6-4ADE-87AF-B7ED7A0534FB}" uniqueName="9" name="clase" queryTableFieldId="9" dataDxfId="17"/>
    <tableColumn id="10" xr3:uid="{B2FB5E95-FA88-487B-9206-B6E7F079B714}" uniqueName="10" name="posición_capa" queryTableFieldId="10"/>
    <tableColumn id="11" xr3:uid="{FAC68029-648A-4EAF-8C51-25A7C5E3FE1B}" uniqueName="11" name="Tipo" queryTableFieldId="11" dataDxfId="16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5"/>
    <tableColumn id="14" xr3:uid="{9A72167E-DB9E-46B1-86CA-052167332E56}" uniqueName="14" name="Variable" queryTableFieldId="14" dataDxfId="14"/>
    <tableColumn id="15" xr3:uid="{13A7D352-24E4-4AFB-BF87-998BE16B0301}" uniqueName="15" name="Color" queryTableFieldId="15" dataDxfId="13"/>
    <tableColumn id="16" xr3:uid="{6D4578CA-37C4-4E3D-943B-65A36077567C}" uniqueName="16" name="titulo_leyenda" queryTableFieldId="16" dataDxfId="12"/>
    <tableColumn id="17" xr3:uid="{D5652FBA-BB6D-44CF-B852-53BA455D7DC1}" uniqueName="17" name="url_icono" queryTableFieldId="17" dataDxfId="1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4"/>
    <tableColumn id="3" xr3:uid="{4014DA1F-B84E-4528-B682-D095C29B7876}" uniqueName="3" name="Tipo" queryTableFieldId="3" dataDxfId="23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" tableType="queryTable" totalsRowShown="0">
  <autoFilter ref="A1:J80" xr:uid="{99D7C979-6A29-45E0-B2F4-1A31B43B8910}"/>
  <tableColumns count="10">
    <tableColumn id="1" xr3:uid="{1F37DEF1-03A3-4D04-9855-C67E8C6932F3}" uniqueName="1" name="idcapa" queryTableFieldId="1" dataDxfId="10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0" tableType="queryTable" totalsRowShown="0">
  <autoFilter ref="A1:I40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"/>
  <sheetViews>
    <sheetView showGridLines="0" workbookViewId="0">
      <pane ySplit="1" topLeftCell="A2" activePane="bottomLeft" state="frozen"/>
      <selection pane="bottomLeft" activeCell="G10" sqref="G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195</v>
      </c>
      <c r="B4" s="24" t="s">
        <v>265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https://github.com/Sud-Austral/mapa_insumos/tree/main/uso_suelo/cambio_uso/?Codcom=00000.json</v>
      </c>
      <c r="G4" t="str">
        <f>+A4</f>
        <v>03</v>
      </c>
    </row>
    <row r="5" spans="1:7" x14ac:dyDescent="0.3">
      <c r="A5" s="26" t="s">
        <v>267</v>
      </c>
      <c r="B5" s="24" t="s">
        <v>268</v>
      </c>
      <c r="C5" s="11" t="s">
        <v>107</v>
      </c>
      <c r="E5" s="38" t="str">
        <f>+"https://github.com/Sud-Austral/mapa_insumos/tree/main/uso_suelo/"&amp;Capas[[#This Row],[Capa]]&amp;"/?Codcom=00000.json"</f>
        <v>https://github.com/Sud-Austral/mapa_insumos/tree/main/uso_suelo/infor/?Codcom=00000.json</v>
      </c>
      <c r="G5" t="str">
        <f>+A5</f>
        <v>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8"/>
  <sheetViews>
    <sheetView showGridLines="0" workbookViewId="0">
      <pane ySplit="9" topLeftCell="A78" activePane="bottomLeft" state="frozen"/>
      <selection pane="bottomLeft" activeCell="H90" sqref="H90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155</v>
      </c>
      <c r="G10" s="17">
        <v>7</v>
      </c>
      <c r="H10" s="24" t="s">
        <v>169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156</v>
      </c>
      <c r="G11" s="4">
        <v>8</v>
      </c>
      <c r="H11" s="24" t="s">
        <v>171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157</v>
      </c>
      <c r="G12" s="4">
        <v>9</v>
      </c>
      <c r="H12" s="24" t="s">
        <v>172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158</v>
      </c>
      <c r="G13" s="4">
        <v>10</v>
      </c>
      <c r="H13" s="24" t="s">
        <v>173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159</v>
      </c>
      <c r="G14" s="4">
        <v>11</v>
      </c>
      <c r="H14" s="24" t="s">
        <v>174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160</v>
      </c>
      <c r="G15" s="4">
        <v>12</v>
      </c>
      <c r="H15" s="24" t="s">
        <v>175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161</v>
      </c>
      <c r="G16" s="4">
        <v>13</v>
      </c>
      <c r="H16" s="24" t="s">
        <v>176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133</v>
      </c>
      <c r="E21" s="13">
        <v>1</v>
      </c>
      <c r="F21" t="s">
        <v>148</v>
      </c>
      <c r="G21" s="4">
        <v>1</v>
      </c>
      <c r="H21" s="24" t="s">
        <v>170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134</v>
      </c>
      <c r="E22" s="13">
        <v>1</v>
      </c>
      <c r="F22" t="s">
        <v>154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135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136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137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152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138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139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140</v>
      </c>
      <c r="E32" s="13">
        <v>1</v>
      </c>
      <c r="F32" s="14" t="s">
        <v>153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141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142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143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144</v>
      </c>
      <c r="E36" s="13">
        <v>1</v>
      </c>
      <c r="F36" s="14" t="s">
        <v>162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145</v>
      </c>
      <c r="E37" s="13">
        <v>1</v>
      </c>
      <c r="F37" s="14" t="s">
        <v>163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146</v>
      </c>
      <c r="E38" s="13">
        <v>1</v>
      </c>
      <c r="F38" s="14" t="s">
        <v>164</v>
      </c>
      <c r="G38" s="4">
        <v>16</v>
      </c>
      <c r="H38" s="24" t="s">
        <v>177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135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136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137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152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138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139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140</v>
      </c>
      <c r="E48" s="13">
        <v>1</v>
      </c>
      <c r="F48" s="14" t="s">
        <v>153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147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148</v>
      </c>
      <c r="E50" s="13">
        <v>1</v>
      </c>
      <c r="F50" s="14" t="s">
        <v>148</v>
      </c>
      <c r="G50" s="4">
        <v>1</v>
      </c>
      <c r="H50" s="24" t="s">
        <v>165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134</v>
      </c>
      <c r="E51" s="13">
        <v>1</v>
      </c>
      <c r="F51" s="14" t="s">
        <v>154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149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150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151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141</v>
      </c>
      <c r="E55" s="13"/>
      <c r="F55" s="14"/>
      <c r="G55" s="4"/>
      <c r="H55" s="24"/>
      <c r="I55" s="36"/>
      <c r="J55" s="37"/>
    </row>
    <row r="56" spans="1:10" x14ac:dyDescent="0.3">
      <c r="A56" s="53" t="s">
        <v>195</v>
      </c>
      <c r="B56" s="54" t="str">
        <f>+VLOOKUP(BD_Capas[[#This Row],[idcapa]],Capas[],2,0)</f>
        <v>cambio_uso</v>
      </c>
      <c r="C56" s="52">
        <v>1</v>
      </c>
      <c r="D56" s="54" t="s">
        <v>196</v>
      </c>
      <c r="E56" s="53">
        <v>1</v>
      </c>
      <c r="F56" s="55" t="s">
        <v>219</v>
      </c>
      <c r="G56" s="56">
        <v>5</v>
      </c>
      <c r="H56" s="54" t="s">
        <v>219</v>
      </c>
      <c r="I56" s="57" t="str">
        <f>BD_Capas[[#This Row],[idcapa]]&amp;"-"&amp;BD_Capas[[#This Row],[posición_capa]]</f>
        <v>03-1</v>
      </c>
      <c r="J56" s="58">
        <v>1</v>
      </c>
    </row>
    <row r="57" spans="1:10" x14ac:dyDescent="0.3">
      <c r="A57" s="1" t="s">
        <v>195</v>
      </c>
      <c r="B57" s="24" t="str">
        <f>+VLOOKUP(BD_Capas[[#This Row],[idcapa]],Capas[],2,0)</f>
        <v>cambio_uso</v>
      </c>
      <c r="C57" s="3">
        <f t="shared" ref="C57:C88" si="2">+C56+1</f>
        <v>2</v>
      </c>
      <c r="D57" s="24" t="s">
        <v>197</v>
      </c>
      <c r="E57" s="13">
        <v>1</v>
      </c>
      <c r="F57" s="14" t="s">
        <v>220</v>
      </c>
      <c r="G57" s="4">
        <v>6</v>
      </c>
      <c r="H57" s="24" t="s">
        <v>220</v>
      </c>
      <c r="I57" s="5" t="str">
        <f>BD_Capas[[#This Row],[idcapa]]&amp;"-"&amp;BD_Capas[[#This Row],[posición_capa]]</f>
        <v>03-2</v>
      </c>
      <c r="J57" s="6">
        <v>2</v>
      </c>
    </row>
    <row r="58" spans="1:10" x14ac:dyDescent="0.3">
      <c r="A58" s="1" t="s">
        <v>195</v>
      </c>
      <c r="B58" s="24" t="str">
        <f>+VLOOKUP(BD_Capas[[#This Row],[idcapa]],Capas[],2,0)</f>
        <v>cambio_uso</v>
      </c>
      <c r="C58" s="3">
        <f t="shared" si="2"/>
        <v>3</v>
      </c>
      <c r="D58" s="24" t="s">
        <v>198</v>
      </c>
      <c r="E58" s="13">
        <v>1</v>
      </c>
      <c r="F58" s="14" t="s">
        <v>221</v>
      </c>
      <c r="G58" s="4">
        <v>7</v>
      </c>
      <c r="H58" s="24" t="s">
        <v>221</v>
      </c>
      <c r="I58" s="5" t="str">
        <f>BD_Capas[[#This Row],[idcapa]]&amp;"-"&amp;BD_Capas[[#This Row],[posición_capa]]</f>
        <v>03-3</v>
      </c>
      <c r="J58" s="6">
        <v>3</v>
      </c>
    </row>
    <row r="59" spans="1:10" x14ac:dyDescent="0.3">
      <c r="A59" s="1" t="s">
        <v>195</v>
      </c>
      <c r="B59" s="24" t="str">
        <f>+VLOOKUP(BD_Capas[[#This Row],[idcapa]],Capas[],2,0)</f>
        <v>cambio_uso</v>
      </c>
      <c r="C59" s="3">
        <f t="shared" si="2"/>
        <v>4</v>
      </c>
      <c r="D59" s="24" t="s">
        <v>199</v>
      </c>
      <c r="E59" s="13">
        <v>1</v>
      </c>
      <c r="F59" s="14" t="s">
        <v>222</v>
      </c>
      <c r="G59" s="4">
        <v>8</v>
      </c>
      <c r="H59" s="24" t="s">
        <v>222</v>
      </c>
      <c r="I59" s="5" t="str">
        <f>BD_Capas[[#This Row],[idcapa]]&amp;"-"&amp;BD_Capas[[#This Row],[posición_capa]]</f>
        <v>03-4</v>
      </c>
      <c r="J59" s="6">
        <v>4</v>
      </c>
    </row>
    <row r="60" spans="1:10" x14ac:dyDescent="0.3">
      <c r="A60" s="1" t="s">
        <v>195</v>
      </c>
      <c r="B60" s="24" t="str">
        <f>+VLOOKUP(BD_Capas[[#This Row],[idcapa]],Capas[],2,0)</f>
        <v>cambio_uso</v>
      </c>
      <c r="C60" s="3">
        <f t="shared" si="2"/>
        <v>5</v>
      </c>
      <c r="D60" s="24" t="s">
        <v>200</v>
      </c>
      <c r="E60" s="13">
        <v>1</v>
      </c>
      <c r="F60" s="14" t="s">
        <v>223</v>
      </c>
      <c r="G60" s="4">
        <v>9</v>
      </c>
      <c r="H60" s="24" t="s">
        <v>223</v>
      </c>
      <c r="I60" s="5" t="str">
        <f>BD_Capas[[#This Row],[idcapa]]&amp;"-"&amp;BD_Capas[[#This Row],[posición_capa]]</f>
        <v>03-5</v>
      </c>
      <c r="J60" s="6">
        <v>5</v>
      </c>
    </row>
    <row r="61" spans="1:10" x14ac:dyDescent="0.3">
      <c r="A61" s="1" t="s">
        <v>195</v>
      </c>
      <c r="B61" s="24" t="str">
        <f>+VLOOKUP(BD_Capas[[#This Row],[idcapa]],Capas[],2,0)</f>
        <v>cambio_uso</v>
      </c>
      <c r="C61" s="3">
        <f t="shared" si="2"/>
        <v>6</v>
      </c>
      <c r="D61" s="24" t="s">
        <v>201</v>
      </c>
      <c r="E61" s="13">
        <v>1</v>
      </c>
      <c r="F61" s="14" t="s">
        <v>224</v>
      </c>
      <c r="G61" s="4">
        <v>10</v>
      </c>
      <c r="H61" s="24" t="s">
        <v>224</v>
      </c>
      <c r="I61" s="5" t="str">
        <f>BD_Capas[[#This Row],[idcapa]]&amp;"-"&amp;BD_Capas[[#This Row],[posición_capa]]</f>
        <v>03-6</v>
      </c>
      <c r="J61" s="6">
        <v>6</v>
      </c>
    </row>
    <row r="62" spans="1:10" x14ac:dyDescent="0.3">
      <c r="A62" s="1" t="s">
        <v>195</v>
      </c>
      <c r="B62" s="24" t="str">
        <f>+VLOOKUP(BD_Capas[[#This Row],[idcapa]],Capas[],2,0)</f>
        <v>cambio_uso</v>
      </c>
      <c r="C62" s="3">
        <f t="shared" si="2"/>
        <v>7</v>
      </c>
      <c r="D62" s="24" t="s">
        <v>202</v>
      </c>
      <c r="E62" s="13">
        <v>1</v>
      </c>
      <c r="F62" s="14" t="s">
        <v>225</v>
      </c>
      <c r="G62" s="4">
        <v>11</v>
      </c>
      <c r="H62" s="24" t="s">
        <v>225</v>
      </c>
      <c r="I62" s="5" t="str">
        <f>BD_Capas[[#This Row],[idcapa]]&amp;"-"&amp;BD_Capas[[#This Row],[posición_capa]]</f>
        <v>03-7</v>
      </c>
      <c r="J62" s="6">
        <v>7</v>
      </c>
    </row>
    <row r="63" spans="1:10" x14ac:dyDescent="0.3">
      <c r="A63" s="1" t="s">
        <v>195</v>
      </c>
      <c r="B63" s="24" t="str">
        <f>+VLOOKUP(BD_Capas[[#This Row],[idcapa]],Capas[],2,0)</f>
        <v>cambio_uso</v>
      </c>
      <c r="C63" s="3">
        <f t="shared" si="2"/>
        <v>8</v>
      </c>
      <c r="D63" s="24" t="s">
        <v>203</v>
      </c>
      <c r="E63" s="13">
        <v>1</v>
      </c>
      <c r="F63" s="14" t="s">
        <v>226</v>
      </c>
      <c r="G63" s="4">
        <v>12</v>
      </c>
      <c r="H63" s="24" t="s">
        <v>226</v>
      </c>
      <c r="I63" s="5" t="str">
        <f>BD_Capas[[#This Row],[idcapa]]&amp;"-"&amp;BD_Capas[[#This Row],[posición_capa]]</f>
        <v>03-8</v>
      </c>
      <c r="J63" s="6">
        <v>8</v>
      </c>
    </row>
    <row r="64" spans="1:10" x14ac:dyDescent="0.3">
      <c r="A64" s="1" t="s">
        <v>195</v>
      </c>
      <c r="B64" s="24" t="str">
        <f>+VLOOKUP(BD_Capas[[#This Row],[idcapa]],Capas[],2,0)</f>
        <v>cambio_uso</v>
      </c>
      <c r="C64" s="3">
        <f t="shared" si="2"/>
        <v>9</v>
      </c>
      <c r="D64" s="24" t="s">
        <v>204</v>
      </c>
      <c r="E64" s="13">
        <v>1</v>
      </c>
      <c r="F64" s="14" t="s">
        <v>227</v>
      </c>
      <c r="G64" s="4">
        <v>13</v>
      </c>
      <c r="H64" s="24" t="s">
        <v>227</v>
      </c>
      <c r="I64" s="5" t="str">
        <f>BD_Capas[[#This Row],[idcapa]]&amp;"-"&amp;BD_Capas[[#This Row],[posición_capa]]</f>
        <v>03-9</v>
      </c>
      <c r="J64" s="6">
        <v>9</v>
      </c>
    </row>
    <row r="65" spans="1:10" x14ac:dyDescent="0.3">
      <c r="A65" s="1" t="s">
        <v>195</v>
      </c>
      <c r="B65" s="24" t="str">
        <f>+VLOOKUP(BD_Capas[[#This Row],[idcapa]],Capas[],2,0)</f>
        <v>cambio_uso</v>
      </c>
      <c r="C65" s="3">
        <f t="shared" si="2"/>
        <v>10</v>
      </c>
      <c r="D65" s="24" t="s">
        <v>205</v>
      </c>
      <c r="E65" s="13">
        <v>1</v>
      </c>
      <c r="F65" s="14" t="s">
        <v>228</v>
      </c>
      <c r="G65" s="4">
        <v>14</v>
      </c>
      <c r="H65" s="24" t="s">
        <v>228</v>
      </c>
      <c r="I65" s="5" t="str">
        <f>BD_Capas[[#This Row],[idcapa]]&amp;"-"&amp;BD_Capas[[#This Row],[posición_capa]]</f>
        <v>03-10</v>
      </c>
      <c r="J65" s="6">
        <v>10</v>
      </c>
    </row>
    <row r="66" spans="1:10" x14ac:dyDescent="0.3">
      <c r="A66" s="1" t="s">
        <v>195</v>
      </c>
      <c r="B66" s="24" t="str">
        <f>+VLOOKUP(BD_Capas[[#This Row],[idcapa]],Capas[],2,0)</f>
        <v>cambio_uso</v>
      </c>
      <c r="C66" s="3">
        <f t="shared" si="2"/>
        <v>11</v>
      </c>
      <c r="D66" s="24" t="s">
        <v>206</v>
      </c>
      <c r="E66" s="13">
        <v>1</v>
      </c>
      <c r="F66" s="14" t="s">
        <v>229</v>
      </c>
      <c r="G66" s="4">
        <v>15</v>
      </c>
      <c r="H66" s="24" t="s">
        <v>229</v>
      </c>
      <c r="I66" s="5" t="str">
        <f>BD_Capas[[#This Row],[idcapa]]&amp;"-"&amp;BD_Capas[[#This Row],[posición_capa]]</f>
        <v>03-11</v>
      </c>
      <c r="J66" s="6">
        <v>11</v>
      </c>
    </row>
    <row r="67" spans="1:10" x14ac:dyDescent="0.3">
      <c r="A67" s="1" t="s">
        <v>195</v>
      </c>
      <c r="B67" s="24" t="str">
        <f>+VLOOKUP(BD_Capas[[#This Row],[idcapa]],Capas[],2,0)</f>
        <v>cambio_uso</v>
      </c>
      <c r="C67" s="3">
        <f t="shared" si="2"/>
        <v>12</v>
      </c>
      <c r="D67" s="24" t="s">
        <v>207</v>
      </c>
      <c r="E67" s="13">
        <v>1</v>
      </c>
      <c r="F67" s="14" t="s">
        <v>230</v>
      </c>
      <c r="G67" s="4">
        <v>16</v>
      </c>
      <c r="H67" s="24" t="s">
        <v>230</v>
      </c>
      <c r="I67" s="5" t="str">
        <f>BD_Capas[[#This Row],[idcapa]]&amp;"-"&amp;BD_Capas[[#This Row],[posición_capa]]</f>
        <v>03-12</v>
      </c>
      <c r="J67" s="6">
        <v>12</v>
      </c>
    </row>
    <row r="68" spans="1:10" x14ac:dyDescent="0.3">
      <c r="A68" s="1" t="s">
        <v>195</v>
      </c>
      <c r="B68" s="24" t="str">
        <f>+VLOOKUP(BD_Capas[[#This Row],[idcapa]],Capas[],2,0)</f>
        <v>cambio_uso</v>
      </c>
      <c r="C68" s="3">
        <f t="shared" si="2"/>
        <v>13</v>
      </c>
      <c r="D68" s="24" t="s">
        <v>208</v>
      </c>
      <c r="E68" s="13">
        <v>1</v>
      </c>
      <c r="F68" s="14" t="s">
        <v>231</v>
      </c>
      <c r="G68" s="4">
        <v>17</v>
      </c>
      <c r="H68" s="24" t="s">
        <v>231</v>
      </c>
      <c r="I68" s="5" t="str">
        <f>BD_Capas[[#This Row],[idcapa]]&amp;"-"&amp;BD_Capas[[#This Row],[posición_capa]]</f>
        <v>03-13</v>
      </c>
      <c r="J68" s="6">
        <v>13</v>
      </c>
    </row>
    <row r="69" spans="1:10" x14ac:dyDescent="0.3">
      <c r="A69" s="1" t="s">
        <v>195</v>
      </c>
      <c r="B69" s="24" t="str">
        <f>+VLOOKUP(BD_Capas[[#This Row],[idcapa]],Capas[],2,0)</f>
        <v>cambio_uso</v>
      </c>
      <c r="C69" s="3">
        <f t="shared" si="2"/>
        <v>14</v>
      </c>
      <c r="D69" s="24" t="s">
        <v>209</v>
      </c>
      <c r="E69" s="13">
        <v>1</v>
      </c>
      <c r="F69" s="14" t="s">
        <v>232</v>
      </c>
      <c r="G69" s="4">
        <v>18</v>
      </c>
      <c r="H69" s="24" t="s">
        <v>232</v>
      </c>
      <c r="I69" s="5" t="str">
        <f>BD_Capas[[#This Row],[idcapa]]&amp;"-"&amp;BD_Capas[[#This Row],[posición_capa]]</f>
        <v>03-14</v>
      </c>
      <c r="J69" s="6">
        <v>14</v>
      </c>
    </row>
    <row r="70" spans="1:10" x14ac:dyDescent="0.3">
      <c r="A70" s="1" t="s">
        <v>195</v>
      </c>
      <c r="B70" s="24" t="str">
        <f>+VLOOKUP(BD_Capas[[#This Row],[idcapa]],Capas[],2,0)</f>
        <v>cambio_uso</v>
      </c>
      <c r="C70" s="3">
        <f t="shared" si="2"/>
        <v>15</v>
      </c>
      <c r="D70" s="24" t="s">
        <v>210</v>
      </c>
      <c r="E70" s="13">
        <v>1</v>
      </c>
      <c r="F70" s="14" t="s">
        <v>233</v>
      </c>
      <c r="G70" s="4">
        <v>19</v>
      </c>
      <c r="H70" s="24" t="s">
        <v>233</v>
      </c>
      <c r="I70" s="5" t="str">
        <f>BD_Capas[[#This Row],[idcapa]]&amp;"-"&amp;BD_Capas[[#This Row],[posición_capa]]</f>
        <v>03-15</v>
      </c>
      <c r="J70" s="6">
        <v>15</v>
      </c>
    </row>
    <row r="71" spans="1:10" x14ac:dyDescent="0.3">
      <c r="A71" s="1" t="s">
        <v>195</v>
      </c>
      <c r="B71" s="24" t="str">
        <f>+VLOOKUP(BD_Capas[[#This Row],[idcapa]],Capas[],2,0)</f>
        <v>cambio_uso</v>
      </c>
      <c r="C71" s="3">
        <f t="shared" si="2"/>
        <v>16</v>
      </c>
      <c r="D71" s="24" t="s">
        <v>211</v>
      </c>
      <c r="E71" s="13">
        <v>1</v>
      </c>
      <c r="F71" s="14" t="s">
        <v>234</v>
      </c>
      <c r="G71" s="4">
        <v>20</v>
      </c>
      <c r="H71" s="24" t="s">
        <v>238</v>
      </c>
      <c r="I71" s="5" t="str">
        <f>BD_Capas[[#This Row],[idcapa]]&amp;"-"&amp;BD_Capas[[#This Row],[posición_capa]]</f>
        <v>03-16</v>
      </c>
      <c r="J71" s="6">
        <v>16</v>
      </c>
    </row>
    <row r="72" spans="1:10" x14ac:dyDescent="0.3">
      <c r="A72" s="1" t="s">
        <v>195</v>
      </c>
      <c r="B72" s="24" t="str">
        <f>+VLOOKUP(BD_Capas[[#This Row],[idcapa]],Capas[],2,0)</f>
        <v>cambio_uso</v>
      </c>
      <c r="C72" s="3">
        <f t="shared" si="2"/>
        <v>17</v>
      </c>
      <c r="D72" s="24" t="s">
        <v>212</v>
      </c>
      <c r="E72" s="13">
        <v>1</v>
      </c>
      <c r="F72" s="14" t="s">
        <v>235</v>
      </c>
      <c r="G72" s="4">
        <v>21</v>
      </c>
      <c r="H72" s="24" t="s">
        <v>239</v>
      </c>
      <c r="I72" s="5" t="str">
        <f>BD_Capas[[#This Row],[idcapa]]&amp;"-"&amp;BD_Capas[[#This Row],[posición_capa]]</f>
        <v>03-17</v>
      </c>
      <c r="J72" s="6">
        <v>17</v>
      </c>
    </row>
    <row r="73" spans="1:10" x14ac:dyDescent="0.3">
      <c r="A73" s="1" t="s">
        <v>195</v>
      </c>
      <c r="B73" s="24" t="str">
        <f>+VLOOKUP(BD_Capas[[#This Row],[idcapa]],Capas[],2,0)</f>
        <v>cambio_uso</v>
      </c>
      <c r="C73" s="3">
        <f t="shared" si="2"/>
        <v>18</v>
      </c>
      <c r="D73" s="24" t="s">
        <v>213</v>
      </c>
      <c r="E73" s="13">
        <v>1</v>
      </c>
      <c r="F73" s="14" t="s">
        <v>236</v>
      </c>
      <c r="G73" s="4">
        <v>22</v>
      </c>
      <c r="H73" s="24" t="s">
        <v>240</v>
      </c>
      <c r="I73" s="5" t="str">
        <f>BD_Capas[[#This Row],[idcapa]]&amp;"-"&amp;BD_Capas[[#This Row],[posición_capa]]</f>
        <v>03-18</v>
      </c>
      <c r="J73" s="6">
        <v>18</v>
      </c>
    </row>
    <row r="74" spans="1:10" x14ac:dyDescent="0.3">
      <c r="A74" s="1" t="s">
        <v>195</v>
      </c>
      <c r="B74" s="24" t="str">
        <f>+VLOOKUP(BD_Capas[[#This Row],[idcapa]],Capas[],2,0)</f>
        <v>cambio_uso</v>
      </c>
      <c r="C74" s="3">
        <f t="shared" si="2"/>
        <v>19</v>
      </c>
      <c r="D74" s="24" t="s">
        <v>214</v>
      </c>
      <c r="E74" s="13">
        <v>1</v>
      </c>
      <c r="F74" s="14" t="s">
        <v>237</v>
      </c>
      <c r="G74" s="4">
        <v>23</v>
      </c>
      <c r="H74" s="24" t="s">
        <v>241</v>
      </c>
      <c r="I74" s="5" t="str">
        <f>BD_Capas[[#This Row],[idcapa]]&amp;"-"&amp;BD_Capas[[#This Row],[posición_capa]]</f>
        <v>03-19</v>
      </c>
      <c r="J74" s="6">
        <v>19</v>
      </c>
    </row>
    <row r="75" spans="1:10" x14ac:dyDescent="0.3">
      <c r="A75" s="1" t="s">
        <v>195</v>
      </c>
      <c r="B75" s="24" t="str">
        <f>+VLOOKUP(BD_Capas[[#This Row],[idcapa]],Capas[],2,0)</f>
        <v>cambio_uso</v>
      </c>
      <c r="C75" s="3">
        <f t="shared" si="2"/>
        <v>20</v>
      </c>
      <c r="D75" s="24" t="s">
        <v>215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195</v>
      </c>
      <c r="B76" s="24" t="str">
        <f>+VLOOKUP(BD_Capas[[#This Row],[idcapa]],Capas[],2,0)</f>
        <v>cambio_uso</v>
      </c>
      <c r="C76" s="3">
        <f t="shared" si="2"/>
        <v>21</v>
      </c>
      <c r="D76" s="24" t="s">
        <v>216</v>
      </c>
      <c r="E76" s="13">
        <v>1</v>
      </c>
      <c r="F76" s="14" t="s">
        <v>152</v>
      </c>
      <c r="G76" s="4">
        <v>2</v>
      </c>
      <c r="H76" s="24"/>
      <c r="I76" s="36"/>
      <c r="J76" s="37"/>
    </row>
    <row r="77" spans="1:10" x14ac:dyDescent="0.3">
      <c r="A77" s="1" t="s">
        <v>195</v>
      </c>
      <c r="B77" s="24" t="str">
        <f>+VLOOKUP(BD_Capas[[#This Row],[idcapa]],Capas[],2,0)</f>
        <v>cambio_uso</v>
      </c>
      <c r="C77" s="3">
        <f t="shared" si="2"/>
        <v>22</v>
      </c>
      <c r="D77" s="24" t="s">
        <v>217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195</v>
      </c>
      <c r="B78" s="24" t="str">
        <f>+VLOOKUP(BD_Capas[[#This Row],[idcapa]],Capas[],2,0)</f>
        <v>cambio_uso</v>
      </c>
      <c r="C78" s="3">
        <f t="shared" si="2"/>
        <v>23</v>
      </c>
      <c r="D78" s="24" t="s">
        <v>218</v>
      </c>
      <c r="E78" s="13">
        <v>1</v>
      </c>
      <c r="F78" s="14" t="s">
        <v>154</v>
      </c>
      <c r="G78" s="4">
        <v>4</v>
      </c>
      <c r="H78" s="24"/>
      <c r="I78" s="36"/>
      <c r="J78" s="37"/>
    </row>
    <row r="79" spans="1:10" x14ac:dyDescent="0.3">
      <c r="A79" s="1" t="s">
        <v>195</v>
      </c>
      <c r="B79" s="24" t="str">
        <f>+VLOOKUP(BD_Capas[[#This Row],[idcapa]],Capas[],2,0)</f>
        <v>cambio_uso</v>
      </c>
      <c r="C79" s="3">
        <f t="shared" si="2"/>
        <v>24</v>
      </c>
      <c r="D79" s="24" t="s">
        <v>149</v>
      </c>
      <c r="E79" s="13"/>
      <c r="F79" s="14"/>
      <c r="G79" s="4"/>
      <c r="H79" s="24"/>
      <c r="I79" s="36"/>
      <c r="J79" s="37"/>
    </row>
    <row r="80" spans="1:10" x14ac:dyDescent="0.3">
      <c r="A80" s="1" t="s">
        <v>195</v>
      </c>
      <c r="B80" s="24" t="str">
        <f>+VLOOKUP(BD_Capas[[#This Row],[idcapa]],Capas[],2,0)</f>
        <v>cambio_uso</v>
      </c>
      <c r="C80" s="3">
        <f t="shared" si="2"/>
        <v>25</v>
      </c>
      <c r="D80" s="24" t="s">
        <v>150</v>
      </c>
      <c r="E80" s="13"/>
      <c r="F80" s="14"/>
      <c r="G80" s="4"/>
      <c r="H80" s="24"/>
      <c r="I80" s="36"/>
      <c r="J80" s="37"/>
    </row>
    <row r="81" spans="1:10" x14ac:dyDescent="0.3">
      <c r="A81" s="1" t="s">
        <v>195</v>
      </c>
      <c r="B81" s="24" t="str">
        <f>+VLOOKUP(BD_Capas[[#This Row],[idcapa]],Capas[],2,0)</f>
        <v>cambio_uso</v>
      </c>
      <c r="C81" s="3">
        <f t="shared" si="2"/>
        <v>26</v>
      </c>
      <c r="D81" s="24" t="s">
        <v>151</v>
      </c>
      <c r="E81" s="13"/>
      <c r="F81" s="14"/>
      <c r="G81" s="4"/>
      <c r="H81" s="24"/>
      <c r="I81" s="36"/>
      <c r="J81" s="37"/>
    </row>
    <row r="82" spans="1:10" x14ac:dyDescent="0.3">
      <c r="A82" s="1" t="s">
        <v>267</v>
      </c>
      <c r="B82" s="24" t="str">
        <f>+VLOOKUP(BD_Capas[[#This Row],[idcapa]],Capas[],2,0)</f>
        <v>infor</v>
      </c>
      <c r="C82" s="52">
        <v>1</v>
      </c>
      <c r="D82" s="24" t="s">
        <v>269</v>
      </c>
      <c r="E82" s="13">
        <v>1</v>
      </c>
      <c r="F82" s="14" t="s">
        <v>276</v>
      </c>
      <c r="G82" s="4">
        <v>5</v>
      </c>
      <c r="H82" s="14" t="s">
        <v>276</v>
      </c>
      <c r="I82" s="36" t="str">
        <f>BD_Capas[[#This Row],[idcapa]]&amp;"-"&amp;BD_Capas[[#This Row],[posición_capa]]</f>
        <v>04-1</v>
      </c>
      <c r="J82" s="37">
        <v>1</v>
      </c>
    </row>
    <row r="83" spans="1:10" x14ac:dyDescent="0.3">
      <c r="A83" s="1" t="s">
        <v>267</v>
      </c>
      <c r="B83" s="24" t="str">
        <f>+VLOOKUP(BD_Capas[[#This Row],[idcapa]],Capas[],2,0)</f>
        <v>infor</v>
      </c>
      <c r="C83" s="3">
        <f t="shared" si="2"/>
        <v>2</v>
      </c>
      <c r="D83" s="24" t="s">
        <v>270</v>
      </c>
      <c r="E83" s="13">
        <v>1</v>
      </c>
      <c r="F83" s="14" t="s">
        <v>277</v>
      </c>
      <c r="G83" s="4">
        <v>3</v>
      </c>
      <c r="H83" s="24"/>
      <c r="I83" s="36"/>
      <c r="J83" s="37"/>
    </row>
    <row r="84" spans="1:10" x14ac:dyDescent="0.3">
      <c r="A84" s="1" t="s">
        <v>267</v>
      </c>
      <c r="B84" s="24" t="str">
        <f>+VLOOKUP(BD_Capas[[#This Row],[idcapa]],Capas[],2,0)</f>
        <v>infor</v>
      </c>
      <c r="C84" s="3">
        <f t="shared" si="2"/>
        <v>3</v>
      </c>
      <c r="D84" s="24" t="s">
        <v>271</v>
      </c>
      <c r="E84" s="13">
        <v>1</v>
      </c>
      <c r="F84" s="14" t="s">
        <v>278</v>
      </c>
      <c r="G84" s="4">
        <v>4</v>
      </c>
      <c r="H84" s="24"/>
      <c r="I84" s="36"/>
      <c r="J84" s="37"/>
    </row>
    <row r="85" spans="1:10" x14ac:dyDescent="0.3">
      <c r="A85" s="1" t="s">
        <v>267</v>
      </c>
      <c r="B85" s="24" t="str">
        <f>+VLOOKUP(BD_Capas[[#This Row],[idcapa]],Capas[],2,0)</f>
        <v>infor</v>
      </c>
      <c r="C85" s="3">
        <f t="shared" si="2"/>
        <v>4</v>
      </c>
      <c r="D85" s="24" t="s">
        <v>272</v>
      </c>
      <c r="E85" s="13">
        <v>1</v>
      </c>
      <c r="F85" s="14" t="s">
        <v>279</v>
      </c>
      <c r="G85" s="4">
        <v>6</v>
      </c>
      <c r="H85" s="24"/>
      <c r="I85" s="36"/>
      <c r="J85" s="37"/>
    </row>
    <row r="86" spans="1:10" x14ac:dyDescent="0.3">
      <c r="A86" s="1" t="s">
        <v>267</v>
      </c>
      <c r="B86" s="24" t="str">
        <f>+VLOOKUP(BD_Capas[[#This Row],[idcapa]],Capas[],2,0)</f>
        <v>infor</v>
      </c>
      <c r="C86" s="3">
        <f t="shared" si="2"/>
        <v>5</v>
      </c>
      <c r="D86" s="24" t="s">
        <v>273</v>
      </c>
      <c r="E86" s="13">
        <v>1</v>
      </c>
      <c r="F86" s="14" t="s">
        <v>280</v>
      </c>
      <c r="G86" s="4">
        <v>7</v>
      </c>
      <c r="H86" s="24"/>
      <c r="I86" s="36"/>
      <c r="J86" s="37"/>
    </row>
    <row r="87" spans="1:10" x14ac:dyDescent="0.3">
      <c r="A87" s="1" t="s">
        <v>267</v>
      </c>
      <c r="B87" s="24" t="str">
        <f>+VLOOKUP(BD_Capas[[#This Row],[idcapa]],Capas[],2,0)</f>
        <v>infor</v>
      </c>
      <c r="C87" s="3">
        <f t="shared" si="2"/>
        <v>6</v>
      </c>
      <c r="D87" s="24" t="s">
        <v>274</v>
      </c>
      <c r="E87" s="13">
        <v>1</v>
      </c>
      <c r="F87" s="14" t="s">
        <v>10</v>
      </c>
      <c r="G87" s="4">
        <v>1</v>
      </c>
      <c r="H87" s="24"/>
      <c r="I87" s="36"/>
      <c r="J87" s="37"/>
    </row>
    <row r="88" spans="1:10" x14ac:dyDescent="0.3">
      <c r="A88" s="1" t="s">
        <v>267</v>
      </c>
      <c r="B88" s="24" t="str">
        <f>+VLOOKUP(BD_Capas[[#This Row],[idcapa]],Capas[],2,0)</f>
        <v>infor</v>
      </c>
      <c r="C88" s="3">
        <f t="shared" si="2"/>
        <v>7</v>
      </c>
      <c r="D88" s="24" t="s">
        <v>275</v>
      </c>
      <c r="E88" s="13">
        <v>1</v>
      </c>
      <c r="F88" s="14" t="s">
        <v>11</v>
      </c>
      <c r="G88" s="4">
        <v>2</v>
      </c>
      <c r="H88" s="24"/>
      <c r="I88" s="36"/>
      <c r="J88" s="37"/>
    </row>
  </sheetData>
  <phoneticPr fontId="4" type="noConversion"/>
  <conditionalFormatting sqref="E10:E88">
    <cfRule type="cellIs" dxfId="35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8"/>
  <sheetViews>
    <sheetView showGridLines="0" workbookViewId="0">
      <pane ySplit="9" topLeftCell="A37" activePane="bottomLeft" state="frozen"/>
      <selection pane="bottomLeft" activeCell="F52" sqref="F52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41" t="s">
        <v>112</v>
      </c>
      <c r="E10" s="41" t="s">
        <v>98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">
        <v>24</v>
      </c>
      <c r="B11" s="30" t="str">
        <f>+IFERROR(VLOOKUP(BD_Detalles[[#This Row],[Clase]],'Resumen Capas'!$A$4:$C$1048576,2,0),"COMPLETAR")</f>
        <v>Catastro: Uso de la Tierra Origen</v>
      </c>
      <c r="C11" s="30" t="str">
        <f>+IFERROR(IF(RIGHT(BD_Detalles[[#This Row],[Clase]],1)="0","",VLOOKUP(BD_Detalles[[#This Row],[Clase]],'Resumen Capas'!$A$4:$C$1048576,3,0)),"COMPLETAR")</f>
        <v>USO_TIERRA</v>
      </c>
      <c r="D11" s="41" t="s">
        <v>112</v>
      </c>
      <c r="E11" s="41" t="s">
        <v>99</v>
      </c>
      <c r="F11" s="33" t="str">
        <f>+IFERROR(VLOOKUP(BD_Detalles[[#This Row],[Clase]],'Resumen Capas'!$A$4:$C$1048576,2,0),"COMPLETAR")</f>
        <v>Catastro: Uso de la Tierra Origen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">
        <v>105</v>
      </c>
      <c r="B12" s="30" t="str">
        <f>+IFERROR(VLOOKUP(BD_Detalles[[#This Row],[Clase]],'Resumen Capas'!$A$4:$C$1048576,2,0),"COMPLETAR")</f>
        <v>Catastro: Subuso de la Tierra</v>
      </c>
      <c r="C12" s="30" t="str">
        <f>+IFERROR(IF(RIGHT(BD_Detalles[[#This Row],[Clase]],1)="0","",VLOOKUP(BD_Detalles[[#This Row],[Clase]],'Resumen Capas'!$A$4:$C$1048576,3,0)),"COMPLETAR")</f>
        <v>SUBUSO</v>
      </c>
      <c r="D12" s="41" t="s">
        <v>112</v>
      </c>
      <c r="E12" s="41" t="s">
        <v>100</v>
      </c>
      <c r="F12" s="33" t="str">
        <f>+IFERROR(VLOOKUP(BD_Detalles[[#This Row],[Clase]],'Resumen Capas'!$A$4:$C$1048576,2,0),"COMPLETAR")</f>
        <v>Catastro: Subuso de la Tierra</v>
      </c>
      <c r="G12" s="35"/>
      <c r="H12" s="31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x14ac:dyDescent="0.3">
      <c r="A13" s="29" t="s">
        <v>106</v>
      </c>
      <c r="B13" s="30" t="str">
        <f>+IFERROR(VLOOKUP(BD_Detalles[[#This Row],[Clase]],'Resumen Capas'!$A$4:$C$1048576,2,0),"COMPLETAR")</f>
        <v>Catastro: Estructura del Bosque</v>
      </c>
      <c r="C13" s="30" t="str">
        <f>+IFERROR(IF(RIGHT(BD_Detalles[[#This Row],[Clase]],1)="0","",VLOOKUP(BD_Detalles[[#This Row],[Clase]],'Resumen Capas'!$A$4:$C$1048576,3,0)),"COMPLETAR")</f>
        <v>ESTRUCTURA</v>
      </c>
      <c r="D13" s="41" t="s">
        <v>112</v>
      </c>
      <c r="E13" s="41" t="s">
        <v>102</v>
      </c>
      <c r="F13" s="33" t="str">
        <f>+IFERROR(VLOOKUP(BD_Detalles[[#This Row],[Clase]],'Resumen Capas'!$A$4:$C$1048576,2,0),"COMPLETAR")</f>
        <v>Catastro: Estructura del Bosque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">
        <v>113</v>
      </c>
      <c r="B14" s="30" t="str">
        <f>+IFERROR(VLOOKUP(BD_Detalles[[#This Row],[Clase]],'Resumen Capas'!$A$4:$C$1048576,2,0),"COMPLETAR")</f>
        <v>Catastro: Cobertura del Bosque</v>
      </c>
      <c r="C14" s="30" t="str">
        <f>+IFERROR(IF(RIGHT(BD_Detalles[[#This Row],[Clase]],1)="0","",VLOOKUP(BD_Detalles[[#This Row],[Clase]],'Resumen Capas'!$A$4:$C$1048576,3,0)),"COMPLETAR")</f>
        <v>COBERTURA</v>
      </c>
      <c r="D14" s="41" t="s">
        <v>112</v>
      </c>
      <c r="E14" s="41" t="s">
        <v>27</v>
      </c>
      <c r="F14" s="33" t="str">
        <f>+IFERROR(VLOOKUP(BD_Detalles[[#This Row],[Clase]],'Resumen Capas'!$A$4:$C$1048576,2,0),"COMPLETAR")</f>
        <v>Catastro: Cobertura del Bosque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">
        <v>114</v>
      </c>
      <c r="B15" s="30" t="str">
        <f>+IFERROR(VLOOKUP(BD_Detalles[[#This Row],[Clase]],'Resumen Capas'!$A$4:$C$1048576,2,0),"COMPLETAR")</f>
        <v>Catastro: Altura del Bosque</v>
      </c>
      <c r="C15" s="30" t="str">
        <f>+IFERROR(IF(RIGHT(BD_Detalles[[#This Row],[Clase]],1)="0","",VLOOKUP(BD_Detalles[[#This Row],[Clase]],'Resumen Capas'!$A$4:$C$1048576,3,0)),"COMPLETAR")</f>
        <v>ALTURA</v>
      </c>
      <c r="D15" s="41" t="s">
        <v>112</v>
      </c>
      <c r="E15" s="41" t="s">
        <v>101</v>
      </c>
      <c r="F15" s="33" t="str">
        <f>+IFERROR(VLOOKUP(BD_Detalles[[#This Row],[Clase]],'Resumen Capas'!$A$4:$C$1048576,2,0),"COMPLETAR")</f>
        <v>Catastro: Altura del Bosque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">
        <v>166</v>
      </c>
      <c r="B16" s="30" t="str">
        <f>+IFERROR(VLOOKUP(BD_Detalles[[#This Row],[Clase]],'Resumen Capas'!$A$4:$C$1048576,2,0),"COMPLETAR")</f>
        <v>Catastro: Tipo Forestal</v>
      </c>
      <c r="C16" s="30" t="str">
        <f>+IFERROR(IF(RIGHT(BD_Detalles[[#This Row],[Clase]],1)="0","",VLOOKUP(BD_Detalles[[#This Row],[Clase]],'Resumen Capas'!$A$4:$C$1048576,3,0)),"COMPLETAR")</f>
        <v>TIPO_FORES</v>
      </c>
      <c r="D16" s="41" t="s">
        <v>112</v>
      </c>
      <c r="E16" s="41" t="s">
        <v>98</v>
      </c>
      <c r="F16" s="33" t="str">
        <f>+IFERROR(VLOOKUP(BD_Detalles[[#This Row],[Clase]],'Resumen Capas'!$A$4:$C$1048576,2,0),"COMPLETAR")</f>
        <v>Catastro: Tipo Forestal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">
        <v>167</v>
      </c>
      <c r="B17" s="30" t="str">
        <f>+IFERROR(VLOOKUP(BD_Detalles[[#This Row],[Clase]],'Resumen Capas'!$A$4:$C$1048576,2,0),"COMPLETAR")</f>
        <v>Catastro: Subtipo Forestal</v>
      </c>
      <c r="C17" s="30" t="str">
        <f>+IFERROR(IF(RIGHT(BD_Detalles[[#This Row],[Clase]],1)="0","",VLOOKUP(BD_Detalles[[#This Row],[Clase]],'Resumen Capas'!$A$4:$C$1048576,3,0)),"COMPLETAR")</f>
        <v>SUBTIPOFOR</v>
      </c>
      <c r="D17" s="41" t="s">
        <v>112</v>
      </c>
      <c r="E17" s="41" t="s">
        <v>99</v>
      </c>
      <c r="F17" s="33" t="str">
        <f>+IFERROR(VLOOKUP(BD_Detalles[[#This Row],[Clase]],'Resumen Capas'!$A$4:$C$1048576,2,0),"COMPLETAR")</f>
        <v>Catastro: Subtipo Forestal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168</v>
      </c>
      <c r="B18" s="30" t="str">
        <f>+IFERROR(VLOOKUP(BD_Detalles[[#This Row],[Clase]],'Resumen Capas'!$A$4:$C$1048576,2,0),"COMPLETAR")</f>
        <v>Catastro: Especies Estado Conservación</v>
      </c>
      <c r="C18" s="30" t="str">
        <f>+IFERROR(IF(RIGHT(BD_Detalles[[#This Row],[Clase]],1)="0","",VLOOKUP(BD_Detalles[[#This Row],[Clase]],'Resumen Capas'!$A$4:$C$1048576,3,0)),"COMPLETAR")</f>
        <v>ESP_C</v>
      </c>
      <c r="D18" s="41" t="s">
        <v>112</v>
      </c>
      <c r="E18" s="41" t="s">
        <v>100</v>
      </c>
      <c r="F18" s="33" t="str">
        <f>+IFERROR(VLOOKUP(BD_Detalles[[#This Row],[Clase]],'Resumen Capas'!$A$4:$C$1048576,2,0),"COMPLETAR")</f>
        <v>Catastro: Especies Estado Conservación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111</v>
      </c>
      <c r="B19" s="30" t="str">
        <f>+IFERROR(VLOOKUP(BD_Detalles[[#This Row],[Clase]],'Resumen Capas'!$A$4:$C$1048576,2,0),"COMPLETAR")</f>
        <v>ESRI 2020: Uso de la Tierra</v>
      </c>
      <c r="C19" s="30" t="str">
        <f>+IFERROR(IF(RIGHT(BD_Detalles[[#This Row],[Clase]],1)="0","",VLOOKUP(BD_Detalles[[#This Row],[Clase]],'Resumen Capas'!$A$4:$C$1048576,3,0)),"COMPLETAR")</f>
        <v>USO</v>
      </c>
      <c r="D19" s="34" t="s">
        <v>178</v>
      </c>
      <c r="E19" s="42" t="s">
        <v>115</v>
      </c>
      <c r="F19" s="33" t="str">
        <f>+IFERROR(VLOOKUP(BD_Detalles[[#This Row],[Clase]],'Resumen Capas'!$A$4:$C$1048576,2,0),"COMPLETAR")</f>
        <v>ESRI 2020: Uso de la Tierra</v>
      </c>
      <c r="G19" s="35"/>
      <c r="H19" s="40" t="str">
        <f>+LEFT(BD_Detalles[[#This Row],[Clase]],2)</f>
        <v>02</v>
      </c>
      <c r="I19" s="32" t="str">
        <f>+IFERROR(VLOOKUP(BD_Detalles[[#This Row],[idcapa]],Capas[[idcapa]:[Tipo]],3,0),"")</f>
        <v>Polígono</v>
      </c>
    </row>
    <row r="20" spans="1:9" x14ac:dyDescent="0.3">
      <c r="A20" s="39" t="str">
        <f t="shared" ref="A20:A28" si="0">+A19</f>
        <v>02-1</v>
      </c>
      <c r="B20" s="30" t="str">
        <f>+IFERROR(VLOOKUP(BD_Detalles[[#This Row],[Clase]],'Resumen Capas'!$A$4:$C$1048576,2,0),"COMPLETAR")</f>
        <v>ESRI 2020: Uso de la Tierra</v>
      </c>
      <c r="C20" s="30" t="str">
        <f>+IFERROR(IF(RIGHT(BD_Detalles[[#This Row],[Clase]],1)="0","",VLOOKUP(BD_Detalles[[#This Row],[Clase]],'Resumen Capas'!$A$4:$C$1048576,3,0)),"COMPLETAR")</f>
        <v>USO</v>
      </c>
      <c r="D20" s="34" t="s">
        <v>179</v>
      </c>
      <c r="E20" s="47" t="s">
        <v>188</v>
      </c>
      <c r="F20" s="33" t="str">
        <f>+IFERROR(VLOOKUP(BD_Detalles[[#This Row],[Clase]],'Resumen Capas'!$A$4:$C$1048576,2,0),"COMPLETAR")</f>
        <v>ESRI 2020: Uso de la Tierra</v>
      </c>
      <c r="G20" s="35"/>
      <c r="H20" s="40" t="str">
        <f>+LEFT(BD_Detalles[[#This Row],[Clase]],2)</f>
        <v>02</v>
      </c>
      <c r="I20" s="32" t="str">
        <f>+IFERROR(VLOOKUP(BD_Detalles[[#This Row],[idcapa]],Capas[[idcapa]:[Tipo]],3,0),"")</f>
        <v>Polígono</v>
      </c>
    </row>
    <row r="21" spans="1:9" x14ac:dyDescent="0.3">
      <c r="A21" s="39" t="str">
        <f t="shared" si="0"/>
        <v>02-1</v>
      </c>
      <c r="B21" s="30" t="str">
        <f>+IFERROR(VLOOKUP(BD_Detalles[[#This Row],[Clase]],'Resumen Capas'!$A$4:$C$1048576,2,0),"COMPLETAR")</f>
        <v>ESRI 2020: Uso de la Tierra</v>
      </c>
      <c r="C21" s="30" t="str">
        <f>+IFERROR(IF(RIGHT(BD_Detalles[[#This Row],[Clase]],1)="0","",VLOOKUP(BD_Detalles[[#This Row],[Clase]],'Resumen Capas'!$A$4:$C$1048576,3,0)),"COMPLETAR")</f>
        <v>USO</v>
      </c>
      <c r="D21" s="34" t="s">
        <v>180</v>
      </c>
      <c r="E21" s="46" t="s">
        <v>119</v>
      </c>
      <c r="F21" s="33" t="str">
        <f>+IFERROR(VLOOKUP(BD_Detalles[[#This Row],[Clase]],'Resumen Capas'!$A$4:$C$1048576,2,0),"COMPLETAR")</f>
        <v>ESRI 2020: Uso de la Tierra</v>
      </c>
      <c r="G21" s="35"/>
      <c r="H21" s="40" t="str">
        <f>+LEFT(BD_Detalles[[#This Row],[Clase]],2)</f>
        <v>02</v>
      </c>
      <c r="I21" s="32" t="str">
        <f>+IFERROR(VLOOKUP(BD_Detalles[[#This Row],[idcapa]],Capas[[idcapa]:[Tipo]],3,0),"")</f>
        <v>Polígono</v>
      </c>
    </row>
    <row r="22" spans="1:9" x14ac:dyDescent="0.3">
      <c r="A22" s="39" t="str">
        <f t="shared" si="0"/>
        <v>02-1</v>
      </c>
      <c r="B22" s="30" t="str">
        <f>+IFERROR(VLOOKUP(BD_Detalles[[#This Row],[Clase]],'Resumen Capas'!$A$4:$C$1048576,2,0),"COMPLETAR")</f>
        <v>ESRI 2020: Uso de la Tierra</v>
      </c>
      <c r="C22" s="30" t="str">
        <f>+IFERROR(IF(RIGHT(BD_Detalles[[#This Row],[Clase]],1)="0","",VLOOKUP(BD_Detalles[[#This Row],[Clase]],'Resumen Capas'!$A$4:$C$1048576,3,0)),"COMPLETAR")</f>
        <v>USO</v>
      </c>
      <c r="D22" s="34" t="s">
        <v>181</v>
      </c>
      <c r="E22" s="51" t="s">
        <v>192</v>
      </c>
      <c r="F22" s="33" t="str">
        <f>+IFERROR(VLOOKUP(BD_Detalles[[#This Row],[Clase]],'Resumen Capas'!$A$4:$C$1048576,2,0),"COMPLETAR")</f>
        <v>ESRI 2020: Uso de la Tierra</v>
      </c>
      <c r="G22" s="35"/>
      <c r="H22" s="40" t="str">
        <f>+LEFT(BD_Detalles[[#This Row],[Clase]],2)</f>
        <v>02</v>
      </c>
      <c r="I22" s="32" t="str">
        <f>+IFERROR(VLOOKUP(BD_Detalles[[#This Row],[idcapa]],Capas[[idcapa]:[Tipo]],3,0),"")</f>
        <v>Polígono</v>
      </c>
    </row>
    <row r="23" spans="1:9" x14ac:dyDescent="0.3">
      <c r="A23" s="39" t="str">
        <f t="shared" si="0"/>
        <v>02-1</v>
      </c>
      <c r="B23" s="30" t="str">
        <f>+IFERROR(VLOOKUP(BD_Detalles[[#This Row],[Clase]],'Resumen Capas'!$A$4:$C$1048576,2,0),"COMPLETAR")</f>
        <v>ESRI 2020: Uso de la Tierra</v>
      </c>
      <c r="C23" s="30" t="str">
        <f>+IFERROR(IF(RIGHT(BD_Detalles[[#This Row],[Clase]],1)="0","",VLOOKUP(BD_Detalles[[#This Row],[Clase]],'Resumen Capas'!$A$4:$C$1048576,3,0)),"COMPLETAR")</f>
        <v>USO</v>
      </c>
      <c r="D23" s="34" t="s">
        <v>182</v>
      </c>
      <c r="E23" s="48" t="s">
        <v>189</v>
      </c>
      <c r="F23" s="33" t="str">
        <f>+IFERROR(VLOOKUP(BD_Detalles[[#This Row],[Clase]],'Resumen Capas'!$A$4:$C$1048576,2,0),"COMPLETAR")</f>
        <v>ESRI 2020: Uso de la Tierra</v>
      </c>
      <c r="G23" s="35"/>
      <c r="H23" s="40" t="str">
        <f>+LEFT(BD_Detalles[[#This Row],[Clase]],2)</f>
        <v>02</v>
      </c>
      <c r="I23" s="32" t="str">
        <f>+IFERROR(VLOOKUP(BD_Detalles[[#This Row],[idcapa]],Capas[[idcapa]:[Tipo]],3,0),"")</f>
        <v>Polígono</v>
      </c>
    </row>
    <row r="24" spans="1:9" x14ac:dyDescent="0.3">
      <c r="A24" s="39" t="str">
        <f t="shared" si="0"/>
        <v>02-1</v>
      </c>
      <c r="B24" s="30" t="str">
        <f>+IFERROR(VLOOKUP(BD_Detalles[[#This Row],[Clase]],'Resumen Capas'!$A$4:$C$1048576,2,0),"COMPLETAR")</f>
        <v>ESRI 2020: Uso de la Tierra</v>
      </c>
      <c r="C24" s="30" t="str">
        <f>+IFERROR(IF(RIGHT(BD_Detalles[[#This Row],[Clase]],1)="0","",VLOOKUP(BD_Detalles[[#This Row],[Clase]],'Resumen Capas'!$A$4:$C$1048576,3,0)),"COMPLETAR")</f>
        <v>USO</v>
      </c>
      <c r="D24" s="34" t="s">
        <v>183</v>
      </c>
      <c r="E24" s="50" t="s">
        <v>191</v>
      </c>
      <c r="F24" s="33" t="str">
        <f>+IFERROR(VLOOKUP(BD_Detalles[[#This Row],[Clase]],'Resumen Capas'!$A$4:$C$1048576,2,0),"COMPLETAR")</f>
        <v>ESRI 2020: Uso de la Tierra</v>
      </c>
      <c r="G24" s="35"/>
      <c r="H24" s="40" t="str">
        <f>+LEFT(BD_Detalles[[#This Row],[Clase]],2)</f>
        <v>02</v>
      </c>
      <c r="I24" s="32" t="str">
        <f>+IFERROR(VLOOKUP(BD_Detalles[[#This Row],[idcapa]],Capas[[idcapa]:[Tipo]],3,0),"")</f>
        <v>Polígono</v>
      </c>
    </row>
    <row r="25" spans="1:9" x14ac:dyDescent="0.3">
      <c r="A25" s="39" t="str">
        <f t="shared" si="0"/>
        <v>02-1</v>
      </c>
      <c r="B25" s="30" t="str">
        <f>+IFERROR(VLOOKUP(BD_Detalles[[#This Row],[Clase]],'Resumen Capas'!$A$4:$C$1048576,2,0),"COMPLETAR")</f>
        <v>ESRI 2020: Uso de la Tierra</v>
      </c>
      <c r="C25" s="30" t="str">
        <f>+IFERROR(IF(RIGHT(BD_Detalles[[#This Row],[Clase]],1)="0","",VLOOKUP(BD_Detalles[[#This Row],[Clase]],'Resumen Capas'!$A$4:$C$1048576,3,0)),"COMPLETAR")</f>
        <v>USO</v>
      </c>
      <c r="D25" s="34" t="s">
        <v>184</v>
      </c>
      <c r="E25" s="49" t="s">
        <v>190</v>
      </c>
      <c r="F25" s="33" t="str">
        <f>+IFERROR(VLOOKUP(BD_Detalles[[#This Row],[Clase]],'Resumen Capas'!$A$4:$C$1048576,2,0),"COMPLETAR")</f>
        <v>ESRI 2020: Uso de la Tierra</v>
      </c>
      <c r="G25" s="35"/>
      <c r="H25" s="40" t="str">
        <f>+LEFT(BD_Detalles[[#This Row],[Clase]],2)</f>
        <v>02</v>
      </c>
      <c r="I25" s="32" t="str">
        <f>+IFERROR(VLOOKUP(BD_Detalles[[#This Row],[idcapa]],Capas[[idcapa]:[Tipo]],3,0),"")</f>
        <v>Polígono</v>
      </c>
    </row>
    <row r="26" spans="1:9" x14ac:dyDescent="0.3">
      <c r="A26" s="39" t="str">
        <f t="shared" si="0"/>
        <v>02-1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185</v>
      </c>
      <c r="E26" s="43" t="s">
        <v>117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si="0"/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186</v>
      </c>
      <c r="E27" s="45" t="s">
        <v>116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187</v>
      </c>
      <c r="E28" s="44" t="s">
        <v>118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60" t="s">
        <v>256</v>
      </c>
      <c r="B29" s="30" t="str">
        <f>+IFERROR(VLOOKUP(BD_Detalles[[#This Row],[Clase]],'Resumen Capas'!$A$4:$C$1048576,2,0),"COMPLETAR")</f>
        <v>Uso 2001</v>
      </c>
      <c r="C29" s="30" t="str">
        <f>+IFERROR(IF(RIGHT(BD_Detalles[[#This Row],[Clase]],1)="0","",VLOOKUP(BD_Detalles[[#This Row],[Clase]],'Resumen Capas'!$A$4:$C$1048576,3,0)),"COMPLETAR")</f>
        <v>DES_USO_01</v>
      </c>
      <c r="D29" s="41" t="s">
        <v>112</v>
      </c>
      <c r="E29" s="41" t="s">
        <v>252</v>
      </c>
      <c r="F29" s="33" t="str">
        <f>+IFERROR(VLOOKUP(BD_Detalles[[#This Row],[Clase]],'Resumen Capas'!$A$4:$C$1048576,2,0),"COMPLETAR")</f>
        <v>Uso 2001</v>
      </c>
      <c r="G29" s="35"/>
      <c r="H29" s="40" t="str">
        <f>+LEFT(BD_Detalles[[#This Row],[Clase]],2)</f>
        <v>03</v>
      </c>
      <c r="I29" s="32" t="str">
        <f>+IFERROR(VLOOKUP(BD_Detalles[[#This Row],[idcapa]],Capas[[idcapa]:[Tipo]],3,0),"")</f>
        <v>Polígono</v>
      </c>
    </row>
    <row r="30" spans="1:9" x14ac:dyDescent="0.3">
      <c r="A30" s="39" t="s">
        <v>257</v>
      </c>
      <c r="B30" s="30" t="str">
        <f>+IFERROR(VLOOKUP(BD_Detalles[[#This Row],[Clase]],'Resumen Capas'!$A$4:$C$1048576,2,0),"COMPLETAR")</f>
        <v>Uso 2013</v>
      </c>
      <c r="C30" s="30" t="str">
        <f>+IFERROR(IF(RIGHT(BD_Detalles[[#This Row],[Clase]],1)="0","",VLOOKUP(BD_Detalles[[#This Row],[Clase]],'Resumen Capas'!$A$4:$C$1048576,3,0)),"COMPLETAR")</f>
        <v>DES_USO_13</v>
      </c>
      <c r="D30" s="41" t="s">
        <v>112</v>
      </c>
      <c r="E30" s="41" t="s">
        <v>252</v>
      </c>
      <c r="F30" s="33" t="str">
        <f>+IFERROR(VLOOKUP(BD_Detalles[[#This Row],[Clase]],'Resumen Capas'!$A$4:$C$1048576,2,0),"COMPLETAR")</f>
        <v>Uso 2013</v>
      </c>
      <c r="G30" s="35"/>
      <c r="H30" s="40" t="str">
        <f>+LEFT(BD_Detalles[[#This Row],[Clase]],2)</f>
        <v>03</v>
      </c>
      <c r="I30" s="32" t="str">
        <f>+IFERROR(VLOOKUP(BD_Detalles[[#This Row],[idcapa]],Capas[[idcapa]:[Tipo]],3,0),"")</f>
        <v>Polígono</v>
      </c>
    </row>
    <row r="31" spans="1:9" x14ac:dyDescent="0.3">
      <c r="A31" s="39" t="s">
        <v>258</v>
      </c>
      <c r="B31" s="30" t="str">
        <f>+IFERROR(VLOOKUP(BD_Detalles[[#This Row],[Clase]],'Resumen Capas'!$A$4:$C$1048576,2,0),"COMPLETAR")</f>
        <v>Uso 2016</v>
      </c>
      <c r="C31" s="30" t="str">
        <f>+IFERROR(IF(RIGHT(BD_Detalles[[#This Row],[Clase]],1)="0","",VLOOKUP(BD_Detalles[[#This Row],[Clase]],'Resumen Capas'!$A$4:$C$1048576,3,0)),"COMPLETAR")</f>
        <v>DES_USO_16</v>
      </c>
      <c r="D31" s="41" t="s">
        <v>112</v>
      </c>
      <c r="E31" s="41" t="s">
        <v>252</v>
      </c>
      <c r="F31" s="33" t="str">
        <f>+IFERROR(VLOOKUP(BD_Detalles[[#This Row],[Clase]],'Resumen Capas'!$A$4:$C$1048576,2,0),"COMPLETAR")</f>
        <v>Uso 2016</v>
      </c>
      <c r="G31" s="35"/>
      <c r="H31" s="40" t="str">
        <f>+LEFT(BD_Detalles[[#This Row],[Clase]],2)</f>
        <v>03</v>
      </c>
      <c r="I31" s="32" t="str">
        <f>+IFERROR(VLOOKUP(BD_Detalles[[#This Row],[idcapa]],Capas[[idcapa]:[Tipo]],3,0),"")</f>
        <v>Polígono</v>
      </c>
    </row>
    <row r="32" spans="1:9" x14ac:dyDescent="0.3">
      <c r="A32" s="39" t="s">
        <v>259</v>
      </c>
      <c r="B32" s="30" t="str">
        <f>+IFERROR(VLOOKUP(BD_Detalles[[#This Row],[Clase]],'Resumen Capas'!$A$4:$C$1048576,2,0),"COMPLETAR")</f>
        <v>Uso 2017</v>
      </c>
      <c r="C32" s="30" t="str">
        <f>+IFERROR(IF(RIGHT(BD_Detalles[[#This Row],[Clase]],1)="0","",VLOOKUP(BD_Detalles[[#This Row],[Clase]],'Resumen Capas'!$A$4:$C$1048576,3,0)),"COMPLETAR")</f>
        <v>DES_USO_17</v>
      </c>
      <c r="D32" s="41" t="s">
        <v>112</v>
      </c>
      <c r="E32" s="41" t="s">
        <v>252</v>
      </c>
      <c r="F32" s="33" t="str">
        <f>+IFERROR(VLOOKUP(BD_Detalles[[#This Row],[Clase]],'Resumen Capas'!$A$4:$C$1048576,2,0),"COMPLETAR")</f>
        <v>Uso 2017</v>
      </c>
      <c r="G32" s="35"/>
      <c r="H32" s="40" t="str">
        <f>+LEFT(BD_Detalles[[#This Row],[Clase]],2)</f>
        <v>03</v>
      </c>
      <c r="I32" s="32" t="str">
        <f>+IFERROR(VLOOKUP(BD_Detalles[[#This Row],[idcapa]],Capas[[idcapa]:[Tipo]],3,0),"")</f>
        <v>Polígono</v>
      </c>
    </row>
    <row r="33" spans="1:9" x14ac:dyDescent="0.3">
      <c r="A33" s="39" t="s">
        <v>260</v>
      </c>
      <c r="B33" s="30" t="str">
        <f>+IFERROR(VLOOKUP(BD_Detalles[[#This Row],[Clase]],'Resumen Capas'!$A$4:$C$1048576,2,0),"COMPLETAR")</f>
        <v>Uso 2019</v>
      </c>
      <c r="C33" s="30" t="str">
        <f>+IFERROR(IF(RIGHT(BD_Detalles[[#This Row],[Clase]],1)="0","",VLOOKUP(BD_Detalles[[#This Row],[Clase]],'Resumen Capas'!$A$4:$C$1048576,3,0)),"COMPLETAR")</f>
        <v>DES_USO_19</v>
      </c>
      <c r="D33" s="41" t="s">
        <v>112</v>
      </c>
      <c r="E33" s="41" t="s">
        <v>252</v>
      </c>
      <c r="F33" s="33" t="str">
        <f>+IFERROR(VLOOKUP(BD_Detalles[[#This Row],[Clase]],'Resumen Capas'!$A$4:$C$1048576,2,0),"COMPLETAR")</f>
        <v>Uso 2019</v>
      </c>
      <c r="G33" s="35"/>
      <c r="H33" s="40" t="str">
        <f>+LEFT(BD_Detalles[[#This Row],[Clase]],2)</f>
        <v>03</v>
      </c>
      <c r="I33" s="32" t="str">
        <f>+IFERROR(VLOOKUP(BD_Detalles[[#This Row],[idcapa]],Capas[[idcapa]:[Tipo]],3,0),"")</f>
        <v>Polígono</v>
      </c>
    </row>
    <row r="34" spans="1:9" x14ac:dyDescent="0.3">
      <c r="A34" s="39" t="s">
        <v>261</v>
      </c>
      <c r="B34" s="30" t="str">
        <f>+IFERROR(VLOOKUP(BD_Detalles[[#This Row],[Clase]],'Resumen Capas'!$A$4:$C$1048576,2,0),"COMPLETAR")</f>
        <v>Uso IPCC 2001</v>
      </c>
      <c r="C34" s="30" t="str">
        <f>+IFERROR(IF(RIGHT(BD_Detalles[[#This Row],[Clase]],1)="0","",VLOOKUP(BD_Detalles[[#This Row],[Clase]],'Resumen Capas'!$A$4:$C$1048576,3,0)),"COMPLETAR")</f>
        <v>USO_IPCC01</v>
      </c>
      <c r="D34" s="41" t="s">
        <v>112</v>
      </c>
      <c r="E34" s="41" t="s">
        <v>253</v>
      </c>
      <c r="F34" s="33" t="str">
        <f>+IFERROR(VLOOKUP(BD_Detalles[[#This Row],[Clase]],'Resumen Capas'!$A$4:$C$1048576,2,0),"COMPLETAR")</f>
        <v>Uso IPCC 2001</v>
      </c>
      <c r="G34" s="35"/>
      <c r="H34" s="40" t="str">
        <f>+LEFT(BD_Detalles[[#This Row],[Clase]],2)</f>
        <v>03</v>
      </c>
      <c r="I34" s="32" t="str">
        <f>+IFERROR(VLOOKUP(BD_Detalles[[#This Row],[idcapa]],Capas[[idcapa]:[Tipo]],3,0),"")</f>
        <v>Polígono</v>
      </c>
    </row>
    <row r="35" spans="1:9" x14ac:dyDescent="0.3">
      <c r="A35" s="39" t="s">
        <v>262</v>
      </c>
      <c r="B35" s="30" t="str">
        <f>+IFERROR(VLOOKUP(BD_Detalles[[#This Row],[Clase]],'Resumen Capas'!$A$4:$C$1048576,2,0),"COMPLETAR")</f>
        <v>Subuso IPCC 2001</v>
      </c>
      <c r="C35" s="30" t="str">
        <f>+IFERROR(IF(RIGHT(BD_Detalles[[#This Row],[Clase]],1)="0","",VLOOKUP(BD_Detalles[[#This Row],[Clase]],'Resumen Capas'!$A$4:$C$1048576,3,0)),"COMPLETAR")</f>
        <v>SUB_IPCC01</v>
      </c>
      <c r="D35" s="41" t="s">
        <v>112</v>
      </c>
      <c r="E35" s="41" t="s">
        <v>254</v>
      </c>
      <c r="F35" s="33" t="str">
        <f>+IFERROR(VLOOKUP(BD_Detalles[[#This Row],[Clase]],'Resumen Capas'!$A$4:$C$1048576,2,0),"COMPLETAR")</f>
        <v>Subuso IPCC 2001</v>
      </c>
      <c r="G35" s="35"/>
      <c r="H35" s="40" t="str">
        <f>+LEFT(BD_Detalles[[#This Row],[Clase]],2)</f>
        <v>03</v>
      </c>
      <c r="I35" s="32" t="str">
        <f>+IFERROR(VLOOKUP(BD_Detalles[[#This Row],[idcapa]],Capas[[idcapa]:[Tipo]],3,0),"")</f>
        <v>Polígono</v>
      </c>
    </row>
    <row r="36" spans="1:9" x14ac:dyDescent="0.3">
      <c r="A36" s="39" t="s">
        <v>263</v>
      </c>
      <c r="B36" s="30" t="str">
        <f>+IFERROR(VLOOKUP(BD_Detalles[[#This Row],[Clase]],'Resumen Capas'!$A$4:$C$1048576,2,0),"COMPLETAR")</f>
        <v>Uso IPCC 2013</v>
      </c>
      <c r="C36" s="30" t="str">
        <f>+IFERROR(IF(RIGHT(BD_Detalles[[#This Row],[Clase]],1)="0","",VLOOKUP(BD_Detalles[[#This Row],[Clase]],'Resumen Capas'!$A$4:$C$1048576,3,0)),"COMPLETAR")</f>
        <v>USO_IPCC13</v>
      </c>
      <c r="D36" s="41" t="s">
        <v>112</v>
      </c>
      <c r="E36" s="41" t="s">
        <v>253</v>
      </c>
      <c r="F36" s="33" t="str">
        <f>+IFERROR(VLOOKUP(BD_Detalles[[#This Row],[Clase]],'Resumen Capas'!$A$4:$C$1048576,2,0),"COMPLETAR")</f>
        <v>Uso IPCC 2013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264</v>
      </c>
      <c r="B37" s="30" t="str">
        <f>+IFERROR(VLOOKUP(BD_Detalles[[#This Row],[Clase]],'Resumen Capas'!$A$4:$C$1048576,2,0),"COMPLETAR")</f>
        <v>Subuso IPCC 2013</v>
      </c>
      <c r="C37" s="30" t="str">
        <f>+IFERROR(IF(RIGHT(BD_Detalles[[#This Row],[Clase]],1)="0","",VLOOKUP(BD_Detalles[[#This Row],[Clase]],'Resumen Capas'!$A$4:$C$1048576,3,0)),"COMPLETAR")</f>
        <v>SUB_IPCC13</v>
      </c>
      <c r="D37" s="41" t="s">
        <v>112</v>
      </c>
      <c r="E37" s="41" t="s">
        <v>254</v>
      </c>
      <c r="F37" s="33" t="str">
        <f>+IFERROR(VLOOKUP(BD_Detalles[[#This Row],[Clase]],'Resumen Capas'!$A$4:$C$1048576,2,0),"COMPLETAR")</f>
        <v>Subuso IPCC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59" t="s">
        <v>242</v>
      </c>
      <c r="B38" s="30" t="str">
        <f>+IFERROR(VLOOKUP(BD_Detalles[[#This Row],[Clase]],'Resumen Capas'!$A$4:$C$1048576,2,0),"COMPLETAR")</f>
        <v>Uso IPCC 2016</v>
      </c>
      <c r="C38" s="30" t="s">
        <v>205</v>
      </c>
      <c r="D38" s="41" t="s">
        <v>112</v>
      </c>
      <c r="E38" s="41" t="s">
        <v>253</v>
      </c>
      <c r="F38" s="33" t="str">
        <f>+IFERROR(VLOOKUP(BD_Detalles[[#This Row],[Clase]],'Resumen Capas'!$A$4:$C$1048576,2,0),"COMPLETAR")</f>
        <v>Uso IPCC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243</v>
      </c>
      <c r="B39" s="30" t="str">
        <f>+IFERROR(VLOOKUP(BD_Detalles[[#This Row],[Clase]],'Resumen Capas'!$A$4:$C$1048576,2,0),"COMPLETAR")</f>
        <v>Subuso IPCC 2016</v>
      </c>
      <c r="C39" s="30" t="str">
        <f>+IFERROR(IF(RIGHT(BD_Detalles[[#This Row],[Clase]],1)="0","",VLOOKUP(BD_Detalles[[#This Row],[Clase]],'Resumen Capas'!$A$4:$C$1048576,3,0)),"COMPLETAR")</f>
        <v>SUB_IPCC16</v>
      </c>
      <c r="D39" s="41" t="s">
        <v>112</v>
      </c>
      <c r="E39" s="41" t="s">
        <v>254</v>
      </c>
      <c r="F39" s="33" t="str">
        <f>+IFERROR(VLOOKUP(BD_Detalles[[#This Row],[Clase]],'Resumen Capas'!$A$4:$C$1048576,2,0),"COMPLETAR")</f>
        <v>Subuso IPCC 2016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244</v>
      </c>
      <c r="B40" s="30" t="str">
        <f>+IFERROR(VLOOKUP(BD_Detalles[[#This Row],[Clase]],'Resumen Capas'!$A$4:$C$1048576,2,0),"COMPLETAR")</f>
        <v>Uso IPCC 2017</v>
      </c>
      <c r="C40" s="30" t="str">
        <f>+IFERROR(IF(RIGHT(BD_Detalles[[#This Row],[Clase]],1)="0","",VLOOKUP(BD_Detalles[[#This Row],[Clase]],'Resumen Capas'!$A$4:$C$1048576,3,0)),"COMPLETAR")</f>
        <v>USO_IPCC17</v>
      </c>
      <c r="D40" s="41" t="s">
        <v>112</v>
      </c>
      <c r="E40" s="41" t="s">
        <v>253</v>
      </c>
      <c r="F40" s="33" t="str">
        <f>+IFERROR(VLOOKUP(BD_Detalles[[#This Row],[Clase]],'Resumen Capas'!$A$4:$C$1048576,2,0),"COMPLETAR")</f>
        <v>Uso IPCC 2017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245</v>
      </c>
      <c r="B41" s="30" t="str">
        <f>+IFERROR(VLOOKUP(BD_Detalles[[#This Row],[Clase]],'Resumen Capas'!$A$4:$C$1048576,2,0),"COMPLETAR")</f>
        <v>Subuso IPCC 2017</v>
      </c>
      <c r="C41" s="30" t="str">
        <f>+IFERROR(IF(RIGHT(BD_Detalles[[#This Row],[Clase]],1)="0","",VLOOKUP(BD_Detalles[[#This Row],[Clase]],'Resumen Capas'!$A$4:$C$1048576,3,0)),"COMPLETAR")</f>
        <v>SUB_IPCC17</v>
      </c>
      <c r="D41" s="41" t="s">
        <v>112</v>
      </c>
      <c r="E41" s="41" t="s">
        <v>254</v>
      </c>
      <c r="F41" s="33" t="str">
        <f>+IFERROR(VLOOKUP(BD_Detalles[[#This Row],[Clase]],'Resumen Capas'!$A$4:$C$1048576,2,0),"COMPLETAR")</f>
        <v>Subuso IPCC 2017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">
        <v>246</v>
      </c>
      <c r="B42" s="30" t="str">
        <f>+IFERROR(VLOOKUP(BD_Detalles[[#This Row],[Clase]],'Resumen Capas'!$A$4:$C$1048576,2,0),"COMPLETAR")</f>
        <v>Uso IPCC 2019</v>
      </c>
      <c r="C42" s="30" t="str">
        <f>+IFERROR(IF(RIGHT(BD_Detalles[[#This Row],[Clase]],1)="0","",VLOOKUP(BD_Detalles[[#This Row],[Clase]],'Resumen Capas'!$A$4:$C$1048576,3,0)),"COMPLETAR")</f>
        <v>USO_IPCC19</v>
      </c>
      <c r="D42" s="41" t="s">
        <v>112</v>
      </c>
      <c r="E42" s="41" t="s">
        <v>253</v>
      </c>
      <c r="F42" s="33" t="str">
        <f>+IFERROR(VLOOKUP(BD_Detalles[[#This Row],[Clase]],'Resumen Capas'!$A$4:$C$1048576,2,0),"COMPLETAR")</f>
        <v>Uso IPCC 2019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">
        <v>247</v>
      </c>
      <c r="B43" s="30" t="str">
        <f>+IFERROR(VLOOKUP(BD_Detalles[[#This Row],[Clase]],'Resumen Capas'!$A$4:$C$1048576,2,0),"COMPLETAR")</f>
        <v>Subuso IPCC 2019</v>
      </c>
      <c r="C43" s="30" t="str">
        <f>+IFERROR(IF(RIGHT(BD_Detalles[[#This Row],[Clase]],1)="0","",VLOOKUP(BD_Detalles[[#This Row],[Clase]],'Resumen Capas'!$A$4:$C$1048576,3,0)),"COMPLETAR")</f>
        <v>SUB_IPCC19</v>
      </c>
      <c r="D43" s="41" t="s">
        <v>112</v>
      </c>
      <c r="E43" s="41" t="s">
        <v>254</v>
      </c>
      <c r="F43" s="33" t="str">
        <f>+IFERROR(VLOOKUP(BD_Detalles[[#This Row],[Clase]],'Resumen Capas'!$A$4:$C$1048576,2,0),"COMPLETAR")</f>
        <v>Subuso IPCC 2019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">
        <v>248</v>
      </c>
      <c r="B44" s="30" t="str">
        <f>+IFERROR(VLOOKUP(BD_Detalles[[#This Row],[Clase]],'Resumen Capas'!$A$4:$C$1048576,2,0),"COMPLETAR")</f>
        <v>Dinámica de Cambio 2001-2013</v>
      </c>
      <c r="C44" s="30" t="str">
        <f>+IFERROR(IF(RIGHT(BD_Detalles[[#This Row],[Clase]],1)="0","",VLOOKUP(BD_Detalles[[#This Row],[Clase]],'Resumen Capas'!$A$4:$C$1048576,3,0)),"COMPLETAR")</f>
        <v>D_TC_01_13</v>
      </c>
      <c r="D44" s="41" t="s">
        <v>112</v>
      </c>
      <c r="E44" s="41" t="s">
        <v>255</v>
      </c>
      <c r="F44" s="33" t="str">
        <f>+IFERROR(VLOOKUP(BD_Detalles[[#This Row],[Clase]],'Resumen Capas'!$A$4:$C$1048576,2,0),"COMPLETAR")</f>
        <v>Dinámica de Cambio 2001-2013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">
        <v>249</v>
      </c>
      <c r="B45" s="30" t="str">
        <f>+IFERROR(VLOOKUP(BD_Detalles[[#This Row],[Clase]],'Resumen Capas'!$A$4:$C$1048576,2,0),"COMPLETAR")</f>
        <v>Dinámica de Cambio 2013-2016</v>
      </c>
      <c r="C45" s="30" t="str">
        <f>+IFERROR(IF(RIGHT(BD_Detalles[[#This Row],[Clase]],1)="0","",VLOOKUP(BD_Detalles[[#This Row],[Clase]],'Resumen Capas'!$A$4:$C$1048576,3,0)),"COMPLETAR")</f>
        <v>D_TC_13_16</v>
      </c>
      <c r="D45" s="41" t="s">
        <v>112</v>
      </c>
      <c r="E45" s="41" t="s">
        <v>255</v>
      </c>
      <c r="F45" s="33" t="str">
        <f>+IFERROR(VLOOKUP(BD_Detalles[[#This Row],[Clase]],'Resumen Capas'!$A$4:$C$1048576,2,0),"COMPLETAR")</f>
        <v>Dinámica de Cambio 2013-2016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">
        <v>250</v>
      </c>
      <c r="B46" s="30" t="str">
        <f>+IFERROR(VLOOKUP(BD_Detalles[[#This Row],[Clase]],'Resumen Capas'!$A$4:$C$1048576,2,0),"COMPLETAR")</f>
        <v>Dinámica de Cambio 2016-2017</v>
      </c>
      <c r="C46" s="30" t="str">
        <f>+IFERROR(IF(RIGHT(BD_Detalles[[#This Row],[Clase]],1)="0","",VLOOKUP(BD_Detalles[[#This Row],[Clase]],'Resumen Capas'!$A$4:$C$1048576,3,0)),"COMPLETAR")</f>
        <v>D_TC_16_17</v>
      </c>
      <c r="D46" s="41" t="s">
        <v>112</v>
      </c>
      <c r="E46" s="41" t="s">
        <v>255</v>
      </c>
      <c r="F46" s="33" t="str">
        <f>+IFERROR(VLOOKUP(BD_Detalles[[#This Row],[Clase]],'Resumen Capas'!$A$4:$C$1048576,2,0),"COMPLETAR")</f>
        <v>Dinámica de Cambio 2016-2017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251</v>
      </c>
      <c r="B47" s="30" t="str">
        <f>+IFERROR(VLOOKUP(BD_Detalles[[#This Row],[Clase]],'Resumen Capas'!$A$4:$C$1048576,2,0),"COMPLETAR")</f>
        <v>Dinámica de Cambio 2017-2019</v>
      </c>
      <c r="C47" s="30" t="str">
        <f>+IFERROR(IF(RIGHT(BD_Detalles[[#This Row],[Clase]],1)="0","",VLOOKUP(BD_Detalles[[#This Row],[Clase]],'Resumen Capas'!$A$4:$C$1048576,3,0)),"COMPLETAR")</f>
        <v>D_TC_17_19</v>
      </c>
      <c r="D47" s="41" t="s">
        <v>112</v>
      </c>
      <c r="E47" s="41" t="s">
        <v>255</v>
      </c>
      <c r="F47" s="33" t="str">
        <f>+IFERROR(VLOOKUP(BD_Detalles[[#This Row],[Clase]],'Resumen Capas'!$A$4:$C$1048576,2,0),"COMPLETAR")</f>
        <v>Dinámica de Cambio 2017-2019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  <row r="48" spans="1:9" x14ac:dyDescent="0.3">
      <c r="A48" s="39" t="s">
        <v>281</v>
      </c>
      <c r="B48" s="30" t="str">
        <f>+IFERROR(VLOOKUP(BD_Detalles[[#This Row],[Clase]],'Resumen Capas'!$A$4:$C$1048576,2,0),"COMPLETAR")</f>
        <v>Volumen Bruto (m3/ha)</v>
      </c>
      <c r="C48" s="30" t="str">
        <f>+IFERROR(IF(RIGHT(BD_Detalles[[#This Row],[Clase]],1)="0","",VLOOKUP(BD_Detalles[[#This Row],[Clase]],'Resumen Capas'!$A$4:$C$1048576,3,0)),"COMPLETAR")</f>
        <v>volbrut_ha</v>
      </c>
      <c r="D48" s="41" t="s">
        <v>112</v>
      </c>
      <c r="E48" s="41" t="s">
        <v>98</v>
      </c>
      <c r="F48" s="33" t="str">
        <f>+IFERROR(VLOOKUP(BD_Detalles[[#This Row],[Clase]],'Resumen Capas'!$A$4:$C$1048576,2,0),"COMPLETAR")</f>
        <v>Volumen Bruto (m3/ha)</v>
      </c>
      <c r="G48" s="35"/>
      <c r="H48" s="40" t="str">
        <f>+LEFT(BD_Detalles[[#This Row],[Clase]],2)</f>
        <v>04</v>
      </c>
      <c r="I48" s="32" t="str">
        <f>+IFERROR(VLOOKUP(BD_Detalles[[#This Row],[idcapa]],Capas[[idcapa]:[Tipo]],3,0),"")</f>
        <v>Polígono</v>
      </c>
    </row>
  </sheetData>
  <phoneticPr fontId="4" type="noConversion"/>
  <conditionalFormatting sqref="B10:C48">
    <cfRule type="cellIs" dxfId="34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62"/>
  <sheetViews>
    <sheetView showGridLines="0" tabSelected="1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8.10937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169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133</v>
      </c>
      <c r="E3">
        <v>1</v>
      </c>
      <c r="F3" s="9" t="s">
        <v>148</v>
      </c>
      <c r="G3">
        <v>1</v>
      </c>
      <c r="H3" s="9" t="s">
        <v>170</v>
      </c>
      <c r="I3" s="9" t="s">
        <v>25</v>
      </c>
      <c r="J3">
        <v>1</v>
      </c>
      <c r="K3" s="9"/>
      <c r="M3" s="9" t="s">
        <v>133</v>
      </c>
      <c r="N3" s="9" t="s">
        <v>112</v>
      </c>
      <c r="O3" s="9" t="s">
        <v>98</v>
      </c>
      <c r="P3" s="9" t="s">
        <v>170</v>
      </c>
      <c r="Q3" s="12"/>
    </row>
    <row r="4" spans="1:17" x14ac:dyDescent="0.3">
      <c r="A4" s="22" t="s">
        <v>28</v>
      </c>
      <c r="B4" s="9" t="s">
        <v>120</v>
      </c>
      <c r="C4">
        <v>2</v>
      </c>
      <c r="D4" s="9" t="s">
        <v>123</v>
      </c>
      <c r="E4">
        <v>1</v>
      </c>
      <c r="F4" s="9" t="s">
        <v>156</v>
      </c>
      <c r="G4">
        <v>8</v>
      </c>
      <c r="H4" s="9" t="s">
        <v>171</v>
      </c>
      <c r="I4" s="9" t="s">
        <v>105</v>
      </c>
      <c r="J4">
        <v>3</v>
      </c>
      <c r="K4" s="9"/>
      <c r="M4" s="9" t="s">
        <v>123</v>
      </c>
      <c r="N4" s="9" t="s">
        <v>112</v>
      </c>
      <c r="O4" s="9" t="s">
        <v>100</v>
      </c>
      <c r="P4" s="9" t="s">
        <v>171</v>
      </c>
      <c r="Q4" s="12"/>
    </row>
    <row r="5" spans="1:17" x14ac:dyDescent="0.3">
      <c r="A5" s="22" t="s">
        <v>28</v>
      </c>
      <c r="B5" s="9" t="s">
        <v>120</v>
      </c>
      <c r="C5">
        <v>3</v>
      </c>
      <c r="D5" s="9" t="s">
        <v>124</v>
      </c>
      <c r="E5">
        <v>1</v>
      </c>
      <c r="F5" s="9" t="s">
        <v>157</v>
      </c>
      <c r="G5">
        <v>9</v>
      </c>
      <c r="H5" s="9" t="s">
        <v>172</v>
      </c>
      <c r="I5" s="9" t="s">
        <v>106</v>
      </c>
      <c r="J5">
        <v>4</v>
      </c>
      <c r="K5" s="9"/>
      <c r="M5" s="9" t="s">
        <v>124</v>
      </c>
      <c r="N5" s="9" t="s">
        <v>112</v>
      </c>
      <c r="O5" s="9" t="s">
        <v>102</v>
      </c>
      <c r="P5" s="9" t="s">
        <v>172</v>
      </c>
      <c r="Q5" s="12"/>
    </row>
    <row r="6" spans="1:17" x14ac:dyDescent="0.3">
      <c r="A6" s="22" t="s">
        <v>28</v>
      </c>
      <c r="B6" s="9" t="s">
        <v>120</v>
      </c>
      <c r="C6">
        <v>4</v>
      </c>
      <c r="D6" s="9" t="s">
        <v>125</v>
      </c>
      <c r="E6">
        <v>1</v>
      </c>
      <c r="F6" s="9" t="s">
        <v>158</v>
      </c>
      <c r="G6">
        <v>10</v>
      </c>
      <c r="H6" s="9" t="s">
        <v>173</v>
      </c>
      <c r="I6" s="9" t="s">
        <v>113</v>
      </c>
      <c r="J6">
        <v>5</v>
      </c>
      <c r="K6" s="9"/>
      <c r="M6" s="9" t="s">
        <v>125</v>
      </c>
      <c r="N6" s="9" t="s">
        <v>112</v>
      </c>
      <c r="O6" s="9" t="s">
        <v>27</v>
      </c>
      <c r="P6" s="9" t="s">
        <v>173</v>
      </c>
      <c r="Q6" s="12"/>
    </row>
    <row r="7" spans="1:17" x14ac:dyDescent="0.3">
      <c r="A7" s="22" t="s">
        <v>28</v>
      </c>
      <c r="B7" s="9" t="s">
        <v>120</v>
      </c>
      <c r="C7">
        <v>5</v>
      </c>
      <c r="D7" s="9" t="s">
        <v>126</v>
      </c>
      <c r="E7">
        <v>1</v>
      </c>
      <c r="F7" s="9" t="s">
        <v>159</v>
      </c>
      <c r="G7">
        <v>11</v>
      </c>
      <c r="H7" s="9" t="s">
        <v>174</v>
      </c>
      <c r="I7" s="9" t="s">
        <v>114</v>
      </c>
      <c r="J7">
        <v>6</v>
      </c>
      <c r="K7" s="9"/>
      <c r="M7" s="9" t="s">
        <v>126</v>
      </c>
      <c r="N7" s="9" t="s">
        <v>112</v>
      </c>
      <c r="O7" s="9" t="s">
        <v>101</v>
      </c>
      <c r="P7" s="9" t="s">
        <v>174</v>
      </c>
      <c r="Q7" s="12"/>
    </row>
    <row r="8" spans="1:17" x14ac:dyDescent="0.3">
      <c r="A8" s="22" t="s">
        <v>28</v>
      </c>
      <c r="B8" s="9" t="s">
        <v>120</v>
      </c>
      <c r="C8">
        <v>6</v>
      </c>
      <c r="D8" s="9" t="s">
        <v>127</v>
      </c>
      <c r="E8">
        <v>1</v>
      </c>
      <c r="F8" s="9" t="s">
        <v>160</v>
      </c>
      <c r="G8">
        <v>12</v>
      </c>
      <c r="H8" s="9" t="s">
        <v>175</v>
      </c>
      <c r="I8" s="9" t="s">
        <v>166</v>
      </c>
      <c r="J8">
        <v>7</v>
      </c>
      <c r="K8" s="9"/>
      <c r="M8" s="9" t="s">
        <v>127</v>
      </c>
      <c r="N8" s="9" t="s">
        <v>112</v>
      </c>
      <c r="O8" s="9" t="s">
        <v>98</v>
      </c>
      <c r="P8" s="9" t="s">
        <v>175</v>
      </c>
      <c r="Q8" s="12"/>
    </row>
    <row r="9" spans="1:17" x14ac:dyDescent="0.3">
      <c r="A9" s="22" t="s">
        <v>28</v>
      </c>
      <c r="B9" s="9" t="s">
        <v>120</v>
      </c>
      <c r="C9">
        <v>7</v>
      </c>
      <c r="D9" s="9" t="s">
        <v>128</v>
      </c>
      <c r="E9">
        <v>1</v>
      </c>
      <c r="F9" s="9" t="s">
        <v>161</v>
      </c>
      <c r="G9">
        <v>13</v>
      </c>
      <c r="H9" s="9" t="s">
        <v>176</v>
      </c>
      <c r="I9" s="9" t="s">
        <v>167</v>
      </c>
      <c r="J9">
        <v>8</v>
      </c>
      <c r="K9" s="9"/>
      <c r="M9" s="9" t="s">
        <v>128</v>
      </c>
      <c r="N9" s="9" t="s">
        <v>112</v>
      </c>
      <c r="O9" s="9" t="s">
        <v>99</v>
      </c>
      <c r="P9" s="9" t="s">
        <v>176</v>
      </c>
      <c r="Q9" s="12"/>
    </row>
    <row r="10" spans="1:17" x14ac:dyDescent="0.3">
      <c r="A10" s="22" t="s">
        <v>28</v>
      </c>
      <c r="B10" s="9" t="s">
        <v>120</v>
      </c>
      <c r="C10">
        <v>13</v>
      </c>
      <c r="D10" s="9" t="s">
        <v>134</v>
      </c>
      <c r="E10">
        <v>1</v>
      </c>
      <c r="F10" s="9" t="s">
        <v>154</v>
      </c>
      <c r="G10">
        <v>2</v>
      </c>
      <c r="H10" s="9"/>
      <c r="I10" s="9"/>
      <c r="K10" s="9"/>
      <c r="M10" s="9"/>
      <c r="N10" s="9"/>
      <c r="O10" s="9"/>
      <c r="P10" s="9"/>
      <c r="Q10" s="12"/>
    </row>
    <row r="11" spans="1:17" x14ac:dyDescent="0.3">
      <c r="A11" s="22" t="s">
        <v>28</v>
      </c>
      <c r="B11" s="9" t="s">
        <v>120</v>
      </c>
      <c r="C11">
        <v>17</v>
      </c>
      <c r="D11" s="9" t="s">
        <v>2</v>
      </c>
      <c r="E11">
        <v>1</v>
      </c>
      <c r="F11" s="9" t="s">
        <v>10</v>
      </c>
      <c r="G11">
        <v>3</v>
      </c>
      <c r="H11" s="9"/>
      <c r="I11" s="9"/>
      <c r="K11" s="9"/>
      <c r="M11" s="9"/>
      <c r="N11" s="9"/>
      <c r="O11" s="9"/>
      <c r="P11" s="9"/>
      <c r="Q11" s="12"/>
    </row>
    <row r="12" spans="1:17" x14ac:dyDescent="0.3">
      <c r="A12" s="22" t="s">
        <v>28</v>
      </c>
      <c r="B12" s="9" t="s">
        <v>120</v>
      </c>
      <c r="C12">
        <v>18</v>
      </c>
      <c r="D12" s="9" t="s">
        <v>3</v>
      </c>
      <c r="E12">
        <v>1</v>
      </c>
      <c r="F12" s="9" t="s">
        <v>152</v>
      </c>
      <c r="G12">
        <v>4</v>
      </c>
      <c r="H12" s="9"/>
      <c r="I12" s="9"/>
      <c r="K12" s="9"/>
      <c r="M12" s="9"/>
      <c r="N12" s="9"/>
      <c r="O12" s="9"/>
      <c r="P12" s="9"/>
      <c r="Q12" s="12"/>
    </row>
    <row r="13" spans="1:17" x14ac:dyDescent="0.3">
      <c r="A13" s="22" t="s">
        <v>28</v>
      </c>
      <c r="B13" s="9" t="s">
        <v>120</v>
      </c>
      <c r="C13">
        <v>19</v>
      </c>
      <c r="D13" s="9" t="s">
        <v>109</v>
      </c>
      <c r="E13">
        <v>1</v>
      </c>
      <c r="F13" s="9" t="s">
        <v>11</v>
      </c>
      <c r="G13">
        <v>5</v>
      </c>
      <c r="H13" s="9"/>
      <c r="I13" s="9"/>
      <c r="K13" s="9"/>
      <c r="M13" s="9"/>
      <c r="N13" s="9"/>
      <c r="O13" s="9"/>
      <c r="P13" s="9"/>
      <c r="Q13" s="12"/>
    </row>
    <row r="14" spans="1:17" x14ac:dyDescent="0.3">
      <c r="A14" s="22" t="s">
        <v>28</v>
      </c>
      <c r="B14" s="9" t="s">
        <v>120</v>
      </c>
      <c r="C14">
        <v>23</v>
      </c>
      <c r="D14" s="9" t="s">
        <v>140</v>
      </c>
      <c r="E14">
        <v>1</v>
      </c>
      <c r="F14" s="9" t="s">
        <v>153</v>
      </c>
      <c r="G14">
        <v>6</v>
      </c>
      <c r="H14" s="9"/>
      <c r="I14" s="9"/>
      <c r="K14" s="9"/>
      <c r="M14" s="9"/>
      <c r="N14" s="9"/>
      <c r="O14" s="9"/>
      <c r="P14" s="9"/>
      <c r="Q14" s="12"/>
    </row>
    <row r="15" spans="1:17" x14ac:dyDescent="0.3">
      <c r="A15" s="22" t="s">
        <v>28</v>
      </c>
      <c r="B15" s="9" t="s">
        <v>120</v>
      </c>
      <c r="C15">
        <v>27</v>
      </c>
      <c r="D15" s="9" t="s">
        <v>144</v>
      </c>
      <c r="E15">
        <v>1</v>
      </c>
      <c r="F15" s="9" t="s">
        <v>162</v>
      </c>
      <c r="G15">
        <v>14</v>
      </c>
      <c r="H15" s="9"/>
      <c r="I15" s="9"/>
      <c r="K15" s="9"/>
      <c r="M15" s="9"/>
      <c r="N15" s="9"/>
      <c r="O15" s="9"/>
      <c r="P15" s="9"/>
      <c r="Q15" s="12"/>
    </row>
    <row r="16" spans="1:17" x14ac:dyDescent="0.3">
      <c r="A16" s="22" t="s">
        <v>28</v>
      </c>
      <c r="B16" s="9" t="s">
        <v>120</v>
      </c>
      <c r="C16">
        <v>28</v>
      </c>
      <c r="D16" s="9" t="s">
        <v>145</v>
      </c>
      <c r="E16">
        <v>1</v>
      </c>
      <c r="F16" s="9" t="s">
        <v>163</v>
      </c>
      <c r="G16">
        <v>15</v>
      </c>
      <c r="H16" s="9"/>
      <c r="I16" s="9"/>
      <c r="K16" s="9"/>
      <c r="M16" s="9"/>
      <c r="N16" s="9"/>
      <c r="O16" s="9"/>
      <c r="P16" s="9"/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146</v>
      </c>
      <c r="E17">
        <v>1</v>
      </c>
      <c r="F17" s="9" t="s">
        <v>164</v>
      </c>
      <c r="G17">
        <v>16</v>
      </c>
      <c r="H17" s="9" t="s">
        <v>177</v>
      </c>
      <c r="I17" s="9" t="s">
        <v>168</v>
      </c>
      <c r="J17">
        <v>9</v>
      </c>
      <c r="K17" s="9"/>
      <c r="M17" s="9" t="s">
        <v>146</v>
      </c>
      <c r="N17" s="9" t="s">
        <v>112</v>
      </c>
      <c r="O17" s="9" t="s">
        <v>100</v>
      </c>
      <c r="P17" s="9" t="s">
        <v>177</v>
      </c>
      <c r="Q17" s="12"/>
    </row>
    <row r="18" spans="1:17" x14ac:dyDescent="0.3">
      <c r="A18" s="22" t="s">
        <v>108</v>
      </c>
      <c r="B18" s="9" t="s">
        <v>121</v>
      </c>
      <c r="C18">
        <v>4</v>
      </c>
      <c r="D18" s="9" t="s">
        <v>2</v>
      </c>
      <c r="E18">
        <v>1</v>
      </c>
      <c r="F18" s="9" t="s">
        <v>10</v>
      </c>
      <c r="G18">
        <v>3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108</v>
      </c>
      <c r="B19" s="9" t="s">
        <v>121</v>
      </c>
      <c r="C19">
        <v>5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108</v>
      </c>
      <c r="B20" s="9" t="s">
        <v>121</v>
      </c>
      <c r="C20">
        <v>6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108</v>
      </c>
      <c r="B21" s="9" t="s">
        <v>121</v>
      </c>
      <c r="C21">
        <v>10</v>
      </c>
      <c r="D21" s="9" t="s">
        <v>140</v>
      </c>
      <c r="E21">
        <v>1</v>
      </c>
      <c r="F21" s="9" t="s">
        <v>153</v>
      </c>
      <c r="G21">
        <v>6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108</v>
      </c>
      <c r="B22" s="9" t="s">
        <v>121</v>
      </c>
      <c r="C22">
        <v>13</v>
      </c>
      <c r="D22" s="9" t="s">
        <v>134</v>
      </c>
      <c r="E22">
        <v>1</v>
      </c>
      <c r="F22" s="9" t="s">
        <v>154</v>
      </c>
      <c r="G22">
        <v>2</v>
      </c>
      <c r="H22" s="9"/>
      <c r="I22" s="9"/>
      <c r="K22" s="9"/>
      <c r="M22" s="9"/>
      <c r="N22" s="9"/>
      <c r="O22" s="9"/>
      <c r="P22" s="9"/>
      <c r="Q22" s="12"/>
    </row>
    <row r="23" spans="1:17" x14ac:dyDescent="0.3">
      <c r="A23" s="22" t="s">
        <v>108</v>
      </c>
      <c r="B23" s="9" t="s">
        <v>121</v>
      </c>
      <c r="C23">
        <v>12</v>
      </c>
      <c r="D23" s="9" t="s">
        <v>148</v>
      </c>
      <c r="E23">
        <v>1</v>
      </c>
      <c r="F23" s="9" t="s">
        <v>148</v>
      </c>
      <c r="G23">
        <v>1</v>
      </c>
      <c r="H23" s="9" t="s">
        <v>165</v>
      </c>
      <c r="I23" s="9" t="s">
        <v>111</v>
      </c>
      <c r="J23">
        <v>1</v>
      </c>
      <c r="K23" s="9"/>
      <c r="M23" s="9" t="s">
        <v>133</v>
      </c>
      <c r="N23" s="9" t="s">
        <v>178</v>
      </c>
      <c r="O23" s="9" t="s">
        <v>115</v>
      </c>
      <c r="P23" s="9" t="s">
        <v>165</v>
      </c>
      <c r="Q23" s="12"/>
    </row>
    <row r="24" spans="1:17" x14ac:dyDescent="0.3">
      <c r="A24" s="22" t="s">
        <v>108</v>
      </c>
      <c r="B24" s="9" t="s">
        <v>121</v>
      </c>
      <c r="C24">
        <v>12</v>
      </c>
      <c r="D24" s="9" t="s">
        <v>148</v>
      </c>
      <c r="E24">
        <v>1</v>
      </c>
      <c r="F24" s="9" t="s">
        <v>148</v>
      </c>
      <c r="G24">
        <v>1</v>
      </c>
      <c r="H24" s="9" t="s">
        <v>165</v>
      </c>
      <c r="I24" s="9" t="s">
        <v>111</v>
      </c>
      <c r="J24">
        <v>1</v>
      </c>
      <c r="K24" s="9"/>
      <c r="M24" s="9" t="s">
        <v>133</v>
      </c>
      <c r="N24" s="9" t="s">
        <v>179</v>
      </c>
      <c r="O24" s="9" t="s">
        <v>188</v>
      </c>
      <c r="P24" s="9" t="s">
        <v>165</v>
      </c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148</v>
      </c>
      <c r="E25">
        <v>1</v>
      </c>
      <c r="F25" s="9" t="s">
        <v>148</v>
      </c>
      <c r="G25">
        <v>1</v>
      </c>
      <c r="H25" s="9" t="s">
        <v>165</v>
      </c>
      <c r="I25" s="9" t="s">
        <v>111</v>
      </c>
      <c r="J25">
        <v>1</v>
      </c>
      <c r="K25" s="9"/>
      <c r="M25" s="9" t="s">
        <v>133</v>
      </c>
      <c r="N25" s="9" t="s">
        <v>180</v>
      </c>
      <c r="O25" s="9" t="s">
        <v>119</v>
      </c>
      <c r="P25" s="9" t="s">
        <v>165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148</v>
      </c>
      <c r="E26">
        <v>1</v>
      </c>
      <c r="F26" s="9" t="s">
        <v>148</v>
      </c>
      <c r="G26">
        <v>1</v>
      </c>
      <c r="H26" s="9" t="s">
        <v>165</v>
      </c>
      <c r="I26" s="9" t="s">
        <v>111</v>
      </c>
      <c r="J26">
        <v>1</v>
      </c>
      <c r="K26" s="9"/>
      <c r="M26" s="9" t="s">
        <v>133</v>
      </c>
      <c r="N26" s="9" t="s">
        <v>181</v>
      </c>
      <c r="O26" s="9" t="s">
        <v>192</v>
      </c>
      <c r="P26" s="9" t="s">
        <v>165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148</v>
      </c>
      <c r="E27">
        <v>1</v>
      </c>
      <c r="F27" s="9" t="s">
        <v>148</v>
      </c>
      <c r="G27">
        <v>1</v>
      </c>
      <c r="H27" s="9" t="s">
        <v>165</v>
      </c>
      <c r="I27" s="9" t="s">
        <v>111</v>
      </c>
      <c r="J27">
        <v>1</v>
      </c>
      <c r="K27" s="9"/>
      <c r="M27" s="9" t="s">
        <v>133</v>
      </c>
      <c r="N27" s="9" t="s">
        <v>182</v>
      </c>
      <c r="O27" s="9" t="s">
        <v>189</v>
      </c>
      <c r="P27" s="9" t="s">
        <v>165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148</v>
      </c>
      <c r="E28">
        <v>1</v>
      </c>
      <c r="F28" s="9" t="s">
        <v>148</v>
      </c>
      <c r="G28">
        <v>1</v>
      </c>
      <c r="H28" s="9" t="s">
        <v>165</v>
      </c>
      <c r="I28" s="9" t="s">
        <v>111</v>
      </c>
      <c r="J28">
        <v>1</v>
      </c>
      <c r="K28" s="9"/>
      <c r="M28" s="9" t="s">
        <v>133</v>
      </c>
      <c r="N28" s="9" t="s">
        <v>183</v>
      </c>
      <c r="O28" s="9" t="s">
        <v>191</v>
      </c>
      <c r="P28" s="9" t="s">
        <v>165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148</v>
      </c>
      <c r="E29">
        <v>1</v>
      </c>
      <c r="F29" s="9" t="s">
        <v>148</v>
      </c>
      <c r="G29">
        <v>1</v>
      </c>
      <c r="H29" s="9" t="s">
        <v>165</v>
      </c>
      <c r="I29" s="9" t="s">
        <v>111</v>
      </c>
      <c r="J29">
        <v>1</v>
      </c>
      <c r="K29" s="9"/>
      <c r="M29" s="9" t="s">
        <v>133</v>
      </c>
      <c r="N29" s="9" t="s">
        <v>184</v>
      </c>
      <c r="O29" s="9" t="s">
        <v>190</v>
      </c>
      <c r="P29" s="9" t="s">
        <v>165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148</v>
      </c>
      <c r="E30">
        <v>1</v>
      </c>
      <c r="F30" s="9" t="s">
        <v>148</v>
      </c>
      <c r="G30">
        <v>1</v>
      </c>
      <c r="H30" s="9" t="s">
        <v>165</v>
      </c>
      <c r="I30" s="9" t="s">
        <v>111</v>
      </c>
      <c r="J30">
        <v>1</v>
      </c>
      <c r="K30" s="9"/>
      <c r="M30" s="9" t="s">
        <v>133</v>
      </c>
      <c r="N30" s="9" t="s">
        <v>185</v>
      </c>
      <c r="O30" s="9" t="s">
        <v>117</v>
      </c>
      <c r="P30" s="9" t="s">
        <v>165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148</v>
      </c>
      <c r="E31">
        <v>1</v>
      </c>
      <c r="F31" s="9" t="s">
        <v>148</v>
      </c>
      <c r="G31">
        <v>1</v>
      </c>
      <c r="H31" s="9" t="s">
        <v>165</v>
      </c>
      <c r="I31" s="9" t="s">
        <v>111</v>
      </c>
      <c r="J31">
        <v>1</v>
      </c>
      <c r="K31" s="9"/>
      <c r="M31" s="9" t="s">
        <v>133</v>
      </c>
      <c r="N31" s="9" t="s">
        <v>186</v>
      </c>
      <c r="O31" s="9" t="s">
        <v>116</v>
      </c>
      <c r="P31" s="9" t="s">
        <v>165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148</v>
      </c>
      <c r="E32">
        <v>1</v>
      </c>
      <c r="F32" s="9" t="s">
        <v>148</v>
      </c>
      <c r="G32">
        <v>1</v>
      </c>
      <c r="H32" s="9" t="s">
        <v>165</v>
      </c>
      <c r="I32" s="9" t="s">
        <v>111</v>
      </c>
      <c r="J32">
        <v>1</v>
      </c>
      <c r="K32" s="9"/>
      <c r="M32" s="9" t="s">
        <v>133</v>
      </c>
      <c r="N32" s="9" t="s">
        <v>187</v>
      </c>
      <c r="O32" s="9" t="s">
        <v>118</v>
      </c>
      <c r="P32" s="9" t="s">
        <v>165</v>
      </c>
      <c r="Q32" s="12"/>
    </row>
    <row r="33" spans="1:17" x14ac:dyDescent="0.3">
      <c r="A33" s="22" t="s">
        <v>195</v>
      </c>
      <c r="B33" s="9" t="s">
        <v>265</v>
      </c>
      <c r="C33">
        <v>1</v>
      </c>
      <c r="D33" s="9" t="s">
        <v>196</v>
      </c>
      <c r="E33">
        <v>1</v>
      </c>
      <c r="F33" s="9" t="s">
        <v>219</v>
      </c>
      <c r="G33">
        <v>5</v>
      </c>
      <c r="H33" s="9" t="s">
        <v>219</v>
      </c>
      <c r="I33" s="9" t="s">
        <v>256</v>
      </c>
      <c r="J33">
        <v>1</v>
      </c>
      <c r="K33" s="9"/>
      <c r="M33" s="9" t="s">
        <v>196</v>
      </c>
      <c r="N33" s="9" t="s">
        <v>112</v>
      </c>
      <c r="O33" s="9" t="s">
        <v>252</v>
      </c>
      <c r="P33" s="9" t="s">
        <v>219</v>
      </c>
      <c r="Q33" s="12"/>
    </row>
    <row r="34" spans="1:17" x14ac:dyDescent="0.3">
      <c r="A34" s="22" t="s">
        <v>195</v>
      </c>
      <c r="B34" s="9" t="s">
        <v>265</v>
      </c>
      <c r="C34">
        <v>2</v>
      </c>
      <c r="D34" s="9" t="s">
        <v>197</v>
      </c>
      <c r="E34">
        <v>1</v>
      </c>
      <c r="F34" s="9" t="s">
        <v>220</v>
      </c>
      <c r="G34">
        <v>6</v>
      </c>
      <c r="H34" s="9" t="s">
        <v>220</v>
      </c>
      <c r="I34" s="9" t="s">
        <v>257</v>
      </c>
      <c r="J34">
        <v>2</v>
      </c>
      <c r="K34" s="9"/>
      <c r="M34" s="9" t="s">
        <v>197</v>
      </c>
      <c r="N34" s="9" t="s">
        <v>112</v>
      </c>
      <c r="O34" s="9" t="s">
        <v>252</v>
      </c>
      <c r="P34" s="9" t="s">
        <v>220</v>
      </c>
      <c r="Q34" s="12"/>
    </row>
    <row r="35" spans="1:17" x14ac:dyDescent="0.3">
      <c r="A35" s="22" t="s">
        <v>195</v>
      </c>
      <c r="B35" s="9" t="s">
        <v>265</v>
      </c>
      <c r="C35">
        <v>3</v>
      </c>
      <c r="D35" s="9" t="s">
        <v>198</v>
      </c>
      <c r="E35">
        <v>1</v>
      </c>
      <c r="F35" s="9" t="s">
        <v>221</v>
      </c>
      <c r="G35">
        <v>7</v>
      </c>
      <c r="H35" s="9" t="s">
        <v>221</v>
      </c>
      <c r="I35" s="9" t="s">
        <v>258</v>
      </c>
      <c r="J35">
        <v>3</v>
      </c>
      <c r="K35" s="9"/>
      <c r="M35" s="9" t="s">
        <v>198</v>
      </c>
      <c r="N35" s="9" t="s">
        <v>112</v>
      </c>
      <c r="O35" s="9" t="s">
        <v>252</v>
      </c>
      <c r="P35" s="9" t="s">
        <v>221</v>
      </c>
      <c r="Q35" s="12"/>
    </row>
    <row r="36" spans="1:17" x14ac:dyDescent="0.3">
      <c r="A36" s="22" t="s">
        <v>195</v>
      </c>
      <c r="B36" s="9" t="s">
        <v>265</v>
      </c>
      <c r="C36">
        <v>4</v>
      </c>
      <c r="D36" s="9" t="s">
        <v>199</v>
      </c>
      <c r="E36">
        <v>1</v>
      </c>
      <c r="F36" s="9" t="s">
        <v>222</v>
      </c>
      <c r="G36">
        <v>8</v>
      </c>
      <c r="H36" s="9" t="s">
        <v>222</v>
      </c>
      <c r="I36" s="9" t="s">
        <v>259</v>
      </c>
      <c r="J36">
        <v>4</v>
      </c>
      <c r="K36" s="9"/>
      <c r="M36" s="9" t="s">
        <v>199</v>
      </c>
      <c r="N36" s="9" t="s">
        <v>112</v>
      </c>
      <c r="O36" s="9" t="s">
        <v>252</v>
      </c>
      <c r="P36" s="9" t="s">
        <v>222</v>
      </c>
      <c r="Q36" s="12"/>
    </row>
    <row r="37" spans="1:17" x14ac:dyDescent="0.3">
      <c r="A37" s="22" t="s">
        <v>195</v>
      </c>
      <c r="B37" s="9" t="s">
        <v>265</v>
      </c>
      <c r="C37">
        <v>5</v>
      </c>
      <c r="D37" s="9" t="s">
        <v>200</v>
      </c>
      <c r="E37">
        <v>1</v>
      </c>
      <c r="F37" s="9" t="s">
        <v>223</v>
      </c>
      <c r="G37">
        <v>9</v>
      </c>
      <c r="H37" s="9" t="s">
        <v>223</v>
      </c>
      <c r="I37" s="9" t="s">
        <v>260</v>
      </c>
      <c r="J37">
        <v>5</v>
      </c>
      <c r="K37" s="9"/>
      <c r="M37" s="9" t="s">
        <v>200</v>
      </c>
      <c r="N37" s="9" t="s">
        <v>112</v>
      </c>
      <c r="O37" s="9" t="s">
        <v>252</v>
      </c>
      <c r="P37" s="9" t="s">
        <v>223</v>
      </c>
      <c r="Q37" s="12"/>
    </row>
    <row r="38" spans="1:17" x14ac:dyDescent="0.3">
      <c r="A38" s="22" t="s">
        <v>195</v>
      </c>
      <c r="B38" s="9" t="s">
        <v>265</v>
      </c>
      <c r="C38">
        <v>6</v>
      </c>
      <c r="D38" s="9" t="s">
        <v>201</v>
      </c>
      <c r="E38">
        <v>1</v>
      </c>
      <c r="F38" s="9" t="s">
        <v>224</v>
      </c>
      <c r="G38">
        <v>10</v>
      </c>
      <c r="H38" s="9" t="s">
        <v>224</v>
      </c>
      <c r="I38" s="9" t="s">
        <v>261</v>
      </c>
      <c r="J38">
        <v>6</v>
      </c>
      <c r="K38" s="9"/>
      <c r="M38" s="9" t="s">
        <v>201</v>
      </c>
      <c r="N38" s="9" t="s">
        <v>112</v>
      </c>
      <c r="O38" s="9" t="s">
        <v>253</v>
      </c>
      <c r="P38" s="9" t="s">
        <v>224</v>
      </c>
      <c r="Q38" s="12"/>
    </row>
    <row r="39" spans="1:17" x14ac:dyDescent="0.3">
      <c r="A39" s="22" t="s">
        <v>195</v>
      </c>
      <c r="B39" s="9" t="s">
        <v>265</v>
      </c>
      <c r="C39">
        <v>7</v>
      </c>
      <c r="D39" s="9" t="s">
        <v>202</v>
      </c>
      <c r="E39">
        <v>1</v>
      </c>
      <c r="F39" s="9" t="s">
        <v>225</v>
      </c>
      <c r="G39">
        <v>11</v>
      </c>
      <c r="H39" s="9" t="s">
        <v>225</v>
      </c>
      <c r="I39" s="9" t="s">
        <v>262</v>
      </c>
      <c r="J39">
        <v>7</v>
      </c>
      <c r="K39" s="9"/>
      <c r="M39" s="9" t="s">
        <v>202</v>
      </c>
      <c r="N39" s="9" t="s">
        <v>112</v>
      </c>
      <c r="O39" s="9" t="s">
        <v>254</v>
      </c>
      <c r="P39" s="9" t="s">
        <v>225</v>
      </c>
      <c r="Q39" s="12"/>
    </row>
    <row r="40" spans="1:17" x14ac:dyDescent="0.3">
      <c r="A40" s="22" t="s">
        <v>195</v>
      </c>
      <c r="B40" s="9" t="s">
        <v>265</v>
      </c>
      <c r="C40">
        <v>8</v>
      </c>
      <c r="D40" s="9" t="s">
        <v>203</v>
      </c>
      <c r="E40">
        <v>1</v>
      </c>
      <c r="F40" s="9" t="s">
        <v>226</v>
      </c>
      <c r="G40">
        <v>12</v>
      </c>
      <c r="H40" s="9" t="s">
        <v>226</v>
      </c>
      <c r="I40" s="9" t="s">
        <v>263</v>
      </c>
      <c r="J40">
        <v>8</v>
      </c>
      <c r="K40" s="9"/>
      <c r="M40" s="9" t="s">
        <v>203</v>
      </c>
      <c r="N40" s="9" t="s">
        <v>112</v>
      </c>
      <c r="O40" s="9" t="s">
        <v>253</v>
      </c>
      <c r="P40" s="9" t="s">
        <v>226</v>
      </c>
      <c r="Q40" s="12"/>
    </row>
    <row r="41" spans="1:17" x14ac:dyDescent="0.3">
      <c r="A41" s="22" t="s">
        <v>195</v>
      </c>
      <c r="B41" s="9" t="s">
        <v>265</v>
      </c>
      <c r="C41">
        <v>9</v>
      </c>
      <c r="D41" s="9" t="s">
        <v>204</v>
      </c>
      <c r="E41">
        <v>1</v>
      </c>
      <c r="F41" s="9" t="s">
        <v>227</v>
      </c>
      <c r="G41">
        <v>13</v>
      </c>
      <c r="H41" s="9" t="s">
        <v>227</v>
      </c>
      <c r="I41" s="9" t="s">
        <v>264</v>
      </c>
      <c r="J41">
        <v>9</v>
      </c>
      <c r="K41" s="9"/>
      <c r="M41" s="9" t="s">
        <v>204</v>
      </c>
      <c r="N41" s="9" t="s">
        <v>112</v>
      </c>
      <c r="O41" s="9" t="s">
        <v>254</v>
      </c>
      <c r="P41" s="9" t="s">
        <v>227</v>
      </c>
      <c r="Q41" s="12"/>
    </row>
    <row r="42" spans="1:17" x14ac:dyDescent="0.3">
      <c r="A42" s="22" t="s">
        <v>195</v>
      </c>
      <c r="B42" s="9" t="s">
        <v>265</v>
      </c>
      <c r="C42">
        <v>10</v>
      </c>
      <c r="D42" s="9" t="s">
        <v>205</v>
      </c>
      <c r="E42">
        <v>1</v>
      </c>
      <c r="F42" s="9" t="s">
        <v>228</v>
      </c>
      <c r="G42">
        <v>14</v>
      </c>
      <c r="H42" s="9" t="s">
        <v>228</v>
      </c>
      <c r="I42" s="9" t="s">
        <v>242</v>
      </c>
      <c r="J42">
        <v>10</v>
      </c>
      <c r="K42" s="9"/>
      <c r="M42" s="9" t="s">
        <v>205</v>
      </c>
      <c r="N42" s="9" t="s">
        <v>112</v>
      </c>
      <c r="O42" s="9" t="s">
        <v>253</v>
      </c>
      <c r="P42" s="9" t="s">
        <v>228</v>
      </c>
      <c r="Q42" s="12"/>
    </row>
    <row r="43" spans="1:17" x14ac:dyDescent="0.3">
      <c r="A43" s="22" t="s">
        <v>195</v>
      </c>
      <c r="B43" s="9" t="s">
        <v>265</v>
      </c>
      <c r="C43">
        <v>11</v>
      </c>
      <c r="D43" s="9" t="s">
        <v>206</v>
      </c>
      <c r="E43">
        <v>1</v>
      </c>
      <c r="F43" s="9" t="s">
        <v>229</v>
      </c>
      <c r="G43">
        <v>15</v>
      </c>
      <c r="H43" s="9" t="s">
        <v>229</v>
      </c>
      <c r="I43" s="9" t="s">
        <v>243</v>
      </c>
      <c r="J43">
        <v>11</v>
      </c>
      <c r="K43" s="9"/>
      <c r="M43" s="9" t="s">
        <v>206</v>
      </c>
      <c r="N43" s="9" t="s">
        <v>112</v>
      </c>
      <c r="O43" s="9" t="s">
        <v>254</v>
      </c>
      <c r="P43" s="9" t="s">
        <v>229</v>
      </c>
      <c r="Q43" s="12"/>
    </row>
    <row r="44" spans="1:17" x14ac:dyDescent="0.3">
      <c r="A44" s="22" t="s">
        <v>195</v>
      </c>
      <c r="B44" s="9" t="s">
        <v>265</v>
      </c>
      <c r="C44">
        <v>12</v>
      </c>
      <c r="D44" s="9" t="s">
        <v>207</v>
      </c>
      <c r="E44">
        <v>1</v>
      </c>
      <c r="F44" s="9" t="s">
        <v>230</v>
      </c>
      <c r="G44">
        <v>16</v>
      </c>
      <c r="H44" s="9" t="s">
        <v>230</v>
      </c>
      <c r="I44" s="9" t="s">
        <v>244</v>
      </c>
      <c r="J44">
        <v>12</v>
      </c>
      <c r="K44" s="9"/>
      <c r="M44" s="9" t="s">
        <v>207</v>
      </c>
      <c r="N44" s="9" t="s">
        <v>112</v>
      </c>
      <c r="O44" s="9" t="s">
        <v>253</v>
      </c>
      <c r="P44" s="9" t="s">
        <v>230</v>
      </c>
      <c r="Q44" s="12"/>
    </row>
    <row r="45" spans="1:17" x14ac:dyDescent="0.3">
      <c r="A45" s="22" t="s">
        <v>195</v>
      </c>
      <c r="B45" s="9" t="s">
        <v>265</v>
      </c>
      <c r="C45">
        <v>13</v>
      </c>
      <c r="D45" s="9" t="s">
        <v>208</v>
      </c>
      <c r="E45">
        <v>1</v>
      </c>
      <c r="F45" s="9" t="s">
        <v>231</v>
      </c>
      <c r="G45">
        <v>17</v>
      </c>
      <c r="H45" s="9" t="s">
        <v>231</v>
      </c>
      <c r="I45" s="9" t="s">
        <v>245</v>
      </c>
      <c r="J45">
        <v>13</v>
      </c>
      <c r="K45" s="9"/>
      <c r="M45" s="9" t="s">
        <v>208</v>
      </c>
      <c r="N45" s="9" t="s">
        <v>112</v>
      </c>
      <c r="O45" s="9" t="s">
        <v>254</v>
      </c>
      <c r="P45" s="9" t="s">
        <v>231</v>
      </c>
      <c r="Q45" s="12"/>
    </row>
    <row r="46" spans="1:17" x14ac:dyDescent="0.3">
      <c r="A46" s="22" t="s">
        <v>195</v>
      </c>
      <c r="B46" s="9" t="s">
        <v>265</v>
      </c>
      <c r="C46">
        <v>14</v>
      </c>
      <c r="D46" s="9" t="s">
        <v>209</v>
      </c>
      <c r="E46">
        <v>1</v>
      </c>
      <c r="F46" s="9" t="s">
        <v>232</v>
      </c>
      <c r="G46">
        <v>18</v>
      </c>
      <c r="H46" s="9" t="s">
        <v>232</v>
      </c>
      <c r="I46" s="9" t="s">
        <v>246</v>
      </c>
      <c r="J46">
        <v>14</v>
      </c>
      <c r="K46" s="9"/>
      <c r="M46" s="9" t="s">
        <v>209</v>
      </c>
      <c r="N46" s="9" t="s">
        <v>112</v>
      </c>
      <c r="O46" s="9" t="s">
        <v>253</v>
      </c>
      <c r="P46" s="9" t="s">
        <v>232</v>
      </c>
      <c r="Q46" s="12"/>
    </row>
    <row r="47" spans="1:17" x14ac:dyDescent="0.3">
      <c r="A47" s="22" t="s">
        <v>195</v>
      </c>
      <c r="B47" s="9" t="s">
        <v>265</v>
      </c>
      <c r="C47">
        <v>15</v>
      </c>
      <c r="D47" s="9" t="s">
        <v>210</v>
      </c>
      <c r="E47">
        <v>1</v>
      </c>
      <c r="F47" s="9" t="s">
        <v>233</v>
      </c>
      <c r="G47">
        <v>19</v>
      </c>
      <c r="H47" s="9" t="s">
        <v>233</v>
      </c>
      <c r="I47" s="9" t="s">
        <v>247</v>
      </c>
      <c r="J47">
        <v>15</v>
      </c>
      <c r="K47" s="9"/>
      <c r="M47" s="9" t="s">
        <v>210</v>
      </c>
      <c r="N47" s="9" t="s">
        <v>112</v>
      </c>
      <c r="O47" s="9" t="s">
        <v>254</v>
      </c>
      <c r="P47" s="9" t="s">
        <v>233</v>
      </c>
      <c r="Q47" s="12"/>
    </row>
    <row r="48" spans="1:17" x14ac:dyDescent="0.3">
      <c r="A48" s="22" t="s">
        <v>195</v>
      </c>
      <c r="B48" s="9" t="s">
        <v>265</v>
      </c>
      <c r="C48">
        <v>16</v>
      </c>
      <c r="D48" s="9" t="s">
        <v>211</v>
      </c>
      <c r="E48">
        <v>1</v>
      </c>
      <c r="F48" s="9" t="s">
        <v>234</v>
      </c>
      <c r="G48">
        <v>20</v>
      </c>
      <c r="H48" s="9" t="s">
        <v>238</v>
      </c>
      <c r="I48" s="9" t="s">
        <v>248</v>
      </c>
      <c r="J48">
        <v>16</v>
      </c>
      <c r="K48" s="9"/>
      <c r="M48" s="9" t="s">
        <v>211</v>
      </c>
      <c r="N48" s="9" t="s">
        <v>112</v>
      </c>
      <c r="O48" s="9" t="s">
        <v>255</v>
      </c>
      <c r="P48" s="9" t="s">
        <v>238</v>
      </c>
      <c r="Q48" s="12"/>
    </row>
    <row r="49" spans="1:17" x14ac:dyDescent="0.3">
      <c r="A49" s="22" t="s">
        <v>195</v>
      </c>
      <c r="B49" s="9" t="s">
        <v>265</v>
      </c>
      <c r="C49">
        <v>17</v>
      </c>
      <c r="D49" s="9" t="s">
        <v>212</v>
      </c>
      <c r="E49">
        <v>1</v>
      </c>
      <c r="F49" s="9" t="s">
        <v>235</v>
      </c>
      <c r="G49">
        <v>21</v>
      </c>
      <c r="H49" s="9" t="s">
        <v>239</v>
      </c>
      <c r="I49" s="9" t="s">
        <v>249</v>
      </c>
      <c r="J49">
        <v>17</v>
      </c>
      <c r="K49" s="9"/>
      <c r="M49" s="9" t="s">
        <v>212</v>
      </c>
      <c r="N49" s="9" t="s">
        <v>112</v>
      </c>
      <c r="O49" s="9" t="s">
        <v>255</v>
      </c>
      <c r="P49" s="9" t="s">
        <v>239</v>
      </c>
      <c r="Q49" s="12"/>
    </row>
    <row r="50" spans="1:17" x14ac:dyDescent="0.3">
      <c r="A50" s="22" t="s">
        <v>195</v>
      </c>
      <c r="B50" s="9" t="s">
        <v>265</v>
      </c>
      <c r="C50">
        <v>18</v>
      </c>
      <c r="D50" s="9" t="s">
        <v>213</v>
      </c>
      <c r="E50">
        <v>1</v>
      </c>
      <c r="F50" s="9" t="s">
        <v>236</v>
      </c>
      <c r="G50">
        <v>22</v>
      </c>
      <c r="H50" s="9" t="s">
        <v>240</v>
      </c>
      <c r="I50" s="9" t="s">
        <v>250</v>
      </c>
      <c r="J50">
        <v>18</v>
      </c>
      <c r="K50" s="9"/>
      <c r="M50" s="9" t="s">
        <v>213</v>
      </c>
      <c r="N50" s="9" t="s">
        <v>112</v>
      </c>
      <c r="O50" s="9" t="s">
        <v>255</v>
      </c>
      <c r="P50" s="9" t="s">
        <v>240</v>
      </c>
      <c r="Q50" s="12"/>
    </row>
    <row r="51" spans="1:17" x14ac:dyDescent="0.3">
      <c r="A51" s="22" t="s">
        <v>195</v>
      </c>
      <c r="B51" s="9" t="s">
        <v>265</v>
      </c>
      <c r="C51">
        <v>19</v>
      </c>
      <c r="D51" s="9" t="s">
        <v>214</v>
      </c>
      <c r="E51">
        <v>1</v>
      </c>
      <c r="F51" s="9" t="s">
        <v>237</v>
      </c>
      <c r="G51">
        <v>23</v>
      </c>
      <c r="H51" s="9" t="s">
        <v>241</v>
      </c>
      <c r="I51" s="9" t="s">
        <v>251</v>
      </c>
      <c r="J51">
        <v>19</v>
      </c>
      <c r="K51" s="9"/>
      <c r="M51" s="9" t="s">
        <v>214</v>
      </c>
      <c r="N51" s="9" t="s">
        <v>112</v>
      </c>
      <c r="O51" s="9" t="s">
        <v>255</v>
      </c>
      <c r="P51" s="9" t="s">
        <v>241</v>
      </c>
      <c r="Q51" s="12"/>
    </row>
    <row r="52" spans="1:17" x14ac:dyDescent="0.3">
      <c r="A52" s="22" t="s">
        <v>195</v>
      </c>
      <c r="B52" s="9" t="s">
        <v>265</v>
      </c>
      <c r="C52">
        <v>20</v>
      </c>
      <c r="D52" s="9" t="s">
        <v>215</v>
      </c>
      <c r="E52">
        <v>1</v>
      </c>
      <c r="F52" s="9" t="s">
        <v>10</v>
      </c>
      <c r="G52">
        <v>1</v>
      </c>
      <c r="H52" s="9"/>
      <c r="I52" s="9"/>
      <c r="K52" s="9"/>
      <c r="M52" s="9"/>
      <c r="N52" s="9"/>
      <c r="O52" s="9"/>
      <c r="P52" s="9"/>
      <c r="Q52" s="12"/>
    </row>
    <row r="53" spans="1:17" x14ac:dyDescent="0.3">
      <c r="A53" s="22" t="s">
        <v>195</v>
      </c>
      <c r="B53" s="9" t="s">
        <v>265</v>
      </c>
      <c r="C53">
        <v>21</v>
      </c>
      <c r="D53" s="9" t="s">
        <v>216</v>
      </c>
      <c r="E53">
        <v>1</v>
      </c>
      <c r="F53" s="9" t="s">
        <v>152</v>
      </c>
      <c r="G53">
        <v>2</v>
      </c>
      <c r="H53" s="9"/>
      <c r="I53" s="9"/>
      <c r="K53" s="9"/>
      <c r="M53" s="9"/>
      <c r="N53" s="9"/>
      <c r="O53" s="9"/>
      <c r="P53" s="9"/>
      <c r="Q53" s="12"/>
    </row>
    <row r="54" spans="1:17" x14ac:dyDescent="0.3">
      <c r="A54" s="22" t="s">
        <v>195</v>
      </c>
      <c r="B54" s="9" t="s">
        <v>265</v>
      </c>
      <c r="C54">
        <v>22</v>
      </c>
      <c r="D54" s="9" t="s">
        <v>217</v>
      </c>
      <c r="E54">
        <v>1</v>
      </c>
      <c r="F54" s="9" t="s">
        <v>11</v>
      </c>
      <c r="G54">
        <v>3</v>
      </c>
      <c r="H54" s="9"/>
      <c r="I54" s="9"/>
      <c r="K54" s="9"/>
      <c r="M54" s="9"/>
      <c r="N54" s="9"/>
      <c r="O54" s="9"/>
      <c r="P54" s="9"/>
      <c r="Q54" s="12"/>
    </row>
    <row r="55" spans="1:17" x14ac:dyDescent="0.3">
      <c r="A55" s="22" t="s">
        <v>195</v>
      </c>
      <c r="B55" s="9" t="s">
        <v>265</v>
      </c>
      <c r="C55">
        <v>23</v>
      </c>
      <c r="D55" s="9" t="s">
        <v>218</v>
      </c>
      <c r="E55">
        <v>1</v>
      </c>
      <c r="F55" s="9" t="s">
        <v>154</v>
      </c>
      <c r="G55">
        <v>4</v>
      </c>
      <c r="H55" s="9"/>
      <c r="I55" s="9"/>
      <c r="K55" s="9"/>
      <c r="M55" s="9"/>
      <c r="N55" s="9"/>
      <c r="O55" s="9"/>
      <c r="P55" s="9"/>
      <c r="Q55" s="12"/>
    </row>
    <row r="56" spans="1:17" x14ac:dyDescent="0.3">
      <c r="A56" s="22" t="s">
        <v>267</v>
      </c>
      <c r="B56" s="9" t="s">
        <v>268</v>
      </c>
      <c r="C56">
        <v>1</v>
      </c>
      <c r="D56" s="9" t="s">
        <v>269</v>
      </c>
      <c r="E56">
        <v>1</v>
      </c>
      <c r="F56" s="9" t="s">
        <v>276</v>
      </c>
      <c r="G56">
        <v>5</v>
      </c>
      <c r="H56" s="9" t="s">
        <v>276</v>
      </c>
      <c r="I56" s="9" t="s">
        <v>281</v>
      </c>
      <c r="J56">
        <v>1</v>
      </c>
      <c r="K56" s="9"/>
      <c r="M56" s="9" t="s">
        <v>269</v>
      </c>
      <c r="N56" s="9" t="s">
        <v>112</v>
      </c>
      <c r="O56" s="9" t="s">
        <v>98</v>
      </c>
      <c r="P56" s="9" t="s">
        <v>276</v>
      </c>
      <c r="Q56" s="12"/>
    </row>
    <row r="57" spans="1:17" x14ac:dyDescent="0.3">
      <c r="A57" s="22" t="s">
        <v>267</v>
      </c>
      <c r="B57" s="9" t="s">
        <v>268</v>
      </c>
      <c r="C57">
        <v>2</v>
      </c>
      <c r="D57" s="9" t="s">
        <v>270</v>
      </c>
      <c r="E57">
        <v>1</v>
      </c>
      <c r="F57" s="9" t="s">
        <v>277</v>
      </c>
      <c r="G57">
        <v>3</v>
      </c>
      <c r="H57" s="9"/>
      <c r="I57" s="9"/>
      <c r="K57" s="9"/>
      <c r="M57" s="9"/>
      <c r="N57" s="9"/>
      <c r="O57" s="9"/>
      <c r="P57" s="9"/>
      <c r="Q57" s="12"/>
    </row>
    <row r="58" spans="1:17" x14ac:dyDescent="0.3">
      <c r="A58" s="22" t="s">
        <v>267</v>
      </c>
      <c r="B58" s="9" t="s">
        <v>268</v>
      </c>
      <c r="C58">
        <v>3</v>
      </c>
      <c r="D58" s="9" t="s">
        <v>271</v>
      </c>
      <c r="E58">
        <v>1</v>
      </c>
      <c r="F58" s="9" t="s">
        <v>278</v>
      </c>
      <c r="G58">
        <v>4</v>
      </c>
      <c r="H58" s="9"/>
      <c r="I58" s="9"/>
      <c r="K58" s="9"/>
      <c r="M58" s="9"/>
      <c r="N58" s="9"/>
      <c r="O58" s="9"/>
      <c r="P58" s="9"/>
      <c r="Q58" s="12"/>
    </row>
    <row r="59" spans="1:17" x14ac:dyDescent="0.3">
      <c r="A59" s="22" t="s">
        <v>267</v>
      </c>
      <c r="B59" s="9" t="s">
        <v>268</v>
      </c>
      <c r="C59">
        <v>4</v>
      </c>
      <c r="D59" s="9" t="s">
        <v>272</v>
      </c>
      <c r="E59">
        <v>1</v>
      </c>
      <c r="F59" s="9" t="s">
        <v>279</v>
      </c>
      <c r="G59">
        <v>6</v>
      </c>
      <c r="H59" s="9"/>
      <c r="I59" s="9"/>
      <c r="K59" s="9"/>
      <c r="M59" s="9"/>
      <c r="N59" s="9"/>
      <c r="O59" s="9"/>
      <c r="P59" s="9"/>
      <c r="Q59" s="12"/>
    </row>
    <row r="60" spans="1:17" x14ac:dyDescent="0.3">
      <c r="A60" s="22" t="s">
        <v>267</v>
      </c>
      <c r="B60" s="9" t="s">
        <v>268</v>
      </c>
      <c r="C60">
        <v>5</v>
      </c>
      <c r="D60" s="9" t="s">
        <v>273</v>
      </c>
      <c r="E60">
        <v>1</v>
      </c>
      <c r="F60" s="9" t="s">
        <v>280</v>
      </c>
      <c r="G60">
        <v>7</v>
      </c>
      <c r="H60" s="9"/>
      <c r="I60" s="9"/>
      <c r="K60" s="9"/>
      <c r="M60" s="9"/>
      <c r="N60" s="9"/>
      <c r="O60" s="9"/>
      <c r="P60" s="9"/>
      <c r="Q60" s="12"/>
    </row>
    <row r="61" spans="1:17" x14ac:dyDescent="0.3">
      <c r="A61" s="22" t="s">
        <v>267</v>
      </c>
      <c r="B61" s="9" t="s">
        <v>268</v>
      </c>
      <c r="C61">
        <v>6</v>
      </c>
      <c r="D61" s="9" t="s">
        <v>274</v>
      </c>
      <c r="E61">
        <v>1</v>
      </c>
      <c r="F61" s="9" t="s">
        <v>10</v>
      </c>
      <c r="G61">
        <v>1</v>
      </c>
      <c r="H61" s="9"/>
      <c r="I61" s="9"/>
      <c r="K61" s="9"/>
      <c r="M61" s="9"/>
      <c r="N61" s="9"/>
      <c r="O61" s="9"/>
      <c r="P61" s="9"/>
      <c r="Q61" s="12"/>
    </row>
    <row r="62" spans="1:17" x14ac:dyDescent="0.3">
      <c r="A62" s="22" t="s">
        <v>267</v>
      </c>
      <c r="B62" s="9" t="s">
        <v>268</v>
      </c>
      <c r="C62">
        <v>7</v>
      </c>
      <c r="D62" s="9" t="s">
        <v>275</v>
      </c>
      <c r="E62">
        <v>1</v>
      </c>
      <c r="F62" s="9" t="s">
        <v>11</v>
      </c>
      <c r="G62">
        <v>2</v>
      </c>
      <c r="H62" s="9"/>
      <c r="I62" s="9"/>
      <c r="K62" s="9"/>
      <c r="M62" s="9"/>
      <c r="N62" s="9"/>
      <c r="O62" s="9"/>
      <c r="P62" s="9"/>
      <c r="Q62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3"/>
  <sheetViews>
    <sheetView showGridLines="0" workbookViewId="0">
      <pane ySplit="3" topLeftCell="A22" activePane="bottomLeft" state="frozen"/>
      <selection pane="bottomLeft" activeCell="A33" sqref="A3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170</v>
      </c>
      <c r="C4" s="24" t="s">
        <v>133</v>
      </c>
    </row>
    <row r="5" spans="1:3" x14ac:dyDescent="0.3">
      <c r="A5" s="1" t="s">
        <v>24</v>
      </c>
      <c r="B5" s="23" t="s">
        <v>169</v>
      </c>
      <c r="C5" s="24" t="s">
        <v>122</v>
      </c>
    </row>
    <row r="6" spans="1:3" x14ac:dyDescent="0.3">
      <c r="A6" s="1" t="s">
        <v>105</v>
      </c>
      <c r="B6" s="23" t="s">
        <v>171</v>
      </c>
      <c r="C6" s="24" t="s">
        <v>123</v>
      </c>
    </row>
    <row r="7" spans="1:3" x14ac:dyDescent="0.3">
      <c r="A7" s="1" t="s">
        <v>106</v>
      </c>
      <c r="B7" s="23" t="s">
        <v>172</v>
      </c>
      <c r="C7" s="24" t="s">
        <v>124</v>
      </c>
    </row>
    <row r="8" spans="1:3" x14ac:dyDescent="0.3">
      <c r="A8" s="1" t="s">
        <v>113</v>
      </c>
      <c r="B8" s="23" t="s">
        <v>173</v>
      </c>
      <c r="C8" s="24" t="s">
        <v>125</v>
      </c>
    </row>
    <row r="9" spans="1:3" x14ac:dyDescent="0.3">
      <c r="A9" s="1" t="s">
        <v>114</v>
      </c>
      <c r="B9" s="23" t="s">
        <v>174</v>
      </c>
      <c r="C9" s="24" t="s">
        <v>126</v>
      </c>
    </row>
    <row r="10" spans="1:3" x14ac:dyDescent="0.3">
      <c r="A10" s="1" t="s">
        <v>166</v>
      </c>
      <c r="B10" s="23" t="s">
        <v>175</v>
      </c>
      <c r="C10" s="24" t="s">
        <v>127</v>
      </c>
    </row>
    <row r="11" spans="1:3" x14ac:dyDescent="0.3">
      <c r="A11" s="1" t="s">
        <v>167</v>
      </c>
      <c r="B11" s="23" t="s">
        <v>176</v>
      </c>
      <c r="C11" s="24" t="s">
        <v>128</v>
      </c>
    </row>
    <row r="12" spans="1:3" x14ac:dyDescent="0.3">
      <c r="A12" s="1" t="s">
        <v>168</v>
      </c>
      <c r="B12" s="23" t="s">
        <v>177</v>
      </c>
      <c r="C12" s="24" t="s">
        <v>146</v>
      </c>
    </row>
    <row r="13" spans="1:3" x14ac:dyDescent="0.3">
      <c r="A13" s="1" t="s">
        <v>111</v>
      </c>
      <c r="B13" s="23" t="s">
        <v>165</v>
      </c>
      <c r="C13" s="24" t="s">
        <v>133</v>
      </c>
    </row>
    <row r="14" spans="1:3" x14ac:dyDescent="0.3">
      <c r="A14" s="1" t="s">
        <v>256</v>
      </c>
      <c r="B14" s="23" t="s">
        <v>219</v>
      </c>
      <c r="C14" s="24" t="s">
        <v>196</v>
      </c>
    </row>
    <row r="15" spans="1:3" x14ac:dyDescent="0.3">
      <c r="A15" s="1" t="s">
        <v>242</v>
      </c>
      <c r="B15" s="23" t="s">
        <v>228</v>
      </c>
      <c r="C15" s="24" t="s">
        <v>205</v>
      </c>
    </row>
    <row r="16" spans="1:3" x14ac:dyDescent="0.3">
      <c r="A16" s="1" t="s">
        <v>243</v>
      </c>
      <c r="B16" s="23" t="s">
        <v>229</v>
      </c>
      <c r="C16" s="24" t="s">
        <v>206</v>
      </c>
    </row>
    <row r="17" spans="1:3" x14ac:dyDescent="0.3">
      <c r="A17" s="1" t="s">
        <v>244</v>
      </c>
      <c r="B17" s="23" t="s">
        <v>230</v>
      </c>
      <c r="C17" s="24" t="s">
        <v>207</v>
      </c>
    </row>
    <row r="18" spans="1:3" x14ac:dyDescent="0.3">
      <c r="A18" s="1" t="s">
        <v>245</v>
      </c>
      <c r="B18" s="23" t="s">
        <v>231</v>
      </c>
      <c r="C18" s="24" t="s">
        <v>208</v>
      </c>
    </row>
    <row r="19" spans="1:3" x14ac:dyDescent="0.3">
      <c r="A19" s="1" t="s">
        <v>246</v>
      </c>
      <c r="B19" s="23" t="s">
        <v>232</v>
      </c>
      <c r="C19" s="24" t="s">
        <v>209</v>
      </c>
    </row>
    <row r="20" spans="1:3" x14ac:dyDescent="0.3">
      <c r="A20" s="1" t="s">
        <v>247</v>
      </c>
      <c r="B20" s="23" t="s">
        <v>233</v>
      </c>
      <c r="C20" s="24" t="s">
        <v>210</v>
      </c>
    </row>
    <row r="21" spans="1:3" x14ac:dyDescent="0.3">
      <c r="A21" s="1" t="s">
        <v>248</v>
      </c>
      <c r="B21" s="23" t="s">
        <v>238</v>
      </c>
      <c r="C21" s="24" t="s">
        <v>211</v>
      </c>
    </row>
    <row r="22" spans="1:3" x14ac:dyDescent="0.3">
      <c r="A22" s="1" t="s">
        <v>249</v>
      </c>
      <c r="B22" s="23" t="s">
        <v>239</v>
      </c>
      <c r="C22" s="24" t="s">
        <v>212</v>
      </c>
    </row>
    <row r="23" spans="1:3" x14ac:dyDescent="0.3">
      <c r="A23" s="1" t="s">
        <v>250</v>
      </c>
      <c r="B23" s="23" t="s">
        <v>240</v>
      </c>
      <c r="C23" s="24" t="s">
        <v>213</v>
      </c>
    </row>
    <row r="24" spans="1:3" x14ac:dyDescent="0.3">
      <c r="A24" s="1" t="s">
        <v>251</v>
      </c>
      <c r="B24" s="23" t="s">
        <v>241</v>
      </c>
      <c r="C24" s="24" t="s">
        <v>214</v>
      </c>
    </row>
    <row r="25" spans="1:3" x14ac:dyDescent="0.3">
      <c r="A25" s="1" t="s">
        <v>257</v>
      </c>
      <c r="B25" s="23" t="s">
        <v>220</v>
      </c>
      <c r="C25" s="24" t="s">
        <v>197</v>
      </c>
    </row>
    <row r="26" spans="1:3" x14ac:dyDescent="0.3">
      <c r="A26" s="1" t="s">
        <v>258</v>
      </c>
      <c r="B26" s="23" t="s">
        <v>221</v>
      </c>
      <c r="C26" s="24" t="s">
        <v>198</v>
      </c>
    </row>
    <row r="27" spans="1:3" x14ac:dyDescent="0.3">
      <c r="A27" s="1" t="s">
        <v>259</v>
      </c>
      <c r="B27" s="23" t="s">
        <v>222</v>
      </c>
      <c r="C27" s="24" t="s">
        <v>199</v>
      </c>
    </row>
    <row r="28" spans="1:3" x14ac:dyDescent="0.3">
      <c r="A28" s="1" t="s">
        <v>260</v>
      </c>
      <c r="B28" s="23" t="s">
        <v>223</v>
      </c>
      <c r="C28" s="24" t="s">
        <v>200</v>
      </c>
    </row>
    <row r="29" spans="1:3" x14ac:dyDescent="0.3">
      <c r="A29" s="1" t="s">
        <v>261</v>
      </c>
      <c r="B29" s="23" t="s">
        <v>224</v>
      </c>
      <c r="C29" s="24" t="s">
        <v>201</v>
      </c>
    </row>
    <row r="30" spans="1:3" x14ac:dyDescent="0.3">
      <c r="A30" s="1" t="s">
        <v>262</v>
      </c>
      <c r="B30" s="23" t="s">
        <v>225</v>
      </c>
      <c r="C30" s="24" t="s">
        <v>202</v>
      </c>
    </row>
    <row r="31" spans="1:3" x14ac:dyDescent="0.3">
      <c r="A31" s="1" t="s">
        <v>263</v>
      </c>
      <c r="B31" s="23" t="s">
        <v>226</v>
      </c>
      <c r="C31" s="24" t="s">
        <v>203</v>
      </c>
    </row>
    <row r="32" spans="1:3" x14ac:dyDescent="0.3">
      <c r="A32" s="1" t="s">
        <v>264</v>
      </c>
      <c r="B32" s="23" t="s">
        <v>227</v>
      </c>
      <c r="C32" s="24" t="s">
        <v>204</v>
      </c>
    </row>
    <row r="33" spans="1:3" x14ac:dyDescent="0.3">
      <c r="A33" s="1" t="s">
        <v>281</v>
      </c>
      <c r="B33" s="23" t="s">
        <v>276</v>
      </c>
      <c r="C33" s="24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193</v>
      </c>
    </row>
    <row r="3" spans="1:5" x14ac:dyDescent="0.3">
      <c r="A3">
        <v>2</v>
      </c>
      <c r="B3" s="9" t="s">
        <v>121</v>
      </c>
      <c r="C3" s="9" t="s">
        <v>107</v>
      </c>
      <c r="E3" t="s">
        <v>194</v>
      </c>
    </row>
    <row r="4" spans="1:5" x14ac:dyDescent="0.3">
      <c r="A4">
        <v>3</v>
      </c>
      <c r="B4" s="9" t="s">
        <v>265</v>
      </c>
      <c r="C4" s="9" t="s">
        <v>107</v>
      </c>
      <c r="E4" t="s">
        <v>266</v>
      </c>
    </row>
    <row r="5" spans="1:5" x14ac:dyDescent="0.3">
      <c r="A5">
        <v>4</v>
      </c>
      <c r="B5" s="9" t="s">
        <v>268</v>
      </c>
      <c r="C5" s="9" t="s">
        <v>107</v>
      </c>
      <c r="E5" t="s">
        <v>282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155</v>
      </c>
      <c r="G2">
        <v>7</v>
      </c>
      <c r="H2" s="9" t="s">
        <v>169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156</v>
      </c>
      <c r="G3">
        <v>8</v>
      </c>
      <c r="H3" s="9" t="s">
        <v>171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157</v>
      </c>
      <c r="G4">
        <v>9</v>
      </c>
      <c r="H4" s="9" t="s">
        <v>172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158</v>
      </c>
      <c r="G5">
        <v>10</v>
      </c>
      <c r="H5" s="9" t="s">
        <v>173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159</v>
      </c>
      <c r="G6">
        <v>11</v>
      </c>
      <c r="H6" s="9" t="s">
        <v>174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160</v>
      </c>
      <c r="G7">
        <v>12</v>
      </c>
      <c r="H7" s="9" t="s">
        <v>175</v>
      </c>
      <c r="I7" s="9" t="s">
        <v>166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161</v>
      </c>
      <c r="G8">
        <v>13</v>
      </c>
      <c r="H8" s="9" t="s">
        <v>176</v>
      </c>
      <c r="I8" s="9" t="s">
        <v>167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133</v>
      </c>
      <c r="E13">
        <v>1</v>
      </c>
      <c r="F13" s="9" t="s">
        <v>148</v>
      </c>
      <c r="G13">
        <v>1</v>
      </c>
      <c r="H13" s="9" t="s">
        <v>170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134</v>
      </c>
      <c r="E14">
        <v>1</v>
      </c>
      <c r="F14" s="9" t="s">
        <v>154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135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136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137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152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138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139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140</v>
      </c>
      <c r="E24">
        <v>1</v>
      </c>
      <c r="F24" s="9" t="s">
        <v>153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141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142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143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144</v>
      </c>
      <c r="E28">
        <v>1</v>
      </c>
      <c r="F28" s="9" t="s">
        <v>162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145</v>
      </c>
      <c r="E29">
        <v>1</v>
      </c>
      <c r="F29" s="9" t="s">
        <v>163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146</v>
      </c>
      <c r="E30">
        <v>1</v>
      </c>
      <c r="F30" s="9" t="s">
        <v>164</v>
      </c>
      <c r="G30">
        <v>16</v>
      </c>
      <c r="H30" s="9" t="s">
        <v>177</v>
      </c>
      <c r="I30" s="9" t="s">
        <v>168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135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136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137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152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138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139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140</v>
      </c>
      <c r="E40">
        <v>1</v>
      </c>
      <c r="F40" s="9" t="s">
        <v>153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147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148</v>
      </c>
      <c r="E42">
        <v>1</v>
      </c>
      <c r="F42" s="9" t="s">
        <v>148</v>
      </c>
      <c r="G42">
        <v>1</v>
      </c>
      <c r="H42" s="9" t="s">
        <v>165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134</v>
      </c>
      <c r="E43">
        <v>1</v>
      </c>
      <c r="F43" s="9" t="s">
        <v>154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149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150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151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141</v>
      </c>
      <c r="F47" s="9"/>
      <c r="H47" s="9"/>
      <c r="I47" s="9"/>
    </row>
    <row r="48" spans="1:10" x14ac:dyDescent="0.3">
      <c r="A48" s="9" t="s">
        <v>195</v>
      </c>
      <c r="B48" s="9" t="s">
        <v>265</v>
      </c>
      <c r="C48">
        <v>1</v>
      </c>
      <c r="D48" s="9" t="s">
        <v>196</v>
      </c>
      <c r="E48">
        <v>1</v>
      </c>
      <c r="F48" s="9" t="s">
        <v>219</v>
      </c>
      <c r="G48">
        <v>5</v>
      </c>
      <c r="H48" s="9" t="s">
        <v>219</v>
      </c>
      <c r="I48" s="9" t="s">
        <v>256</v>
      </c>
      <c r="J48">
        <v>1</v>
      </c>
    </row>
    <row r="49" spans="1:10" x14ac:dyDescent="0.3">
      <c r="A49" s="9" t="s">
        <v>195</v>
      </c>
      <c r="B49" s="9" t="s">
        <v>265</v>
      </c>
      <c r="C49">
        <v>2</v>
      </c>
      <c r="D49" s="9" t="s">
        <v>197</v>
      </c>
      <c r="E49">
        <v>1</v>
      </c>
      <c r="F49" s="9" t="s">
        <v>220</v>
      </c>
      <c r="G49">
        <v>6</v>
      </c>
      <c r="H49" s="9" t="s">
        <v>220</v>
      </c>
      <c r="I49" s="9" t="s">
        <v>257</v>
      </c>
      <c r="J49">
        <v>2</v>
      </c>
    </row>
    <row r="50" spans="1:10" x14ac:dyDescent="0.3">
      <c r="A50" s="9" t="s">
        <v>195</v>
      </c>
      <c r="B50" s="9" t="s">
        <v>265</v>
      </c>
      <c r="C50">
        <v>3</v>
      </c>
      <c r="D50" s="9" t="s">
        <v>198</v>
      </c>
      <c r="E50">
        <v>1</v>
      </c>
      <c r="F50" s="9" t="s">
        <v>221</v>
      </c>
      <c r="G50">
        <v>7</v>
      </c>
      <c r="H50" s="9" t="s">
        <v>221</v>
      </c>
      <c r="I50" s="9" t="s">
        <v>258</v>
      </c>
      <c r="J50">
        <v>3</v>
      </c>
    </row>
    <row r="51" spans="1:10" x14ac:dyDescent="0.3">
      <c r="A51" s="9" t="s">
        <v>195</v>
      </c>
      <c r="B51" s="9" t="s">
        <v>265</v>
      </c>
      <c r="C51">
        <v>4</v>
      </c>
      <c r="D51" s="9" t="s">
        <v>199</v>
      </c>
      <c r="E51">
        <v>1</v>
      </c>
      <c r="F51" s="9" t="s">
        <v>222</v>
      </c>
      <c r="G51">
        <v>8</v>
      </c>
      <c r="H51" s="9" t="s">
        <v>222</v>
      </c>
      <c r="I51" s="9" t="s">
        <v>259</v>
      </c>
      <c r="J51">
        <v>4</v>
      </c>
    </row>
    <row r="52" spans="1:10" x14ac:dyDescent="0.3">
      <c r="A52" s="9" t="s">
        <v>195</v>
      </c>
      <c r="B52" s="9" t="s">
        <v>265</v>
      </c>
      <c r="C52">
        <v>5</v>
      </c>
      <c r="D52" s="9" t="s">
        <v>200</v>
      </c>
      <c r="E52">
        <v>1</v>
      </c>
      <c r="F52" s="9" t="s">
        <v>223</v>
      </c>
      <c r="G52">
        <v>9</v>
      </c>
      <c r="H52" s="9" t="s">
        <v>223</v>
      </c>
      <c r="I52" s="9" t="s">
        <v>260</v>
      </c>
      <c r="J52">
        <v>5</v>
      </c>
    </row>
    <row r="53" spans="1:10" x14ac:dyDescent="0.3">
      <c r="A53" s="9" t="s">
        <v>195</v>
      </c>
      <c r="B53" s="9" t="s">
        <v>265</v>
      </c>
      <c r="C53">
        <v>6</v>
      </c>
      <c r="D53" s="9" t="s">
        <v>201</v>
      </c>
      <c r="E53">
        <v>1</v>
      </c>
      <c r="F53" s="9" t="s">
        <v>224</v>
      </c>
      <c r="G53">
        <v>10</v>
      </c>
      <c r="H53" s="9" t="s">
        <v>224</v>
      </c>
      <c r="I53" s="9" t="s">
        <v>261</v>
      </c>
      <c r="J53">
        <v>6</v>
      </c>
    </row>
    <row r="54" spans="1:10" x14ac:dyDescent="0.3">
      <c r="A54" s="9" t="s">
        <v>195</v>
      </c>
      <c r="B54" s="9" t="s">
        <v>265</v>
      </c>
      <c r="C54">
        <v>7</v>
      </c>
      <c r="D54" s="9" t="s">
        <v>202</v>
      </c>
      <c r="E54">
        <v>1</v>
      </c>
      <c r="F54" s="9" t="s">
        <v>225</v>
      </c>
      <c r="G54">
        <v>11</v>
      </c>
      <c r="H54" s="9" t="s">
        <v>225</v>
      </c>
      <c r="I54" s="9" t="s">
        <v>262</v>
      </c>
      <c r="J54">
        <v>7</v>
      </c>
    </row>
    <row r="55" spans="1:10" x14ac:dyDescent="0.3">
      <c r="A55" s="9" t="s">
        <v>195</v>
      </c>
      <c r="B55" s="9" t="s">
        <v>265</v>
      </c>
      <c r="C55">
        <v>8</v>
      </c>
      <c r="D55" s="9" t="s">
        <v>203</v>
      </c>
      <c r="E55">
        <v>1</v>
      </c>
      <c r="F55" s="9" t="s">
        <v>226</v>
      </c>
      <c r="G55">
        <v>12</v>
      </c>
      <c r="H55" s="9" t="s">
        <v>226</v>
      </c>
      <c r="I55" s="9" t="s">
        <v>263</v>
      </c>
      <c r="J55">
        <v>8</v>
      </c>
    </row>
    <row r="56" spans="1:10" x14ac:dyDescent="0.3">
      <c r="A56" s="9" t="s">
        <v>195</v>
      </c>
      <c r="B56" s="9" t="s">
        <v>265</v>
      </c>
      <c r="C56">
        <v>9</v>
      </c>
      <c r="D56" s="9" t="s">
        <v>204</v>
      </c>
      <c r="E56">
        <v>1</v>
      </c>
      <c r="F56" s="9" t="s">
        <v>227</v>
      </c>
      <c r="G56">
        <v>13</v>
      </c>
      <c r="H56" s="9" t="s">
        <v>227</v>
      </c>
      <c r="I56" s="9" t="s">
        <v>264</v>
      </c>
      <c r="J56">
        <v>9</v>
      </c>
    </row>
    <row r="57" spans="1:10" x14ac:dyDescent="0.3">
      <c r="A57" s="9" t="s">
        <v>195</v>
      </c>
      <c r="B57" s="9" t="s">
        <v>265</v>
      </c>
      <c r="C57">
        <v>10</v>
      </c>
      <c r="D57" s="9" t="s">
        <v>205</v>
      </c>
      <c r="E57">
        <v>1</v>
      </c>
      <c r="F57" s="9" t="s">
        <v>228</v>
      </c>
      <c r="G57">
        <v>14</v>
      </c>
      <c r="H57" s="9" t="s">
        <v>228</v>
      </c>
      <c r="I57" s="9" t="s">
        <v>242</v>
      </c>
      <c r="J57">
        <v>10</v>
      </c>
    </row>
    <row r="58" spans="1:10" x14ac:dyDescent="0.3">
      <c r="A58" s="9" t="s">
        <v>195</v>
      </c>
      <c r="B58" s="9" t="s">
        <v>265</v>
      </c>
      <c r="C58">
        <v>11</v>
      </c>
      <c r="D58" s="9" t="s">
        <v>206</v>
      </c>
      <c r="E58">
        <v>1</v>
      </c>
      <c r="F58" s="9" t="s">
        <v>229</v>
      </c>
      <c r="G58">
        <v>15</v>
      </c>
      <c r="H58" s="9" t="s">
        <v>229</v>
      </c>
      <c r="I58" s="9" t="s">
        <v>243</v>
      </c>
      <c r="J58">
        <v>11</v>
      </c>
    </row>
    <row r="59" spans="1:10" x14ac:dyDescent="0.3">
      <c r="A59" s="9" t="s">
        <v>195</v>
      </c>
      <c r="B59" s="9" t="s">
        <v>265</v>
      </c>
      <c r="C59">
        <v>12</v>
      </c>
      <c r="D59" s="9" t="s">
        <v>207</v>
      </c>
      <c r="E59">
        <v>1</v>
      </c>
      <c r="F59" s="9" t="s">
        <v>230</v>
      </c>
      <c r="G59">
        <v>16</v>
      </c>
      <c r="H59" s="9" t="s">
        <v>230</v>
      </c>
      <c r="I59" s="9" t="s">
        <v>244</v>
      </c>
      <c r="J59">
        <v>12</v>
      </c>
    </row>
    <row r="60" spans="1:10" x14ac:dyDescent="0.3">
      <c r="A60" s="9" t="s">
        <v>195</v>
      </c>
      <c r="B60" s="9" t="s">
        <v>265</v>
      </c>
      <c r="C60">
        <v>13</v>
      </c>
      <c r="D60" s="9" t="s">
        <v>208</v>
      </c>
      <c r="E60">
        <v>1</v>
      </c>
      <c r="F60" s="9" t="s">
        <v>231</v>
      </c>
      <c r="G60">
        <v>17</v>
      </c>
      <c r="H60" s="9" t="s">
        <v>231</v>
      </c>
      <c r="I60" s="9" t="s">
        <v>245</v>
      </c>
      <c r="J60">
        <v>13</v>
      </c>
    </row>
    <row r="61" spans="1:10" x14ac:dyDescent="0.3">
      <c r="A61" s="9" t="s">
        <v>195</v>
      </c>
      <c r="B61" s="9" t="s">
        <v>265</v>
      </c>
      <c r="C61">
        <v>14</v>
      </c>
      <c r="D61" s="9" t="s">
        <v>209</v>
      </c>
      <c r="E61">
        <v>1</v>
      </c>
      <c r="F61" s="9" t="s">
        <v>232</v>
      </c>
      <c r="G61">
        <v>18</v>
      </c>
      <c r="H61" s="9" t="s">
        <v>232</v>
      </c>
      <c r="I61" s="9" t="s">
        <v>246</v>
      </c>
      <c r="J61">
        <v>14</v>
      </c>
    </row>
    <row r="62" spans="1:10" x14ac:dyDescent="0.3">
      <c r="A62" s="9" t="s">
        <v>195</v>
      </c>
      <c r="B62" s="9" t="s">
        <v>265</v>
      </c>
      <c r="C62">
        <v>15</v>
      </c>
      <c r="D62" s="9" t="s">
        <v>210</v>
      </c>
      <c r="E62">
        <v>1</v>
      </c>
      <c r="F62" s="9" t="s">
        <v>233</v>
      </c>
      <c r="G62">
        <v>19</v>
      </c>
      <c r="H62" s="9" t="s">
        <v>233</v>
      </c>
      <c r="I62" s="9" t="s">
        <v>247</v>
      </c>
      <c r="J62">
        <v>15</v>
      </c>
    </row>
    <row r="63" spans="1:10" x14ac:dyDescent="0.3">
      <c r="A63" s="9" t="s">
        <v>195</v>
      </c>
      <c r="B63" s="9" t="s">
        <v>265</v>
      </c>
      <c r="C63">
        <v>16</v>
      </c>
      <c r="D63" s="9" t="s">
        <v>211</v>
      </c>
      <c r="E63">
        <v>1</v>
      </c>
      <c r="F63" s="9" t="s">
        <v>234</v>
      </c>
      <c r="G63">
        <v>20</v>
      </c>
      <c r="H63" s="9" t="s">
        <v>238</v>
      </c>
      <c r="I63" s="9" t="s">
        <v>248</v>
      </c>
      <c r="J63">
        <v>16</v>
      </c>
    </row>
    <row r="64" spans="1:10" x14ac:dyDescent="0.3">
      <c r="A64" s="9" t="s">
        <v>195</v>
      </c>
      <c r="B64" s="9" t="s">
        <v>265</v>
      </c>
      <c r="C64">
        <v>17</v>
      </c>
      <c r="D64" s="9" t="s">
        <v>212</v>
      </c>
      <c r="E64">
        <v>1</v>
      </c>
      <c r="F64" s="9" t="s">
        <v>235</v>
      </c>
      <c r="G64">
        <v>21</v>
      </c>
      <c r="H64" s="9" t="s">
        <v>239</v>
      </c>
      <c r="I64" s="9" t="s">
        <v>249</v>
      </c>
      <c r="J64">
        <v>17</v>
      </c>
    </row>
    <row r="65" spans="1:10" x14ac:dyDescent="0.3">
      <c r="A65" s="9" t="s">
        <v>195</v>
      </c>
      <c r="B65" s="9" t="s">
        <v>265</v>
      </c>
      <c r="C65">
        <v>18</v>
      </c>
      <c r="D65" s="9" t="s">
        <v>213</v>
      </c>
      <c r="E65">
        <v>1</v>
      </c>
      <c r="F65" s="9" t="s">
        <v>236</v>
      </c>
      <c r="G65">
        <v>22</v>
      </c>
      <c r="H65" s="9" t="s">
        <v>240</v>
      </c>
      <c r="I65" s="9" t="s">
        <v>250</v>
      </c>
      <c r="J65">
        <v>18</v>
      </c>
    </row>
    <row r="66" spans="1:10" x14ac:dyDescent="0.3">
      <c r="A66" s="9" t="s">
        <v>195</v>
      </c>
      <c r="B66" s="9" t="s">
        <v>265</v>
      </c>
      <c r="C66">
        <v>19</v>
      </c>
      <c r="D66" s="9" t="s">
        <v>214</v>
      </c>
      <c r="E66">
        <v>1</v>
      </c>
      <c r="F66" s="9" t="s">
        <v>237</v>
      </c>
      <c r="G66">
        <v>23</v>
      </c>
      <c r="H66" s="9" t="s">
        <v>241</v>
      </c>
      <c r="I66" s="9" t="s">
        <v>251</v>
      </c>
      <c r="J66">
        <v>19</v>
      </c>
    </row>
    <row r="67" spans="1:10" x14ac:dyDescent="0.3">
      <c r="A67" s="9" t="s">
        <v>195</v>
      </c>
      <c r="B67" s="9" t="s">
        <v>265</v>
      </c>
      <c r="C67">
        <v>20</v>
      </c>
      <c r="D67" s="9" t="s">
        <v>215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195</v>
      </c>
      <c r="B68" s="9" t="s">
        <v>265</v>
      </c>
      <c r="C68">
        <v>21</v>
      </c>
      <c r="D68" s="9" t="s">
        <v>216</v>
      </c>
      <c r="E68">
        <v>1</v>
      </c>
      <c r="F68" s="9" t="s">
        <v>152</v>
      </c>
      <c r="G68">
        <v>2</v>
      </c>
      <c r="H68" s="9"/>
      <c r="I68" s="9"/>
    </row>
    <row r="69" spans="1:10" x14ac:dyDescent="0.3">
      <c r="A69" s="9" t="s">
        <v>195</v>
      </c>
      <c r="B69" s="9" t="s">
        <v>265</v>
      </c>
      <c r="C69">
        <v>22</v>
      </c>
      <c r="D69" s="9" t="s">
        <v>217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195</v>
      </c>
      <c r="B70" s="9" t="s">
        <v>265</v>
      </c>
      <c r="C70">
        <v>23</v>
      </c>
      <c r="D70" s="9" t="s">
        <v>218</v>
      </c>
      <c r="E70">
        <v>1</v>
      </c>
      <c r="F70" s="9" t="s">
        <v>154</v>
      </c>
      <c r="G70">
        <v>4</v>
      </c>
      <c r="H70" s="9"/>
      <c r="I70" s="9"/>
    </row>
    <row r="71" spans="1:10" x14ac:dyDescent="0.3">
      <c r="A71" s="9" t="s">
        <v>195</v>
      </c>
      <c r="B71" s="9" t="s">
        <v>265</v>
      </c>
      <c r="C71">
        <v>24</v>
      </c>
      <c r="D71" s="9" t="s">
        <v>149</v>
      </c>
      <c r="F71" s="9"/>
      <c r="H71" s="9"/>
      <c r="I71" s="9"/>
    </row>
    <row r="72" spans="1:10" x14ac:dyDescent="0.3">
      <c r="A72" s="9" t="s">
        <v>195</v>
      </c>
      <c r="B72" s="9" t="s">
        <v>265</v>
      </c>
      <c r="C72">
        <v>25</v>
      </c>
      <c r="D72" s="9" t="s">
        <v>150</v>
      </c>
      <c r="F72" s="9"/>
      <c r="H72" s="9"/>
      <c r="I72" s="9"/>
    </row>
    <row r="73" spans="1:10" x14ac:dyDescent="0.3">
      <c r="A73" s="9" t="s">
        <v>195</v>
      </c>
      <c r="B73" s="9" t="s">
        <v>265</v>
      </c>
      <c r="C73">
        <v>26</v>
      </c>
      <c r="D73" s="9" t="s">
        <v>151</v>
      </c>
      <c r="F73" s="9"/>
      <c r="H73" s="9"/>
      <c r="I73" s="9"/>
    </row>
    <row r="74" spans="1:10" x14ac:dyDescent="0.3">
      <c r="A74" s="9" t="s">
        <v>267</v>
      </c>
      <c r="B74" s="9" t="s">
        <v>268</v>
      </c>
      <c r="C74">
        <v>1</v>
      </c>
      <c r="D74" s="9" t="s">
        <v>269</v>
      </c>
      <c r="E74">
        <v>1</v>
      </c>
      <c r="F74" s="9" t="s">
        <v>276</v>
      </c>
      <c r="G74">
        <v>5</v>
      </c>
      <c r="H74" s="9" t="s">
        <v>276</v>
      </c>
      <c r="I74" s="9" t="s">
        <v>281</v>
      </c>
      <c r="J74">
        <v>1</v>
      </c>
    </row>
    <row r="75" spans="1:10" x14ac:dyDescent="0.3">
      <c r="A75" s="9" t="s">
        <v>267</v>
      </c>
      <c r="B75" s="9" t="s">
        <v>268</v>
      </c>
      <c r="C75">
        <v>2</v>
      </c>
      <c r="D75" s="9" t="s">
        <v>270</v>
      </c>
      <c r="E75">
        <v>1</v>
      </c>
      <c r="F75" s="9" t="s">
        <v>277</v>
      </c>
      <c r="G75">
        <v>3</v>
      </c>
      <c r="H75" s="9"/>
      <c r="I75" s="9"/>
    </row>
    <row r="76" spans="1:10" x14ac:dyDescent="0.3">
      <c r="A76" s="9" t="s">
        <v>267</v>
      </c>
      <c r="B76" s="9" t="s">
        <v>268</v>
      </c>
      <c r="C76">
        <v>3</v>
      </c>
      <c r="D76" s="9" t="s">
        <v>271</v>
      </c>
      <c r="E76">
        <v>1</v>
      </c>
      <c r="F76" s="9" t="s">
        <v>278</v>
      </c>
      <c r="G76">
        <v>4</v>
      </c>
      <c r="H76" s="9"/>
      <c r="I76" s="9"/>
    </row>
    <row r="77" spans="1:10" x14ac:dyDescent="0.3">
      <c r="A77" s="9" t="s">
        <v>267</v>
      </c>
      <c r="B77" s="9" t="s">
        <v>268</v>
      </c>
      <c r="C77">
        <v>4</v>
      </c>
      <c r="D77" s="9" t="s">
        <v>272</v>
      </c>
      <c r="E77">
        <v>1</v>
      </c>
      <c r="F77" s="9" t="s">
        <v>279</v>
      </c>
      <c r="G77">
        <v>6</v>
      </c>
      <c r="H77" s="9"/>
      <c r="I77" s="9"/>
    </row>
    <row r="78" spans="1:10" x14ac:dyDescent="0.3">
      <c r="A78" s="9" t="s">
        <v>267</v>
      </c>
      <c r="B78" s="9" t="s">
        <v>268</v>
      </c>
      <c r="C78">
        <v>5</v>
      </c>
      <c r="D78" s="9" t="s">
        <v>273</v>
      </c>
      <c r="E78">
        <v>1</v>
      </c>
      <c r="F78" s="9" t="s">
        <v>280</v>
      </c>
      <c r="G78">
        <v>7</v>
      </c>
      <c r="H78" s="9"/>
      <c r="I78" s="9"/>
    </row>
    <row r="79" spans="1:10" x14ac:dyDescent="0.3">
      <c r="A79" s="9" t="s">
        <v>267</v>
      </c>
      <c r="B79" s="9" t="s">
        <v>268</v>
      </c>
      <c r="C79">
        <v>6</v>
      </c>
      <c r="D79" s="9" t="s">
        <v>274</v>
      </c>
      <c r="E79">
        <v>1</v>
      </c>
      <c r="F79" s="9" t="s">
        <v>10</v>
      </c>
      <c r="G79">
        <v>1</v>
      </c>
      <c r="H79" s="9"/>
      <c r="I79" s="9"/>
    </row>
    <row r="80" spans="1:10" x14ac:dyDescent="0.3">
      <c r="A80" s="9" t="s">
        <v>267</v>
      </c>
      <c r="B80" s="9" t="s">
        <v>268</v>
      </c>
      <c r="C80">
        <v>7</v>
      </c>
      <c r="D80" s="9" t="s">
        <v>275</v>
      </c>
      <c r="E80">
        <v>1</v>
      </c>
      <c r="F80" s="9" t="s">
        <v>11</v>
      </c>
      <c r="G80">
        <v>2</v>
      </c>
      <c r="H80" s="9"/>
      <c r="I80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0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18.10937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170</v>
      </c>
      <c r="C2" s="9" t="s">
        <v>133</v>
      </c>
      <c r="D2" s="9" t="s">
        <v>112</v>
      </c>
      <c r="E2" s="9" t="s">
        <v>98</v>
      </c>
      <c r="F2" s="9" t="s">
        <v>170</v>
      </c>
      <c r="H2" t="s">
        <v>28</v>
      </c>
      <c r="I2" t="s">
        <v>107</v>
      </c>
    </row>
    <row r="3" spans="1:9" x14ac:dyDescent="0.3">
      <c r="A3" s="9" t="s">
        <v>24</v>
      </c>
      <c r="B3" t="s">
        <v>169</v>
      </c>
      <c r="C3" s="9" t="s">
        <v>122</v>
      </c>
      <c r="D3" s="9" t="s">
        <v>112</v>
      </c>
      <c r="E3" s="9" t="s">
        <v>99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105</v>
      </c>
      <c r="B4" t="s">
        <v>171</v>
      </c>
      <c r="C4" s="9" t="s">
        <v>123</v>
      </c>
      <c r="D4" s="9" t="s">
        <v>112</v>
      </c>
      <c r="E4" s="9" t="s">
        <v>100</v>
      </c>
      <c r="F4" s="9" t="s">
        <v>171</v>
      </c>
      <c r="H4" t="s">
        <v>28</v>
      </c>
      <c r="I4" t="s">
        <v>107</v>
      </c>
    </row>
    <row r="5" spans="1:9" x14ac:dyDescent="0.3">
      <c r="A5" s="9" t="s">
        <v>106</v>
      </c>
      <c r="B5" t="s">
        <v>172</v>
      </c>
      <c r="C5" s="9" t="s">
        <v>124</v>
      </c>
      <c r="D5" s="9" t="s">
        <v>112</v>
      </c>
      <c r="E5" s="9" t="s">
        <v>102</v>
      </c>
      <c r="F5" s="9" t="s">
        <v>172</v>
      </c>
      <c r="H5" t="s">
        <v>28</v>
      </c>
      <c r="I5" t="s">
        <v>107</v>
      </c>
    </row>
    <row r="6" spans="1:9" x14ac:dyDescent="0.3">
      <c r="A6" s="9" t="s">
        <v>113</v>
      </c>
      <c r="B6" t="s">
        <v>173</v>
      </c>
      <c r="C6" s="9" t="s">
        <v>125</v>
      </c>
      <c r="D6" s="9" t="s">
        <v>112</v>
      </c>
      <c r="E6" s="9" t="s">
        <v>27</v>
      </c>
      <c r="F6" s="9" t="s">
        <v>173</v>
      </c>
      <c r="H6" t="s">
        <v>28</v>
      </c>
      <c r="I6" t="s">
        <v>107</v>
      </c>
    </row>
    <row r="7" spans="1:9" x14ac:dyDescent="0.3">
      <c r="A7" s="9" t="s">
        <v>114</v>
      </c>
      <c r="B7" t="s">
        <v>174</v>
      </c>
      <c r="C7" s="9" t="s">
        <v>126</v>
      </c>
      <c r="D7" s="9" t="s">
        <v>112</v>
      </c>
      <c r="E7" s="9" t="s">
        <v>101</v>
      </c>
      <c r="F7" s="9" t="s">
        <v>174</v>
      </c>
      <c r="H7" t="s">
        <v>28</v>
      </c>
      <c r="I7" t="s">
        <v>107</v>
      </c>
    </row>
    <row r="8" spans="1:9" x14ac:dyDescent="0.3">
      <c r="A8" s="9" t="s">
        <v>166</v>
      </c>
      <c r="B8" t="s">
        <v>175</v>
      </c>
      <c r="C8" s="9" t="s">
        <v>127</v>
      </c>
      <c r="D8" s="9" t="s">
        <v>112</v>
      </c>
      <c r="E8" s="9" t="s">
        <v>98</v>
      </c>
      <c r="F8" s="9" t="s">
        <v>175</v>
      </c>
      <c r="H8" t="s">
        <v>28</v>
      </c>
      <c r="I8" t="s">
        <v>107</v>
      </c>
    </row>
    <row r="9" spans="1:9" x14ac:dyDescent="0.3">
      <c r="A9" s="9" t="s">
        <v>167</v>
      </c>
      <c r="B9" t="s">
        <v>176</v>
      </c>
      <c r="C9" s="9" t="s">
        <v>128</v>
      </c>
      <c r="D9" s="9" t="s">
        <v>112</v>
      </c>
      <c r="E9" s="9" t="s">
        <v>99</v>
      </c>
      <c r="F9" s="9" t="s">
        <v>176</v>
      </c>
      <c r="H9" t="s">
        <v>28</v>
      </c>
      <c r="I9" t="s">
        <v>107</v>
      </c>
    </row>
    <row r="10" spans="1:9" x14ac:dyDescent="0.3">
      <c r="A10" s="9" t="s">
        <v>168</v>
      </c>
      <c r="B10" t="s">
        <v>177</v>
      </c>
      <c r="C10" s="9" t="s">
        <v>146</v>
      </c>
      <c r="D10" s="9" t="s">
        <v>112</v>
      </c>
      <c r="E10" s="9" t="s">
        <v>100</v>
      </c>
      <c r="F10" s="9" t="s">
        <v>177</v>
      </c>
      <c r="H10" t="s">
        <v>28</v>
      </c>
      <c r="I10" t="s">
        <v>107</v>
      </c>
    </row>
    <row r="11" spans="1:9" x14ac:dyDescent="0.3">
      <c r="A11" s="9" t="s">
        <v>111</v>
      </c>
      <c r="B11" t="s">
        <v>165</v>
      </c>
      <c r="C11" s="9" t="s">
        <v>133</v>
      </c>
      <c r="D11" s="9" t="s">
        <v>178</v>
      </c>
      <c r="E11" s="9" t="s">
        <v>115</v>
      </c>
      <c r="F11" s="9" t="s">
        <v>165</v>
      </c>
      <c r="H11" t="s">
        <v>108</v>
      </c>
      <c r="I11" t="s">
        <v>107</v>
      </c>
    </row>
    <row r="12" spans="1:9" x14ac:dyDescent="0.3">
      <c r="A12" s="9" t="s">
        <v>111</v>
      </c>
      <c r="B12" t="s">
        <v>165</v>
      </c>
      <c r="C12" s="9" t="s">
        <v>133</v>
      </c>
      <c r="D12" s="9" t="s">
        <v>179</v>
      </c>
      <c r="E12" s="9" t="s">
        <v>188</v>
      </c>
      <c r="F12" s="9" t="s">
        <v>165</v>
      </c>
      <c r="H12" t="s">
        <v>108</v>
      </c>
      <c r="I12" t="s">
        <v>107</v>
      </c>
    </row>
    <row r="13" spans="1:9" x14ac:dyDescent="0.3">
      <c r="A13" s="9" t="s">
        <v>111</v>
      </c>
      <c r="B13" t="s">
        <v>165</v>
      </c>
      <c r="C13" s="9" t="s">
        <v>133</v>
      </c>
      <c r="D13" s="9" t="s">
        <v>180</v>
      </c>
      <c r="E13" s="9" t="s">
        <v>119</v>
      </c>
      <c r="F13" s="9" t="s">
        <v>165</v>
      </c>
      <c r="H13" t="s">
        <v>108</v>
      </c>
      <c r="I13" t="s">
        <v>107</v>
      </c>
    </row>
    <row r="14" spans="1:9" x14ac:dyDescent="0.3">
      <c r="A14" s="9" t="s">
        <v>111</v>
      </c>
      <c r="B14" t="s">
        <v>165</v>
      </c>
      <c r="C14" s="9" t="s">
        <v>133</v>
      </c>
      <c r="D14" s="9" t="s">
        <v>181</v>
      </c>
      <c r="E14" s="9" t="s">
        <v>192</v>
      </c>
      <c r="F14" s="9" t="s">
        <v>165</v>
      </c>
      <c r="H14" t="s">
        <v>108</v>
      </c>
      <c r="I14" t="s">
        <v>107</v>
      </c>
    </row>
    <row r="15" spans="1:9" x14ac:dyDescent="0.3">
      <c r="A15" s="9" t="s">
        <v>111</v>
      </c>
      <c r="B15" t="s">
        <v>165</v>
      </c>
      <c r="C15" s="9" t="s">
        <v>133</v>
      </c>
      <c r="D15" s="9" t="s">
        <v>182</v>
      </c>
      <c r="E15" s="9" t="s">
        <v>189</v>
      </c>
      <c r="F15" s="9" t="s">
        <v>165</v>
      </c>
      <c r="H15" t="s">
        <v>108</v>
      </c>
      <c r="I15" t="s">
        <v>107</v>
      </c>
    </row>
    <row r="16" spans="1:9" x14ac:dyDescent="0.3">
      <c r="A16" s="9" t="s">
        <v>111</v>
      </c>
      <c r="B16" t="s">
        <v>165</v>
      </c>
      <c r="C16" s="9" t="s">
        <v>133</v>
      </c>
      <c r="D16" s="9" t="s">
        <v>183</v>
      </c>
      <c r="E16" s="9" t="s">
        <v>191</v>
      </c>
      <c r="F16" s="9" t="s">
        <v>165</v>
      </c>
      <c r="H16" t="s">
        <v>108</v>
      </c>
      <c r="I16" t="s">
        <v>107</v>
      </c>
    </row>
    <row r="17" spans="1:9" x14ac:dyDescent="0.3">
      <c r="A17" s="9" t="s">
        <v>111</v>
      </c>
      <c r="B17" t="s">
        <v>165</v>
      </c>
      <c r="C17" s="9" t="s">
        <v>133</v>
      </c>
      <c r="D17" s="9" t="s">
        <v>184</v>
      </c>
      <c r="E17" s="9" t="s">
        <v>190</v>
      </c>
      <c r="F17" s="9" t="s">
        <v>165</v>
      </c>
      <c r="H17" t="s">
        <v>108</v>
      </c>
      <c r="I17" t="s">
        <v>107</v>
      </c>
    </row>
    <row r="18" spans="1:9" x14ac:dyDescent="0.3">
      <c r="A18" s="9" t="s">
        <v>111</v>
      </c>
      <c r="B18" t="s">
        <v>165</v>
      </c>
      <c r="C18" s="9" t="s">
        <v>133</v>
      </c>
      <c r="D18" s="9" t="s">
        <v>185</v>
      </c>
      <c r="E18" s="9" t="s">
        <v>117</v>
      </c>
      <c r="F18" s="9" t="s">
        <v>165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165</v>
      </c>
      <c r="C19" s="9" t="s">
        <v>133</v>
      </c>
      <c r="D19" s="9" t="s">
        <v>186</v>
      </c>
      <c r="E19" s="9" t="s">
        <v>116</v>
      </c>
      <c r="F19" s="9" t="s">
        <v>165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165</v>
      </c>
      <c r="C20" s="9" t="s">
        <v>133</v>
      </c>
      <c r="D20" s="9" t="s">
        <v>187</v>
      </c>
      <c r="E20" s="9" t="s">
        <v>118</v>
      </c>
      <c r="F20" s="9" t="s">
        <v>165</v>
      </c>
      <c r="H20" t="s">
        <v>108</v>
      </c>
      <c r="I20" t="s">
        <v>107</v>
      </c>
    </row>
    <row r="21" spans="1:9" x14ac:dyDescent="0.3">
      <c r="A21" s="9" t="s">
        <v>256</v>
      </c>
      <c r="B21" t="s">
        <v>219</v>
      </c>
      <c r="C21" s="9" t="s">
        <v>196</v>
      </c>
      <c r="D21" s="9" t="s">
        <v>112</v>
      </c>
      <c r="E21" s="9" t="s">
        <v>252</v>
      </c>
      <c r="F21" s="9" t="s">
        <v>219</v>
      </c>
      <c r="H21" t="s">
        <v>195</v>
      </c>
      <c r="I21" t="s">
        <v>107</v>
      </c>
    </row>
    <row r="22" spans="1:9" x14ac:dyDescent="0.3">
      <c r="A22" s="9" t="s">
        <v>257</v>
      </c>
      <c r="B22" t="s">
        <v>220</v>
      </c>
      <c r="C22" s="9" t="s">
        <v>197</v>
      </c>
      <c r="D22" s="9" t="s">
        <v>112</v>
      </c>
      <c r="E22" s="9" t="s">
        <v>252</v>
      </c>
      <c r="F22" s="9" t="s">
        <v>220</v>
      </c>
      <c r="H22" t="s">
        <v>195</v>
      </c>
      <c r="I22" t="s">
        <v>107</v>
      </c>
    </row>
    <row r="23" spans="1:9" x14ac:dyDescent="0.3">
      <c r="A23" s="9" t="s">
        <v>258</v>
      </c>
      <c r="B23" t="s">
        <v>221</v>
      </c>
      <c r="C23" s="9" t="s">
        <v>198</v>
      </c>
      <c r="D23" s="9" t="s">
        <v>112</v>
      </c>
      <c r="E23" s="9" t="s">
        <v>252</v>
      </c>
      <c r="F23" s="9" t="s">
        <v>221</v>
      </c>
      <c r="H23" t="s">
        <v>195</v>
      </c>
      <c r="I23" t="s">
        <v>107</v>
      </c>
    </row>
    <row r="24" spans="1:9" x14ac:dyDescent="0.3">
      <c r="A24" s="9" t="s">
        <v>259</v>
      </c>
      <c r="B24" t="s">
        <v>222</v>
      </c>
      <c r="C24" s="9" t="s">
        <v>199</v>
      </c>
      <c r="D24" s="9" t="s">
        <v>112</v>
      </c>
      <c r="E24" s="9" t="s">
        <v>252</v>
      </c>
      <c r="F24" s="9" t="s">
        <v>222</v>
      </c>
      <c r="H24" t="s">
        <v>195</v>
      </c>
      <c r="I24" t="s">
        <v>107</v>
      </c>
    </row>
    <row r="25" spans="1:9" x14ac:dyDescent="0.3">
      <c r="A25" s="9" t="s">
        <v>260</v>
      </c>
      <c r="B25" t="s">
        <v>223</v>
      </c>
      <c r="C25" s="9" t="s">
        <v>200</v>
      </c>
      <c r="D25" s="9" t="s">
        <v>112</v>
      </c>
      <c r="E25" s="9" t="s">
        <v>252</v>
      </c>
      <c r="F25" s="9" t="s">
        <v>223</v>
      </c>
      <c r="H25" t="s">
        <v>195</v>
      </c>
      <c r="I25" t="s">
        <v>107</v>
      </c>
    </row>
    <row r="26" spans="1:9" x14ac:dyDescent="0.3">
      <c r="A26" s="9" t="s">
        <v>261</v>
      </c>
      <c r="B26" t="s">
        <v>224</v>
      </c>
      <c r="C26" s="9" t="s">
        <v>201</v>
      </c>
      <c r="D26" s="9" t="s">
        <v>112</v>
      </c>
      <c r="E26" s="9" t="s">
        <v>253</v>
      </c>
      <c r="F26" s="9" t="s">
        <v>224</v>
      </c>
      <c r="H26" t="s">
        <v>195</v>
      </c>
      <c r="I26" t="s">
        <v>107</v>
      </c>
    </row>
    <row r="27" spans="1:9" x14ac:dyDescent="0.3">
      <c r="A27" s="9" t="s">
        <v>262</v>
      </c>
      <c r="B27" t="s">
        <v>225</v>
      </c>
      <c r="C27" s="9" t="s">
        <v>202</v>
      </c>
      <c r="D27" s="9" t="s">
        <v>112</v>
      </c>
      <c r="E27" s="9" t="s">
        <v>254</v>
      </c>
      <c r="F27" s="9" t="s">
        <v>225</v>
      </c>
      <c r="H27" t="s">
        <v>195</v>
      </c>
      <c r="I27" t="s">
        <v>107</v>
      </c>
    </row>
    <row r="28" spans="1:9" x14ac:dyDescent="0.3">
      <c r="A28" s="9" t="s">
        <v>263</v>
      </c>
      <c r="B28" t="s">
        <v>226</v>
      </c>
      <c r="C28" s="9" t="s">
        <v>203</v>
      </c>
      <c r="D28" s="9" t="s">
        <v>112</v>
      </c>
      <c r="E28" s="9" t="s">
        <v>253</v>
      </c>
      <c r="F28" s="9" t="s">
        <v>226</v>
      </c>
      <c r="H28" t="s">
        <v>195</v>
      </c>
      <c r="I28" t="s">
        <v>107</v>
      </c>
    </row>
    <row r="29" spans="1:9" x14ac:dyDescent="0.3">
      <c r="A29" s="9" t="s">
        <v>264</v>
      </c>
      <c r="B29" t="s">
        <v>227</v>
      </c>
      <c r="C29" s="9" t="s">
        <v>204</v>
      </c>
      <c r="D29" s="9" t="s">
        <v>112</v>
      </c>
      <c r="E29" s="9" t="s">
        <v>254</v>
      </c>
      <c r="F29" s="9" t="s">
        <v>227</v>
      </c>
      <c r="H29" t="s">
        <v>195</v>
      </c>
      <c r="I29" t="s">
        <v>107</v>
      </c>
    </row>
    <row r="30" spans="1:9" x14ac:dyDescent="0.3">
      <c r="A30" s="9" t="s">
        <v>242</v>
      </c>
      <c r="B30" t="s">
        <v>228</v>
      </c>
      <c r="C30" s="9" t="s">
        <v>205</v>
      </c>
      <c r="D30" s="9" t="s">
        <v>112</v>
      </c>
      <c r="E30" s="9" t="s">
        <v>253</v>
      </c>
      <c r="F30" s="9" t="s">
        <v>228</v>
      </c>
      <c r="H30" t="s">
        <v>195</v>
      </c>
      <c r="I30" t="s">
        <v>107</v>
      </c>
    </row>
    <row r="31" spans="1:9" x14ac:dyDescent="0.3">
      <c r="A31" s="9" t="s">
        <v>243</v>
      </c>
      <c r="B31" t="s">
        <v>229</v>
      </c>
      <c r="C31" s="9" t="s">
        <v>206</v>
      </c>
      <c r="D31" s="9" t="s">
        <v>112</v>
      </c>
      <c r="E31" s="9" t="s">
        <v>254</v>
      </c>
      <c r="F31" s="9" t="s">
        <v>229</v>
      </c>
      <c r="H31" t="s">
        <v>195</v>
      </c>
      <c r="I31" t="s">
        <v>107</v>
      </c>
    </row>
    <row r="32" spans="1:9" x14ac:dyDescent="0.3">
      <c r="A32" s="9" t="s">
        <v>244</v>
      </c>
      <c r="B32" t="s">
        <v>230</v>
      </c>
      <c r="C32" s="9" t="s">
        <v>207</v>
      </c>
      <c r="D32" s="9" t="s">
        <v>112</v>
      </c>
      <c r="E32" s="9" t="s">
        <v>253</v>
      </c>
      <c r="F32" s="9" t="s">
        <v>230</v>
      </c>
      <c r="H32" t="s">
        <v>195</v>
      </c>
      <c r="I32" t="s">
        <v>107</v>
      </c>
    </row>
    <row r="33" spans="1:9" x14ac:dyDescent="0.3">
      <c r="A33" s="9" t="s">
        <v>245</v>
      </c>
      <c r="B33" t="s">
        <v>231</v>
      </c>
      <c r="C33" s="9" t="s">
        <v>208</v>
      </c>
      <c r="D33" s="9" t="s">
        <v>112</v>
      </c>
      <c r="E33" s="9" t="s">
        <v>254</v>
      </c>
      <c r="F33" s="9" t="s">
        <v>231</v>
      </c>
      <c r="H33" t="s">
        <v>195</v>
      </c>
      <c r="I33" t="s">
        <v>107</v>
      </c>
    </row>
    <row r="34" spans="1:9" x14ac:dyDescent="0.3">
      <c r="A34" s="9" t="s">
        <v>246</v>
      </c>
      <c r="B34" t="s">
        <v>232</v>
      </c>
      <c r="C34" s="9" t="s">
        <v>209</v>
      </c>
      <c r="D34" s="9" t="s">
        <v>112</v>
      </c>
      <c r="E34" s="9" t="s">
        <v>253</v>
      </c>
      <c r="F34" s="9" t="s">
        <v>232</v>
      </c>
      <c r="H34" t="s">
        <v>195</v>
      </c>
      <c r="I34" t="s">
        <v>107</v>
      </c>
    </row>
    <row r="35" spans="1:9" x14ac:dyDescent="0.3">
      <c r="A35" s="9" t="s">
        <v>247</v>
      </c>
      <c r="B35" t="s">
        <v>233</v>
      </c>
      <c r="C35" s="9" t="s">
        <v>210</v>
      </c>
      <c r="D35" s="9" t="s">
        <v>112</v>
      </c>
      <c r="E35" s="9" t="s">
        <v>254</v>
      </c>
      <c r="F35" s="9" t="s">
        <v>233</v>
      </c>
      <c r="H35" t="s">
        <v>195</v>
      </c>
      <c r="I35" t="s">
        <v>107</v>
      </c>
    </row>
    <row r="36" spans="1:9" x14ac:dyDescent="0.3">
      <c r="A36" s="9" t="s">
        <v>248</v>
      </c>
      <c r="B36" t="s">
        <v>238</v>
      </c>
      <c r="C36" s="9" t="s">
        <v>211</v>
      </c>
      <c r="D36" s="9" t="s">
        <v>112</v>
      </c>
      <c r="E36" s="9" t="s">
        <v>255</v>
      </c>
      <c r="F36" s="9" t="s">
        <v>238</v>
      </c>
      <c r="H36" t="s">
        <v>195</v>
      </c>
      <c r="I36" t="s">
        <v>107</v>
      </c>
    </row>
    <row r="37" spans="1:9" x14ac:dyDescent="0.3">
      <c r="A37" s="9" t="s">
        <v>249</v>
      </c>
      <c r="B37" t="s">
        <v>239</v>
      </c>
      <c r="C37" s="9" t="s">
        <v>212</v>
      </c>
      <c r="D37" s="9" t="s">
        <v>112</v>
      </c>
      <c r="E37" s="9" t="s">
        <v>255</v>
      </c>
      <c r="F37" s="9" t="s">
        <v>239</v>
      </c>
      <c r="H37" t="s">
        <v>195</v>
      </c>
      <c r="I37" t="s">
        <v>107</v>
      </c>
    </row>
    <row r="38" spans="1:9" x14ac:dyDescent="0.3">
      <c r="A38" s="9" t="s">
        <v>250</v>
      </c>
      <c r="B38" t="s">
        <v>240</v>
      </c>
      <c r="C38" s="9" t="s">
        <v>213</v>
      </c>
      <c r="D38" s="9" t="s">
        <v>112</v>
      </c>
      <c r="E38" s="9" t="s">
        <v>255</v>
      </c>
      <c r="F38" s="9" t="s">
        <v>240</v>
      </c>
      <c r="H38" t="s">
        <v>195</v>
      </c>
      <c r="I38" t="s">
        <v>107</v>
      </c>
    </row>
    <row r="39" spans="1:9" x14ac:dyDescent="0.3">
      <c r="A39" s="9" t="s">
        <v>251</v>
      </c>
      <c r="B39" t="s">
        <v>241</v>
      </c>
      <c r="C39" s="9" t="s">
        <v>214</v>
      </c>
      <c r="D39" s="9" t="s">
        <v>112</v>
      </c>
      <c r="E39" s="9" t="s">
        <v>255</v>
      </c>
      <c r="F39" s="9" t="s">
        <v>241</v>
      </c>
      <c r="H39" t="s">
        <v>195</v>
      </c>
      <c r="I39" t="s">
        <v>107</v>
      </c>
    </row>
    <row r="40" spans="1:9" x14ac:dyDescent="0.3">
      <c r="A40" s="9" t="s">
        <v>281</v>
      </c>
      <c r="B40" t="s">
        <v>276</v>
      </c>
      <c r="C40" s="9" t="s">
        <v>269</v>
      </c>
      <c r="D40" s="9" t="s">
        <v>112</v>
      </c>
      <c r="E40" s="9" t="s">
        <v>98</v>
      </c>
      <c r="F40" s="9" t="s">
        <v>276</v>
      </c>
      <c r="H40" t="s">
        <v>267</v>
      </c>
      <c r="I40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K Y 9 R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A p j 1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9 R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A p j 1 F V s M + 4 9 K M A A A D 2 A A A A E g A A A A A A A A A A A A A A A A A A A A A A Q 2 9 u Z m l n L 1 B h Y 2 t h Z 2 U u e G 1 s U E s B A i 0 A F A A C A A g A K Y 9 R V Q / K 6 a u k A A A A 6 Q A A A B M A A A A A A A A A A A A A A A A A 7 w A A A F t D b 2 5 0 Z W 5 0 X 1 R 5 c G V z X S 5 4 b W x Q S w E C L Q A U A A I A C A A p j 1 F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N Q A A A A A A A I U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x h c 3 R V c G R h d G V k I i B W Y W x 1 Z T 0 i Z D I w M j I t M T A t M T d U M j A 6 N T c 6 M T Y u M j E 4 M D I 4 M F o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T G F z d F V w Z G F 0 Z W Q i I F Z h b H V l P S J k M j A y M i 0 x M C 0 x N 1 Q y M D o 1 N z o x O C 4 0 N T M w N D g 5 W i I g L z 4 8 R W 5 0 c n k g V H l w Z T 0 i R m l s b E N v b H V t b l R 5 c G V z I i B W Y W x 1 Z T 0 i c 0 J n W U R C Z 0 1 H Q X d Z R 0 F 3 P T 0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x h c 3 R V c G R h d G V k I i B W Y W x 1 Z T 0 i Z D I w M j I t M T A t M T d U M j A 6 N T c 6 M T g u N D Q w M D g 0 M 1 o i I C 8 + P E V u d H J 5 I F R 5 c G U 9 I k Z p b G x D b 2 x 1 b W 5 U e X B l c y I g V m F s d W U 9 I n N C Z 0 F H Q m d Z R 0 F B Q U E i I C 8 + P E V u d H J 5 I F R 5 c G U 9 I k Z p b G x D b 2 x 1 b W 5 O Y W 1 l c y I g V m F s d W U 9 I n N b J n F 1 b 3 Q 7 Q 2 x h c 2 U m c X V v d D s s J n F 1 b 3 Q 7 R G V z Y 3 J p c G N p w 7 N u I E N h c G E m c X V v d D s s J n F 1 b 3 Q 7 U H J v c G l l Z G F k J n F 1 b 3 Q 7 L C Z x d W 9 0 O 1 Z h c m l h Y m x l J n F 1 b 3 Q 7 L C Z x d W 9 0 O 0 N v b G 9 y J n F 1 b 3 Q 7 L C Z x d W 9 0 O 3 R p d H V s b 1 9 s Z X l l b m R h J n F 1 b 3 Q 7 L C Z x d W 9 0 O 3 V y b F 9 p Y 2 9 u b y Z x d W 9 0 O y w m c X V v d D t p Z G N h c G E m c X V v d D s s J n F 1 b 3 Q 7 V G l w b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k R f R G V 0 Y W x s Z X M v Q X V 0 b 1 J l b W 9 2 Z W R D b 2 x 1 b W 5 z M S 5 7 Q 2 x h c 2 U s M H 0 m c X V v d D s s J n F 1 b 3 Q 7 U 2 V j d G l v b j E v Q k R f R G V 0 Y W x s Z X M v Q X V 0 b 1 J l b W 9 2 Z W R D b 2 x 1 b W 5 z M S 5 7 R G V z Y 3 J p c G N p w 7 N u I E N h c G E s M X 0 m c X V v d D s s J n F 1 b 3 Q 7 U 2 V j d G l v b j E v Q k R f R G V 0 Y W x s Z X M v Q X V 0 b 1 J l b W 9 2 Z W R D b 2 x 1 b W 5 z M S 5 7 U H J v c G l l Z G F k L D J 9 J n F 1 b 3 Q 7 L C Z x d W 9 0 O 1 N l Y 3 R p b 2 4 x L 0 J E X 0 R l d G F s b G V z L 0 F 1 d G 9 S Z W 1 v d m V k Q 2 9 s d W 1 u c z E u e 1 Z h c m l h Y m x l L D N 9 J n F 1 b 3 Q 7 L C Z x d W 9 0 O 1 N l Y 3 R p b 2 4 x L 0 J E X 0 R l d G F s b G V z L 0 F 1 d G 9 S Z W 1 v d m V k Q 2 9 s d W 1 u c z E u e 0 N v b G 9 y L D R 9 J n F 1 b 3 Q 7 L C Z x d W 9 0 O 1 N l Y 3 R p b 2 4 x L 0 J E X 0 R l d G F s b G V z L 0 F 1 d G 9 S Z W 1 v d m V k Q 2 9 s d W 1 u c z E u e 3 R p d H V s b 1 9 s Z X l l b m R h L D V 9 J n F 1 b 3 Q 7 L C Z x d W 9 0 O 1 N l Y 3 R p b 2 4 x L 0 J E X 0 R l d G F s b G V z L 0 F 1 d G 9 S Z W 1 v d m V k Q 2 9 s d W 1 u c z E u e 3 V y b F 9 p Y 2 9 u b y w 2 f S Z x d W 9 0 O y w m c X V v d D t T Z W N 0 a W 9 u M S 9 C R F 9 E Z X R h b G x l c y 9 B d X R v U m V t b 3 Z l Z E N v b H V t b n M x L n t p Z G N h c G E s N 3 0 m c X V v d D s s J n F 1 b 3 Q 7 U 2 V j d G l v b j E v Q k R f R G V 0 Y W x s Z X M v Q X V 0 b 1 J l b W 9 2 Z W R D b 2 x 1 b W 5 z M S 5 7 V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E w L T E 3 V D I w O j U 3 O j E 2 L j E 5 M z E y M j Z a I i A v P j x F b n R y e S B U e X B l P S J G a W x s Q 2 9 s d W 1 u V H l w Z X M i I F Z h b H V l P S J z Q m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Y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V N F J T I w R 2 x v Y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2 F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J E X 0 R l d G F s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P / D r r n s W T p e 0 3 P s 4 6 6 T H A A A A A A I A A A A A A B B m A A A A A Q A A I A A A A P y q 0 G X g p W y F v p g i 8 V H g R R Q j P Z U M t T q V P K 7 T w o m 9 x K i 3 A A A A A A 6 A A A A A A g A A I A A A A N k y e U 4 K q E o 5 w h V / K 7 W J o y z J + 8 u 7 I i H A s y X M u C i W g R J A U A A A A D 5 h q 1 Y i 6 u T X Q 0 / i m u X f T 2 5 Q 3 h N 4 m 2 E x 1 i H 4 4 D e K j Z G d 7 h D 6 s X C J r w a C c 8 p 7 F 9 5 i k 7 p C C t I N r f J 9 F Y J k n x f K x X f 8 I u 1 B O l o H e + K C Z o j t H F G b Q A A A A O L g z Y 6 L u + J q H c m C v / r p O 4 1 h a 9 Y R C S a g Y q m b C V p y e l u c r s T O 7 0 v c k y j 9 J u c 9 J C t X d W A 5 8 w m + P d S r X 7 h h R y / y a Y A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2022-10-17T20:57:29Z</dcterms:modified>
</cp:coreProperties>
</file>