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6A481662-4F97-4E3C-8ABC-F7CED69DDC75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BD_Capas!$A$1:$J$566</definedName>
    <definedName name="DatosExternos_1" localSheetId="8" hidden="1">BD_Detalles!$A$1:$I$65</definedName>
    <definedName name="DatosExternos_1" localSheetId="6" hidden="1">'Capas (2)'!$A$1:$E$29</definedName>
    <definedName name="DatosExternos_2" localSheetId="3" hidden="1">'BASE Global'!$A$1:$Q$222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53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2" l="1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C59" i="2"/>
  <c r="B58" i="2"/>
  <c r="H58" i="2"/>
  <c r="I58" i="2" s="1"/>
  <c r="G22" i="3"/>
  <c r="G23" i="3"/>
  <c r="G24" i="3"/>
  <c r="G25" i="3"/>
  <c r="G26" i="3"/>
  <c r="G27" i="3"/>
  <c r="G28" i="3"/>
  <c r="G29" i="3"/>
  <c r="I559" i="1"/>
  <c r="I555" i="1"/>
  <c r="I539" i="1"/>
  <c r="I535" i="1"/>
  <c r="I519" i="1"/>
  <c r="I515" i="1"/>
  <c r="I499" i="1"/>
  <c r="I495" i="1"/>
  <c r="I479" i="1"/>
  <c r="I475" i="1"/>
  <c r="I459" i="1"/>
  <c r="I455" i="1"/>
  <c r="I439" i="1"/>
  <c r="I435" i="1"/>
  <c r="I419" i="1"/>
  <c r="I415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C57" i="2"/>
  <c r="C55" i="2"/>
  <c r="C53" i="2"/>
  <c r="C51" i="2"/>
  <c r="C49" i="2"/>
  <c r="C47" i="2"/>
  <c r="C45" i="2"/>
  <c r="C43" i="2"/>
  <c r="C41" i="2"/>
  <c r="B40" i="2"/>
  <c r="I399" i="1"/>
  <c r="I395" i="1"/>
  <c r="I379" i="1"/>
  <c r="I375" i="1"/>
  <c r="I359" i="1"/>
  <c r="I355" i="1"/>
  <c r="I339" i="1"/>
  <c r="I335" i="1"/>
  <c r="I319" i="1"/>
  <c r="I315" i="1"/>
  <c r="I299" i="1"/>
  <c r="I295" i="1"/>
  <c r="I279" i="1"/>
  <c r="I275" i="1"/>
  <c r="I259" i="1"/>
  <c r="I255" i="1"/>
  <c r="I239" i="1"/>
  <c r="I235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G13" i="3"/>
  <c r="G14" i="3"/>
  <c r="G15" i="3"/>
  <c r="G16" i="3"/>
  <c r="G17" i="3"/>
  <c r="G18" i="3"/>
  <c r="G19" i="3"/>
  <c r="G20" i="3"/>
  <c r="G21" i="3"/>
  <c r="F38" i="2"/>
  <c r="F39" i="2"/>
  <c r="C39" i="2"/>
  <c r="B38" i="2"/>
  <c r="H38" i="2"/>
  <c r="I38" i="2" s="1"/>
  <c r="G38" i="2"/>
  <c r="C37" i="2"/>
  <c r="F36" i="2"/>
  <c r="F37" i="2"/>
  <c r="G36" i="2"/>
  <c r="F34" i="2"/>
  <c r="F35" i="2"/>
  <c r="C35" i="2"/>
  <c r="G34" i="2"/>
  <c r="F32" i="2"/>
  <c r="F33" i="2"/>
  <c r="B32" i="2"/>
  <c r="H32" i="2"/>
  <c r="I32" i="2" s="1"/>
  <c r="G32" i="2"/>
  <c r="F30" i="2"/>
  <c r="F31" i="2"/>
  <c r="C31" i="2"/>
  <c r="G30" i="2"/>
  <c r="F28" i="2"/>
  <c r="B28" i="2"/>
  <c r="B29" i="2"/>
  <c r="G28" i="2"/>
  <c r="F26" i="2"/>
  <c r="F27" i="2"/>
  <c r="F24" i="2"/>
  <c r="F25" i="2"/>
  <c r="H24" i="2"/>
  <c r="I24" i="2" s="1"/>
  <c r="H59" i="2" l="1"/>
  <c r="I59" i="2" s="1"/>
  <c r="B59" i="2"/>
  <c r="B41" i="2"/>
  <c r="H41" i="2"/>
  <c r="I41" i="2" s="1"/>
  <c r="H40" i="2"/>
  <c r="I40" i="2" s="1"/>
  <c r="B39" i="2"/>
  <c r="H39" i="2"/>
  <c r="I39" i="2" s="1"/>
  <c r="B37" i="2"/>
  <c r="H37" i="2"/>
  <c r="I37" i="2" s="1"/>
  <c r="H36" i="2"/>
  <c r="I36" i="2" s="1"/>
  <c r="B36" i="2"/>
  <c r="B35" i="2"/>
  <c r="H35" i="2"/>
  <c r="I35" i="2" s="1"/>
  <c r="H34" i="2"/>
  <c r="I34" i="2" s="1"/>
  <c r="B34" i="2"/>
  <c r="C33" i="2"/>
  <c r="B33" i="2"/>
  <c r="H33" i="2"/>
  <c r="I33" i="2" s="1"/>
  <c r="B31" i="2"/>
  <c r="H31" i="2"/>
  <c r="I31" i="2" s="1"/>
  <c r="H30" i="2"/>
  <c r="I30" i="2" s="1"/>
  <c r="B30" i="2"/>
  <c r="C29" i="2"/>
  <c r="F29" i="2"/>
  <c r="H29" i="2"/>
  <c r="I29" i="2" s="1"/>
  <c r="H28" i="2"/>
  <c r="I28" i="2" s="1"/>
  <c r="C27" i="2"/>
  <c r="B27" i="2"/>
  <c r="H27" i="2"/>
  <c r="I27" i="2" s="1"/>
  <c r="H26" i="2"/>
  <c r="I26" i="2" s="1"/>
  <c r="B26" i="2"/>
  <c r="C25" i="2"/>
  <c r="B25" i="2"/>
  <c r="H25" i="2"/>
  <c r="I25" i="2" s="1"/>
  <c r="B24" i="2"/>
  <c r="H60" i="2" l="1"/>
  <c r="I60" i="2" s="1"/>
  <c r="B60" i="2"/>
  <c r="B42" i="2"/>
  <c r="H42" i="2"/>
  <c r="I42" i="2" s="1"/>
  <c r="C21" i="2"/>
  <c r="B22" i="2"/>
  <c r="B23" i="2"/>
  <c r="F22" i="2"/>
  <c r="F23" i="2"/>
  <c r="C23" i="2"/>
  <c r="G22" i="2"/>
  <c r="F20" i="2"/>
  <c r="F21" i="2"/>
  <c r="G20" i="2"/>
  <c r="I219" i="1"/>
  <c r="I215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19" i="1"/>
  <c r="I199" i="1"/>
  <c r="I195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H199" i="1"/>
  <c r="I179" i="1"/>
  <c r="I175" i="1"/>
  <c r="H179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I159" i="1"/>
  <c r="I155" i="1"/>
  <c r="H159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I139" i="1"/>
  <c r="I135" i="1"/>
  <c r="H139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I119" i="1"/>
  <c r="I115" i="1"/>
  <c r="H119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I99" i="1"/>
  <c r="I95" i="1"/>
  <c r="H99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I79" i="1"/>
  <c r="I75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H79" i="1"/>
  <c r="I59" i="1"/>
  <c r="I55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I39" i="1"/>
  <c r="I35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G3" i="3"/>
  <c r="G4" i="3"/>
  <c r="G5" i="3"/>
  <c r="G6" i="3"/>
  <c r="G7" i="3"/>
  <c r="G8" i="3"/>
  <c r="G9" i="3"/>
  <c r="G10" i="3"/>
  <c r="G11" i="3"/>
  <c r="G12" i="3"/>
  <c r="F10" i="2"/>
  <c r="F11" i="2"/>
  <c r="F12" i="2"/>
  <c r="F13" i="2"/>
  <c r="F14" i="2"/>
  <c r="F15" i="2"/>
  <c r="F16" i="2"/>
  <c r="F17" i="2"/>
  <c r="F18" i="2"/>
  <c r="F19" i="2"/>
  <c r="C11" i="2"/>
  <c r="C12" i="2"/>
  <c r="C13" i="2"/>
  <c r="C14" i="2"/>
  <c r="C15" i="2"/>
  <c r="C16" i="2"/>
  <c r="C17" i="2"/>
  <c r="C18" i="2"/>
  <c r="C19" i="2"/>
  <c r="B10" i="2"/>
  <c r="H10" i="2"/>
  <c r="I10" i="2" s="1"/>
  <c r="I17" i="1"/>
  <c r="I13" i="1"/>
  <c r="I12" i="1"/>
  <c r="I11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G2" i="3"/>
  <c r="C61" i="2" l="1"/>
  <c r="H61" i="2"/>
  <c r="I61" i="2" s="1"/>
  <c r="B61" i="2"/>
  <c r="B43" i="2"/>
  <c r="H43" i="2"/>
  <c r="I43" i="2" s="1"/>
  <c r="H23" i="2"/>
  <c r="I23" i="2" s="1"/>
  <c r="H22" i="2"/>
  <c r="I22" i="2" s="1"/>
  <c r="B21" i="2"/>
  <c r="H21" i="2"/>
  <c r="I21" i="2" s="1"/>
  <c r="H20" i="2"/>
  <c r="I20" i="2" s="1"/>
  <c r="B20" i="2"/>
  <c r="B11" i="2"/>
  <c r="H11" i="2"/>
  <c r="I11" i="2" s="1"/>
  <c r="B62" i="2" l="1"/>
  <c r="H62" i="2"/>
  <c r="I62" i="2" s="1"/>
  <c r="H44" i="2"/>
  <c r="I44" i="2" s="1"/>
  <c r="B44" i="2"/>
  <c r="B12" i="2"/>
  <c r="H12" i="2"/>
  <c r="I12" i="2" s="1"/>
  <c r="C63" i="2" l="1"/>
  <c r="B63" i="2"/>
  <c r="H63" i="2"/>
  <c r="I63" i="2" s="1"/>
  <c r="H45" i="2"/>
  <c r="I45" i="2" s="1"/>
  <c r="B45" i="2"/>
  <c r="B13" i="2"/>
  <c r="H13" i="2"/>
  <c r="I13" i="2" s="1"/>
  <c r="B64" i="2" l="1"/>
  <c r="H64" i="2"/>
  <c r="I64" i="2" s="1"/>
  <c r="B46" i="2"/>
  <c r="H46" i="2"/>
  <c r="I46" i="2" s="1"/>
  <c r="H14" i="2"/>
  <c r="I14" i="2" s="1"/>
  <c r="B14" i="2"/>
  <c r="C65" i="2" l="1"/>
  <c r="B65" i="2"/>
  <c r="H65" i="2"/>
  <c r="I65" i="2" s="1"/>
  <c r="B47" i="2"/>
  <c r="H47" i="2"/>
  <c r="I47" i="2" s="1"/>
  <c r="H15" i="2"/>
  <c r="I15" i="2" s="1"/>
  <c r="B15" i="2"/>
  <c r="H66" i="2" l="1"/>
  <c r="I66" i="2" s="1"/>
  <c r="B66" i="2"/>
  <c r="B48" i="2"/>
  <c r="H48" i="2"/>
  <c r="I48" i="2" s="1"/>
  <c r="B16" i="2"/>
  <c r="H16" i="2"/>
  <c r="I16" i="2" s="1"/>
  <c r="C67" i="2" l="1"/>
  <c r="H67" i="2"/>
  <c r="I67" i="2" s="1"/>
  <c r="B67" i="2"/>
  <c r="H49" i="2"/>
  <c r="I49" i="2" s="1"/>
  <c r="B49" i="2"/>
  <c r="B17" i="2"/>
  <c r="H17" i="2"/>
  <c r="I17" i="2" s="1"/>
  <c r="H68" i="2" l="1"/>
  <c r="I68" i="2" s="1"/>
  <c r="B68" i="2"/>
  <c r="H50" i="2"/>
  <c r="I50" i="2" s="1"/>
  <c r="B50" i="2"/>
  <c r="H18" i="2"/>
  <c r="I18" i="2" s="1"/>
  <c r="B18" i="2"/>
  <c r="C69" i="2" l="1"/>
  <c r="H69" i="2"/>
  <c r="I69" i="2" s="1"/>
  <c r="B69" i="2"/>
  <c r="H51" i="2"/>
  <c r="I51" i="2" s="1"/>
  <c r="B51" i="2"/>
  <c r="B19" i="2"/>
  <c r="H19" i="2"/>
  <c r="I19" i="2" s="1"/>
  <c r="B70" i="2" l="1"/>
  <c r="H70" i="2"/>
  <c r="I70" i="2" s="1"/>
  <c r="B52" i="2"/>
  <c r="H52" i="2"/>
  <c r="I52" i="2" s="1"/>
  <c r="C71" i="2" l="1"/>
  <c r="B71" i="2"/>
  <c r="H71" i="2"/>
  <c r="I71" i="2" s="1"/>
  <c r="B53" i="2"/>
  <c r="H53" i="2"/>
  <c r="I53" i="2" s="1"/>
  <c r="B72" i="2" l="1"/>
  <c r="H72" i="2"/>
  <c r="I72" i="2" s="1"/>
  <c r="B54" i="2"/>
  <c r="H54" i="2"/>
  <c r="I54" i="2" s="1"/>
  <c r="C73" i="2" l="1"/>
  <c r="B73" i="2"/>
  <c r="H73" i="2"/>
  <c r="I73" i="2" s="1"/>
  <c r="B55" i="2"/>
  <c r="H55" i="2"/>
  <c r="I55" i="2" s="1"/>
  <c r="H56" i="2" l="1"/>
  <c r="I56" i="2" s="1"/>
  <c r="B56" i="2"/>
  <c r="H57" i="2" l="1"/>
  <c r="I57" i="2" s="1"/>
  <c r="B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<sst xmlns="http://schemas.openxmlformats.org/spreadsheetml/2006/main" count="6316" uniqueCount="439">
  <si>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</si>
  <si>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</si>
  <si>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</si>
  <si>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</si>
  <si>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</si>
  <si>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</si>
  <si>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</si>
  <si>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</si>
  <si>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</si>
  <si>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</si>
  <si>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</si>
  <si>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</si>
  <si>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</si>
  <si>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</si>
  <si>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</si>
  <si>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</si>
  <si>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</si>
  <si>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</si>
  <si>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</si>
  <si>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</si>
  <si>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</si>
  <si>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</si>
  <si>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</si>
  <si>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</si>
  <si>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</si>
  <si>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</si>
  <si>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</si>
  <si>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</si>
  <si>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</si>
  <si>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</si>
  <si>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</si>
  <si>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</si>
  <si>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</si>
  <si>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</si>
  <si>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</si>
  <si>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</si>
  <si>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</si>
  <si>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</si>
  <si>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</si>
  <si>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</si>
  <si>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</si>
  <si>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</si>
  <si>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</si>
  <si>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</si>
  <si>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</si>
  <si>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</si>
  <si>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</si>
  <si>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</si>
  <si>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</si>
  <si>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</si>
  <si>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</si>
  <si>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</si>
  <si>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</si>
  <si>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</si>
  <si>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</si>
  <si>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</si>
  <si>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</si>
  <si>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</si>
  <si>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</si>
  <si>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</si>
  <si>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</si>
  <si>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</si>
  <si>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</si>
  <si>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</si>
  <si>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</si>
  <si>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</si>
  <si>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</si>
  <si>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</si>
  <si>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</si>
  <si>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</si>
  <si>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</si>
  <si>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</si>
  <si>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</si>
  <si>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</si>
  <si>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</si>
  <si>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</si>
  <si>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</si>
  <si>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</si>
  <si>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</si>
  <si>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</si>
  <si>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</si>
  <si>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</si>
  <si>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</si>
  <si>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</si>
  <si>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</si>
  <si>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</si>
  <si>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</si>
  <si>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</si>
  <si>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</si>
  <si>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</si>
  <si>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</si>
  <si>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</si>
  <si>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</si>
  <si>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</si>
  <si>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</si>
  <si>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</si>
  <si>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</si>
  <si>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</si>
  <si>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</si>
  <si>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</si>
  <si>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</si>
  <si>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</si>
  <si>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COMUNA</t>
  </si>
  <si>
    <t>random</t>
  </si>
  <si>
    <t>Provincia</t>
  </si>
  <si>
    <t>03</t>
  </si>
  <si>
    <t>04</t>
  </si>
  <si>
    <t>05</t>
  </si>
  <si>
    <t>06</t>
  </si>
  <si>
    <t>07</t>
  </si>
  <si>
    <t>08</t>
  </si>
  <si>
    <t>09</t>
  </si>
  <si>
    <t>10</t>
  </si>
  <si>
    <t>default</t>
  </si>
  <si>
    <t>03-0</t>
  </si>
  <si>
    <t>04-0</t>
  </si>
  <si>
    <t>03-1</t>
  </si>
  <si>
    <t>03-2</t>
  </si>
  <si>
    <t>03-3</t>
  </si>
  <si>
    <t>04-1</t>
  </si>
  <si>
    <t>11</t>
  </si>
  <si>
    <t>12</t>
  </si>
  <si>
    <t>13</t>
  </si>
  <si>
    <t>Año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</si>
  <si>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</si>
  <si>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</si>
  <si>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</si>
  <si>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</si>
  <si>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</si>
  <si>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</si>
  <si>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</si>
  <si>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</si>
  <si>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</si>
  <si>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</si>
  <si>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</si>
  <si>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</si>
  <si>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</si>
  <si>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</si>
  <si>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</si>
  <si>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secundaria</t>
  </si>
  <si>
    <t>https://github.com/Sud-Austral/DATA_MAPA_PUBLIC_V2/tree/main/educacion/secundaria/?CUT_COM=00000.json</t>
  </si>
  <si>
    <t>AGNO</t>
  </si>
  <si>
    <t>RBD</t>
  </si>
  <si>
    <t>NOM_RBD</t>
  </si>
  <si>
    <t>Establecimiento</t>
  </si>
  <si>
    <t>TIPO_SOST</t>
  </si>
  <si>
    <t>Tipo Sostenedor</t>
  </si>
  <si>
    <t>NOM_REG_RB</t>
  </si>
  <si>
    <t>NOM_COM_RB</t>
  </si>
  <si>
    <t>NOM_DEPROV</t>
  </si>
  <si>
    <t>TIPO_DEPEN</t>
  </si>
  <si>
    <t>Tipo Dependencia</t>
  </si>
  <si>
    <t>DIRECCION</t>
  </si>
  <si>
    <t>Dirección</t>
  </si>
  <si>
    <t>NUMERO</t>
  </si>
  <si>
    <t>Número</t>
  </si>
  <si>
    <t>REFERENCIA</t>
  </si>
  <si>
    <t>Referencia</t>
  </si>
  <si>
    <t>MAT_PARV</t>
  </si>
  <si>
    <t>Matrícula Parvularia</t>
  </si>
  <si>
    <t>MAT_BAS_RE</t>
  </si>
  <si>
    <t>Matrícula Básica Regular</t>
  </si>
  <si>
    <t>MAT_BAS_AD</t>
  </si>
  <si>
    <t>Matrícula Básica Adultos</t>
  </si>
  <si>
    <t>MAT_ESP</t>
  </si>
  <si>
    <t>Matrícula Especial</t>
  </si>
  <si>
    <t>MAT_MHC_RE</t>
  </si>
  <si>
    <t>Matrícula Media HC Regular</t>
  </si>
  <si>
    <t>MAT_MHC_AD</t>
  </si>
  <si>
    <t>Matrícula Media HC Adultos</t>
  </si>
  <si>
    <t>MAT_MTP_RE</t>
  </si>
  <si>
    <t>Matrícula Media TP Regular</t>
  </si>
  <si>
    <t>MAT_MTP_AD</t>
  </si>
  <si>
    <t>Matrícula Media TP Adultos</t>
  </si>
  <si>
    <t>MAT_TOTAL</t>
  </si>
  <si>
    <t xml:space="preserve">Matrícula Total </t>
  </si>
  <si>
    <t>MAT_HOM_TO</t>
  </si>
  <si>
    <t>Matrícula Total Hombres</t>
  </si>
  <si>
    <t>MAT_MUJ_TO</t>
  </si>
  <si>
    <t>Matrícula Total Mujeres</t>
  </si>
  <si>
    <t>MAT_SI_TOT</t>
  </si>
  <si>
    <t>Matrícula Total Sin Información</t>
  </si>
  <si>
    <t>CUR_SIM_TO</t>
  </si>
  <si>
    <t>Cursos Simples</t>
  </si>
  <si>
    <t>CUR_COMB_T</t>
  </si>
  <si>
    <t>Cursos Combinados</t>
  </si>
  <si>
    <t>https://raw.githubusercontent.com/Sud-Austral/DATA_MAPA_PUBLIC_V2/main/AGUAS/Iconos/9_establecimientoEscolar/35.svg</t>
  </si>
  <si>
    <t>9_establecimientoEscolar</t>
  </si>
  <si>
    <t>0. No (Persona Natural)</t>
  </si>
  <si>
    <t>https://raw.githubusercontent.com/Sud-Austral/DATA_MAPA_PUBLIC_V2/main/AGUAS/Iconos/9_establecimientoEscolar/5.svg</t>
  </si>
  <si>
    <t>1. Sí</t>
  </si>
  <si>
    <t>https://raw.githubusercontent.com/Sud-Austral/DATA_MAPA_PUBLIC_V2/main/AGUAS/Iconos/9_establecimientoEscolar/6.svg</t>
  </si>
  <si>
    <t>2. Sin Información</t>
  </si>
  <si>
    <t>https://raw.githubusercontent.com/Sud-Austral/DATA_MAPA_PUBLIC_V2/main/AGUAS/Iconos/9_establecimientoEscolar/7.svg</t>
  </si>
  <si>
    <t>1. Municipal</t>
  </si>
  <si>
    <t>https://raw.githubusercontent.com/Sud-Austral/DATA_MAPA_PUBLIC_V2/main/AGUAS/Iconos/9_establecimientoEscolar/10.svg</t>
  </si>
  <si>
    <t>2. Particular Subvencionado</t>
  </si>
  <si>
    <t>https://raw.githubusercontent.com/Sud-Austral/DATA_MAPA_PUBLIC_V2/main/AGUAS/Iconos/9_establecimientoEscolar/11.svg</t>
  </si>
  <si>
    <t>3. Particular Pagado</t>
  </si>
  <si>
    <t>https://raw.githubusercontent.com/Sud-Austral/DATA_MAPA_PUBLIC_V2/main/AGUAS/Iconos/9_establecimientoEscolar/12.svg</t>
  </si>
  <si>
    <t>4. Corp. De Administración Delegada (DL 3166)</t>
  </si>
  <si>
    <t>https://raw.githubusercontent.com/Sud-Austral/DATA_MAPA_PUBLIC_V2/main/AGUAS/Iconos/9_establecimientoEscolar/13.svg</t>
  </si>
  <si>
    <t>5. Servicio Local de Educación</t>
  </si>
  <si>
    <t>compras_supermercado</t>
  </si>
  <si>
    <t>Punto</t>
  </si>
  <si>
    <t>https://raw.githubusercontent.com/Sud-Austral/mapa_insumos2/main/oms2/compras_supermercado/?CUT_COM=00000.json</t>
  </si>
  <si>
    <t>compras_quiosco</t>
  </si>
  <si>
    <t>https://raw.githubusercontent.com/Sud-Austral/mapa_insumos2/main/oms2/compras_quiosco/?CUT_COM=00000.json</t>
  </si>
  <si>
    <t>compras_panaderia</t>
  </si>
  <si>
    <t>https://raw.githubusercontent.com/Sud-Austral/mapa_insumos2/main/oms2/compras_panaderia/?CUT_COM=00000.json</t>
  </si>
  <si>
    <t>compras_tienda_de_regalos</t>
  </si>
  <si>
    <t>https://raw.githubusercontent.com/Sud-Austral/mapa_insumos2/main/oms2/compras_tienda_de_regalos/?CUT_COM=00000.json</t>
  </si>
  <si>
    <t>compras_general</t>
  </si>
  <si>
    <t>https://raw.githubusercontent.com/Sud-Austral/mapa_insumos2/main/oms2/compras_general/?CUT_COM=00000.json</t>
  </si>
  <si>
    <t>compras_verduleria</t>
  </si>
  <si>
    <t>https://raw.githubusercontent.com/Sud-Austral/mapa_insumos2/main/oms2/compras_verduleria/?CUT_COM=00000.json</t>
  </si>
  <si>
    <t>compras_carniceria</t>
  </si>
  <si>
    <t>https://raw.githubusercontent.com/Sud-Austral/mapa_insumos2/main/oms2/compras_carniceria/?CUT_COM=00000.json</t>
  </si>
  <si>
    <t>compras_florista</t>
  </si>
  <si>
    <t>https://raw.githubusercontent.com/Sud-Austral/mapa_insumos2/main/oms2/compras_florista/?CUT_COM=00000.json</t>
  </si>
  <si>
    <t>compras_centro_de_jardineria</t>
  </si>
  <si>
    <t>https://raw.githubusercontent.com/Sud-Austral/mapa_insumos2/main/oms2/compras_centro_de_jardineria/?CUT_COM=00000.json</t>
  </si>
  <si>
    <t>compras_centro_comercial</t>
  </si>
  <si>
    <t>https://raw.githubusercontent.com/Sud-Austral/mapa_insumos2/main/oms2/compras_centro_comercial/?CUT_COM=00000.json</t>
  </si>
  <si>
    <t>FID_gis_os</t>
  </si>
  <si>
    <t>Compras: Supermercado</t>
  </si>
  <si>
    <t>osm_id</t>
  </si>
  <si>
    <t>code</t>
  </si>
  <si>
    <t>fclass</t>
  </si>
  <si>
    <t>name</t>
  </si>
  <si>
    <t>Detalle</t>
  </si>
  <si>
    <t>Compras: Supermercado - Detalle</t>
  </si>
  <si>
    <t>type</t>
  </si>
  <si>
    <t>FID_Lim_Co</t>
  </si>
  <si>
    <t>NOM_REGION</t>
  </si>
  <si>
    <t>NOM_PROVIN</t>
  </si>
  <si>
    <t>NOM_COMUNA</t>
  </si>
  <si>
    <t>CUT</t>
  </si>
  <si>
    <t>Valor</t>
  </si>
  <si>
    <t>Categoría</t>
  </si>
  <si>
    <t>ID-Cat</t>
  </si>
  <si>
    <t>Compras: Quiosco</t>
  </si>
  <si>
    <t>Compras: Quiosco - Detalle</t>
  </si>
  <si>
    <t>Compras: Panadería</t>
  </si>
  <si>
    <t>Compra: Tienda Regalos</t>
  </si>
  <si>
    <t>Compra: Tienda Regalos - Detalle</t>
  </si>
  <si>
    <t>Compras: General</t>
  </si>
  <si>
    <t>Compras: General - Detalle</t>
  </si>
  <si>
    <t>Compras: Verdulería</t>
  </si>
  <si>
    <t>Compras: Verdulería - Detalle</t>
  </si>
  <si>
    <t>Compras: Carnicería</t>
  </si>
  <si>
    <t>Compras: Carnicería - Detalle</t>
  </si>
  <si>
    <t>Compras: Florería</t>
  </si>
  <si>
    <t>Compras: Florería - Detalle</t>
  </si>
  <si>
    <t>Compras: Jardinería</t>
  </si>
  <si>
    <t>Compras: Centro Comercial</t>
  </si>
  <si>
    <t>50_compras_supermercado</t>
  </si>
  <si>
    <t>05-0</t>
  </si>
  <si>
    <t>06-0</t>
  </si>
  <si>
    <t>Compras: Panadería - Detalle</t>
  </si>
  <si>
    <t>07-0</t>
  </si>
  <si>
    <t>Compras: Jardinería - Detalle</t>
  </si>
  <si>
    <t>Compras: Centro Comercial - Detalle</t>
  </si>
  <si>
    <t>https://raw.githubusercontent.com/Sud-Austral/DATA_MAPA_PUBLIC_V2/main/AGUAS/Iconos/50_compras_supermercado/1.svg</t>
  </si>
  <si>
    <t>58_compras_quiosco</t>
  </si>
  <si>
    <t>https://raw.githubusercontent.com/Sud-Austral/DATA_MAPA_PUBLIC_V2/main/AGUAS/Iconos/58_compras_quiosco/1.svg</t>
  </si>
  <si>
    <t>https://raw.githubusercontent.com/Sud-Austral/DATA_MAPA_PUBLIC_V2/main/AGUAS/Iconos/66_compras_panaderia/1.svg</t>
  </si>
  <si>
    <t>66_compras_panaderia</t>
  </si>
  <si>
    <t>https://raw.githubusercontent.com/Sud-Austral/DATA_MAPA_PUBLIC_V2/main/AGUAS/Iconos/69_compras_tiendaderegalos/1.svg</t>
  </si>
  <si>
    <t>69_compras_tiendaderegalos</t>
  </si>
  <si>
    <t>82_compras_general</t>
  </si>
  <si>
    <t>93_compras_verduleria</t>
  </si>
  <si>
    <t>103_compras_carniceria</t>
  </si>
  <si>
    <t>107_compras_florista</t>
  </si>
  <si>
    <t>121_compras_centrojardineria</t>
  </si>
  <si>
    <t>145_compras_centrocomercial</t>
  </si>
  <si>
    <t>https://raw.githubusercontent.com/Sud-Austral/DATA_MAPA_PUBLIC_V2/main/AGUAS/Iconos/82_compras_general/1.svg</t>
  </si>
  <si>
    <t>https://raw.githubusercontent.com/Sud-Austral/DATA_MAPA_PUBLIC_V2/main/AGUAS/Iconos/93_compras_verduleria/1.svg</t>
  </si>
  <si>
    <t>https://raw.githubusercontent.com/Sud-Austral/DATA_MAPA_PUBLIC_V2/main/AGUAS/Iconos/103_compras_carniceria/1.svg</t>
  </si>
  <si>
    <t>https://raw.githubusercontent.com/Sud-Austral/DATA_MAPA_PUBLIC_V2/main/AGUAS/Iconos/107_compras_florista/1.svg</t>
  </si>
  <si>
    <t>https://raw.githubusercontent.com/Sud-Austral/DATA_MAPA_PUBLIC_V2/main/AGUAS/Iconos/121_compras_centrojardineria/1.svg</t>
  </si>
  <si>
    <t>https://raw.githubusercontent.com/Sud-Austral/DATA_MAPA_PUBLIC_V2/main/AGUAS/Iconos/145_compras_centrocomercial/1.svg</t>
  </si>
  <si>
    <t>alojamiento_camping</t>
  </si>
  <si>
    <t>https://raw.githubusercontent.com/Sud-Austral/mapa_insumos2/main/oms2/alojamiento_camping/?CUT_COM=00000.json</t>
  </si>
  <si>
    <t>alojamiento_refugio</t>
  </si>
  <si>
    <t>https://raw.githubusercontent.com/Sud-Austral/mapa_insumos2/main/oms2/alojamiento_refugio/?CUT_COM=00000.json</t>
  </si>
  <si>
    <t>alojamiento_choza_alpina</t>
  </si>
  <si>
    <t>https://raw.githubusercontent.com/Sud-Austral/mapa_insumos2/main/oms2/alojamiento_choza_alpina/?CUT_COM=00000.json</t>
  </si>
  <si>
    <t>alojamiento_albergue</t>
  </si>
  <si>
    <t>https://raw.githubusercontent.com/Sud-Austral/mapa_insumos2/main/oms2/alojamiento_albergue/?CUT_COM=00000.json</t>
  </si>
  <si>
    <t>alojamiento_casa_de_invitados</t>
  </si>
  <si>
    <t>https://raw.githubusercontent.com/Sud-Austral/mapa_insumos2/main/oms2/alojamiento_casa_de_invitados/?CUT_COM=00000.json</t>
  </si>
  <si>
    <t>alojamiento_hotel</t>
  </si>
  <si>
    <t>https://raw.githubusercontent.com/Sud-Austral/mapa_insumos2/main/oms2/alojamiento_hotel/?CUT_COM=00000.json</t>
  </si>
  <si>
    <t>alojamiento_motel</t>
  </si>
  <si>
    <t>https://raw.githubusercontent.com/Sud-Austral/mapa_insumos2/main/oms2/alojamiento_motel/?CUT_COM=00000.json</t>
  </si>
  <si>
    <t>alojamiento_sitio_de_caravanas</t>
  </si>
  <si>
    <t>https://raw.githubusercontent.com/Sud-Austral/mapa_insumos2/main/oms2/alojamiento_sitio_de_caravanas/?CUT_COM=00000.json</t>
  </si>
  <si>
    <t>alojamiento_chalet</t>
  </si>
  <si>
    <t>https://raw.githubusercontent.com/Sud-Austral/mapa_insumos2/main/oms2/alojamiento_chalet/?CUT_COM=00000.json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</si>
  <si>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</si>
  <si>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</si>
  <si>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</si>
  <si>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</si>
  <si>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</si>
  <si>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</si>
  <si>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</si>
  <si>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</si>
  <si>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</si>
  <si>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Alojamiento: Camping</t>
  </si>
  <si>
    <t>Alojamiento: Camping - Detalle</t>
  </si>
  <si>
    <t>Alojamiento: Refugio</t>
  </si>
  <si>
    <t>Alojamiento: Refugio - Detalle</t>
  </si>
  <si>
    <t>Alojamiento: Choza Alpina</t>
  </si>
  <si>
    <t>Alojamiento: Choza Alpina - Detalle</t>
  </si>
  <si>
    <t>Alojamiento: Albergue</t>
  </si>
  <si>
    <t>Alojamiento: Albergue - Detalle</t>
  </si>
  <si>
    <t>Alojamiento: Casa Invitados</t>
  </si>
  <si>
    <t>Alojamiento: Casa Invitados - Detalle</t>
  </si>
  <si>
    <t>Alojamiento: Hotel</t>
  </si>
  <si>
    <t>Alojamiento: Hotel - Detalle</t>
  </si>
  <si>
    <t>Alojamiento: Motel</t>
  </si>
  <si>
    <t>Alojamiento: Motel - Detalle</t>
  </si>
  <si>
    <t>Alojamiento: Sitio Caravanas</t>
  </si>
  <si>
    <t>Alojamiento: Sitio Caravanas - Detalle</t>
  </si>
  <si>
    <t>Alojamiento: Chalet</t>
  </si>
  <si>
    <t>Alojamiento: Chalet - Detalle</t>
  </si>
  <si>
    <t>14-0</t>
  </si>
  <si>
    <t>14-1</t>
  </si>
  <si>
    <t>15-0</t>
  </si>
  <si>
    <t>15-1</t>
  </si>
  <si>
    <t>16-0</t>
  </si>
  <si>
    <t>16-1</t>
  </si>
  <si>
    <t>17-0</t>
  </si>
  <si>
    <t>17-1</t>
  </si>
  <si>
    <t>18-0</t>
  </si>
  <si>
    <t>18-1</t>
  </si>
  <si>
    <t>19-0</t>
  </si>
  <si>
    <t>19-1</t>
  </si>
  <si>
    <t>20-0</t>
  </si>
  <si>
    <t>20-1</t>
  </si>
  <si>
    <t>21-0</t>
  </si>
  <si>
    <t>21-1</t>
  </si>
  <si>
    <t>22-0</t>
  </si>
  <si>
    <t>22-1</t>
  </si>
  <si>
    <t>https://raw.githubusercontent.com/Sud-Austral/DATA_MAPA_PUBLIC_V2/main/AGUAS/Iconos/36_alojamiento_camping/1.svg</t>
  </si>
  <si>
    <t>36_alojamiento_camping</t>
  </si>
  <si>
    <t>https://raw.githubusercontent.com/Sud-Austral/DATA_MAPA_PUBLIC_V2/main/AGUAS/Iconos/37_alojamiento_refugio/1.svg</t>
  </si>
  <si>
    <t>37_alojamiento_refugio</t>
  </si>
  <si>
    <t>https://raw.githubusercontent.com/Sud-Austral/DATA_MAPA_PUBLIC_V2/main/AGUAS/Iconos/38_alojamiento_chozaalpina/1.svg</t>
  </si>
  <si>
    <t>38_alojamiento_chozaalpina</t>
  </si>
  <si>
    <t>https://raw.githubusercontent.com/Sud-Austral/DATA_MAPA_PUBLIC_V2/main/AGUAS/Iconos/44_alojamiento_albergue/1.svg</t>
  </si>
  <si>
    <t>44_alojamiento_albergue</t>
  </si>
  <si>
    <t>https://raw.githubusercontent.com/Sud-Austral/DATA_MAPA_PUBLIC_V2/main/AGUAS/Iconos/55_alojamiento_casainvitados/1.svg</t>
  </si>
  <si>
    <t>55_alojamiento_casainvitados</t>
  </si>
  <si>
    <t>https://raw.githubusercontent.com/Sud-Austral/DATA_MAPA_PUBLIC_V2/main/AGUAS/Iconos/56_alojamiento_hotel/1.svg</t>
  </si>
  <si>
    <t>56_alojamiento_hotel</t>
  </si>
  <si>
    <t>https://raw.githubusercontent.com/Sud-Austral/DATA_MAPA_PUBLIC_V2/main/AGUAS/Iconos/96_alojamiento_motel/1.svg</t>
  </si>
  <si>
    <t>96_alojamiento_motel</t>
  </si>
  <si>
    <t>https://raw.githubusercontent.com/Sud-Austral/DATA_MAPA_PUBLIC_V2/main/AGUAS/Iconos/123_alojamiento_sitiocaravanas/1.svg</t>
  </si>
  <si>
    <t>123_alojamiento_sitiocaravanas</t>
  </si>
  <si>
    <t>https://raw.githubusercontent.com/Sud-Austral/DATA_MAPA_PUBLIC_V2/main/AGUAS/Iconos/124_alojamiento_chalet/1.svg</t>
  </si>
  <si>
    <t>124_alojamiento_chalet</t>
  </si>
  <si>
    <t>Educación Secundaria</t>
  </si>
  <si>
    <t>Educación Secundaria| Establecimiento</t>
  </si>
  <si>
    <t>Educación Secundaria| Sostenedor</t>
  </si>
  <si>
    <t>Educación Secundaria| Dependencia</t>
  </si>
  <si>
    <t>abastecimiento_bar</t>
  </si>
  <si>
    <t>https://raw.githubusercontent.com/Sud-Austral/mapa_insumos2/main/oms2/abastecimiento_bar/?CUT_COM=00000.json</t>
  </si>
  <si>
    <t>abastecimiento_restaurante</t>
  </si>
  <si>
    <t>https://raw.githubusercontent.com/Sud-Austral/mapa_insumos2/main/oms2/abastecimiento_restaurante/?CUT_COM=00000.json</t>
  </si>
  <si>
    <t>abastecimiento_cafeteria</t>
  </si>
  <si>
    <t>https://raw.githubusercontent.com/Sud-Austral/mapa_insumos2/main/oms2/abastecimiento_cafeteria/?CUT_COM=00000.json</t>
  </si>
  <si>
    <t>abastecimiento_comida_rapida</t>
  </si>
  <si>
    <t>https://raw.githubusercontent.com/Sud-Austral/mapa_insumos2/main/oms2/abastecimiento_comida_rapida/?CUT_COM=00000.json</t>
  </si>
  <si>
    <t>abastecimiento_sitio_publico</t>
  </si>
  <si>
    <t>https://raw.githubusercontent.com/Sud-Austral/mapa_insumos2/main/oms2/abastecimiento_sitio_publico/?CUT_COM=00000.json</t>
  </si>
  <si>
    <t>abastecimiento_cerveceria</t>
  </si>
  <si>
    <t>https://raw.githubusercontent.com/Sud-Austral/mapa_insumos2/main/oms2/abastecimiento_cerveceria/?CUT_COM=00000.json</t>
  </si>
  <si>
    <t>punto_de_interes_abastecimiento</t>
  </si>
  <si>
    <t>https://raw.githubusercontent.com/Sud-Austral/mapa_insumos2/main/oms2/punto_de_interes_abastecimiento/?CUT_COM=00000.json</t>
  </si>
  <si>
    <t>abastecimiento_zona_de_comidas</t>
  </si>
  <si>
    <t>https://raw.githubusercontent.com/Sud-Austral/mapa_insumos2/main/oms2/abastecimiento_zona_de_comidas/?CUT_COM=00000.json</t>
  </si>
  <si>
    <t>23</t>
  </si>
  <si>
    <t>24</t>
  </si>
  <si>
    <t>25</t>
  </si>
  <si>
    <t>26</t>
  </si>
  <si>
    <t>27</t>
  </si>
  <si>
    <t>28</t>
  </si>
  <si>
    <t>29</t>
  </si>
  <si>
    <t>30</t>
  </si>
  <si>
    <t>Abastecimiento: Bar</t>
  </si>
  <si>
    <t>Abastecimiento: Bar - Detalle</t>
  </si>
  <si>
    <t>Abastecimiento: Restaurant</t>
  </si>
  <si>
    <t>Abastecimiento: Restaurant - Detalle</t>
  </si>
  <si>
    <t>Abastecimiento: Cafetería</t>
  </si>
  <si>
    <t>Abastecimiento: Cafetería - Detalle</t>
  </si>
  <si>
    <t>Abastecimiento: Comida Rápida</t>
  </si>
  <si>
    <t>Abastecimiento: Comida Rápida - Detalle</t>
  </si>
  <si>
    <t>Abastecimiento: Sitio Público</t>
  </si>
  <si>
    <t>Abastecimiento: Sitio Público - Detalle</t>
  </si>
  <si>
    <t>Abastecimiento: Cervecería</t>
  </si>
  <si>
    <t>Abastecimiento: Cervecería - Detalle</t>
  </si>
  <si>
    <t>Abastecimiento: Zona Comidas</t>
  </si>
  <si>
    <t>Abastecimiento: Zona Comidas - Detalle</t>
  </si>
  <si>
    <t>23-0</t>
  </si>
  <si>
    <t>23-1</t>
  </si>
  <si>
    <t>24-0</t>
  </si>
  <si>
    <t>24-1</t>
  </si>
  <si>
    <t>25-0</t>
  </si>
  <si>
    <t>25-1</t>
  </si>
  <si>
    <t>26-0</t>
  </si>
  <si>
    <t>26-1</t>
  </si>
  <si>
    <t>27-0</t>
  </si>
  <si>
    <t>27-1</t>
  </si>
  <si>
    <t>28-0</t>
  </si>
  <si>
    <t>28-1</t>
  </si>
  <si>
    <t>29-0</t>
  </si>
  <si>
    <t>29-1</t>
  </si>
  <si>
    <t>30-0</t>
  </si>
  <si>
    <t>30-1</t>
  </si>
  <si>
    <t>Abastecimiento</t>
  </si>
  <si>
    <t>Abastecimiento - Detalle</t>
  </si>
  <si>
    <t>https://raw.githubusercontent.com/Sud-Austral/DATA_MAPA_PUBLIC_V2/main/AGUAS/Iconos/46_abastecimiento_bar/1.svg</t>
  </si>
  <si>
    <t>46_abastecimiento_bar</t>
  </si>
  <si>
    <t>https://raw.githubusercontent.com/Sud-Austral/DATA_MAPA_PUBLIC_V2/main/AGUAS/Iconos/47_abastecimiento_restaurante/1.svg</t>
  </si>
  <si>
    <t>47_abastecimiento_restaurante</t>
  </si>
  <si>
    <t>https://raw.githubusercontent.com/Sud-Austral/DATA_MAPA_PUBLIC_V2/main/AGUAS/Iconos/52_abastecimiento_cafeteria/1.svg</t>
  </si>
  <si>
    <t>52_abastecimiento_cafeteria</t>
  </si>
  <si>
    <t>https://raw.githubusercontent.com/Sud-Austral/DATA_MAPA_PUBLIC_V2/main/AGUAS/Iconos/65_abastecimiento_comidarapida/1.svg</t>
  </si>
  <si>
    <t>65_abastecimiento_comidarapida</t>
  </si>
  <si>
    <t>https://raw.githubusercontent.com/Sud-Austral/DATA_MAPA_PUBLIC_V2/main/AGUAS/Iconos/80_abastecimiento_sitiopublico(esunpub)/1.svg</t>
  </si>
  <si>
    <t>80_abastecimiento_sitiopublico(esunpub)</t>
  </si>
  <si>
    <t>https://raw.githubusercontent.com/Sud-Austral/DATA_MAPA_PUBLIC_V2/main/AGUAS/Iconos/102_abastecimiento_cerveceria/1.svg</t>
  </si>
  <si>
    <t>102_abastecimiento_cerveceria</t>
  </si>
  <si>
    <t>https://raw.githubusercontent.com/Sud-Austral/DATA_MAPA_PUBLIC_V2/main/AGUAS/Iconos/142_puntodeinteres_abastecimiento/1.svg</t>
  </si>
  <si>
    <t>142_puntodeinteres_abastecimiento</t>
  </si>
  <si>
    <t>https://raw.githubusercontent.com/Sud-Austral/DATA_MAPA_PUBLIC_V2/main/AGUAS/Iconos/146_abastecimiento_zonadecomidas/1.svg</t>
  </si>
  <si>
    <t>146_abastecimiento_zonadecomidas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</si>
</sst>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F00FF"/>
      <name val="Calibri"/>
      <family val="2"/>
      <scheme val="minor"/>
    </font>
    <font>
      <b/>
      <sz val="8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2" fillId="5" borderId="3" applyNumberFormat="0" applyAlignment="0" applyProtection="0"/>
    <xf numFmtId="0" fontId="13" fillId="6" borderId="3" applyNumberFormat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1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9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14" fillId="6" borderId="5" xfId="3" applyFont="1" applyBorder="1" applyAlignment="1">
      <alignment horizontal="left" vertical="top" wrapText="1"/>
    </xf>
    <xf numFmtId="0" fontId="14" fillId="6" borderId="3" xfId="3" applyFont="1" applyAlignment="1">
      <alignment horizontal="left" vertical="top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quotePrefix="1" applyFont="1" applyAlignment="1">
      <alignment horizontal="left" vertical="top" wrapText="1"/>
    </xf>
    <xf numFmtId="0" fontId="14" fillId="6" borderId="3" xfId="3" applyFont="1" applyAlignment="1">
      <alignment horizontal="left" vertical="top" wrapText="1"/>
    </xf>
    <xf numFmtId="0" fontId="14" fillId="5" borderId="5" xfId="2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5" fillId="4" borderId="5" xfId="2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1" fillId="7" borderId="0" xfId="0" quotePrefix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7" fillId="7" borderId="0" xfId="0" applyFont="1" applyFill="1" applyAlignment="1">
      <alignment vertical="center"/>
    </xf>
    <xf numFmtId="0" fontId="2" fillId="7" borderId="0" xfId="0" quotePrefix="1" applyFont="1" applyFill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4">
    <cellStyle name="Bueno" xfId="1" builtinId="26"/>
    <cellStyle name="Cálculo" xfId="3" builtinId="22"/>
    <cellStyle name="Entrada" xfId="2" builtinId="20"/>
    <cellStyle name="Normal" xfId="0" builtinId="0"/>
  </cellStyles>
  <dxfs count="3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A4679"/>
      <color rgb="FFF2F2F2"/>
      <color rgb="FF008000"/>
      <color rgb="FF407DD6"/>
      <color rgb="FFFF0000"/>
      <color rgb="FFFFDAD1"/>
      <color rgb="FFFF3300"/>
      <color rgb="FF33CC33"/>
      <color rgb="FFFF00FF"/>
      <color rgb="FFB915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09.481367361113" createdVersion="8" refreshedVersion="8" minRefreshableVersion="3" recordCount="565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5"/>
    </cacheField>
    <cacheField name="Propiedad" numFmtId="0">
      <sharedItems count="770"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  <s v="librovisit" u="1"/>
        <s v="formacion" u="1"/>
        <s v="SC_MAY_M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Tiene_Tran" u="1"/>
        <s v="NOMBRE_DE" u="1"/>
        <s v="ORIGEN" u="1"/>
        <s v="CONCESIONA" u="1"/>
        <s v="F_NUM_ACC" u="1"/>
        <s v="FUENTE_ESP" u="1"/>
        <s v="rangos_v2_1_MIN_MIN" u="1"/>
        <s v="INSPECTOR_" u="1"/>
        <s v="Ejercicio" u="1"/>
        <s v="rangos_v2_2_MIN_MIN" u="1"/>
        <s v="Alt_min" u="1"/>
        <s v="NOX_2016" u="1"/>
        <s v="COD_BNA" u="1"/>
        <s v="1_STD" u="1"/>
        <s v="rangos_v2_3_MIN_MIN" u="1"/>
        <s v="CODCUEN" u="1"/>
        <s v="COD_PRO_ES" u="1"/>
        <s v="TOTAL_VI_1" u="1"/>
        <s v="HMIN" u="1"/>
        <s v="rangos_v2_4_MIN_MIN" u="1"/>
        <s v="Nombre_Sol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CUT_COM" u="1"/>
        <s v="5_STD" u="1"/>
        <s v="PERSONAS_E" u="1"/>
        <s v="COSTO_INGR" u="1"/>
        <s v="Fecha_Toma" u="1"/>
        <s v="AREA_CUB" u="1"/>
        <s v="CODSCUEN" u="1"/>
        <s v="historia" u="1"/>
        <s v="Departamen" u="1"/>
        <s v="mat_didact" u="1"/>
        <s v="Resolución Imagen" u="1"/>
        <s v="MODALIDAD" u="1"/>
        <s v="OUA" u="1"/>
        <s v="COD_ZonLoc" u="1"/>
        <s v="ANIO_DOC" u="1"/>
        <s v="7_STD" u="1"/>
        <s v="CUT_Cia" u="1"/>
        <s v="FUENTEHID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FUENHID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CAP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JV_ID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CUT_PROV" u="1"/>
        <s v="ID_ESP_CC" u="1"/>
        <s v="8_RANGE" u="1"/>
        <s v="Nombre_Sol   " u="1"/>
        <s v="TIPO_FORES" u="1"/>
        <s v="Área afectada comuna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Fuente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COD_BOC07" u="1"/>
        <s v="movreducid" u="1"/>
        <s v="MXLOCATION" u="1"/>
        <s v="ESPCC2" u="1"/>
        <s v="6_MAX" u="1"/>
        <s v="C_DEPEND" u="1"/>
        <s v="Residuos" u="1"/>
        <s v="usos" u="1"/>
        <s v="Celcius" u="1"/>
        <s v="N° Código_de" u="1"/>
        <s v="Variación Área (ha)" u="1"/>
        <s v="8_MAX" u="1"/>
        <s v="CodCuenca" u="1"/>
        <s v="FUENTE_INF" u="1"/>
        <s v="COD_COMUNA" u="1"/>
        <s v="COUNT" u="1"/>
        <s v="RESOL_IMG" u="1"/>
        <s v="t_año_201" u="1"/>
        <s v="Area" u="1"/>
        <s v="TIPFUEN" u="1"/>
        <s v="OBSERVA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Fojas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Hectareas" u="1"/>
        <s v="STDO_DESCR" u="1"/>
        <s v="PORC_REVES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TIPO_CANAL" u="1"/>
        <s v="rangos_v2_EVI_MAX" u="1"/>
        <s v="arte" u="1"/>
        <s v="Name_AP" u="1"/>
        <s v="Longitud-2022" u="1"/>
        <s v="C_B_R_" u="1"/>
        <s v="UNI_COD" u="1"/>
        <s v="2_AREA" u="1"/>
        <s v="N°_Certif" u="1"/>
        <s v="N°_CBR" u="1"/>
        <s v="VOL_M3" u="1"/>
        <s v="COD_CUEN" u="1"/>
        <s v="rangos_v2_CEL_MAX" u="1"/>
        <s v="Tipo_Derec" u="1"/>
        <s v="biblioteca" u="1"/>
        <s v="OUA_TIPO" u="1"/>
        <s v="proteccion" u="1"/>
        <s v="4_AREA" u="1"/>
        <s v="Cuenca" u="1"/>
        <s v="AMBITO" u="1"/>
        <s v="Clasificación 1" u="1"/>
        <s v="Link Base" u="1"/>
        <s v="OU_ID" u="1"/>
        <s v="WGI_1-2022" u="1"/>
        <s v="WGI_1" u="1"/>
        <s v="Clasificación 2" u="1"/>
        <s v="DATUM" u="1"/>
        <s v="SERV_NOMBR" u="1"/>
        <s v="Año" u="1"/>
        <s v="6_AREA" u="1"/>
        <s v="Designa" u="1"/>
        <s v="MAT_NAC" u="1"/>
        <s v="Tiene_Renu" u="1"/>
        <s v="PROVINCIA_1" u="1"/>
        <s v="COMUNA  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C_B_R_ " u="1"/>
        <s v="Código_Ex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¿Caudal_E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UNIDAD_GEO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audal__An" u="1"/>
        <s v="C_MAD" u="1"/>
        <s v="COD_COM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NOMCAN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Unidad_d_1" u="1"/>
        <s v="NOM_SSUBC" u="1"/>
        <s v="Acciones_e" u="1"/>
        <s v="Unidad_de" u="1"/>
        <s v="NOMBRE Origen" u="1"/>
        <s v="NOM_ZONA" u="1"/>
        <s v="ESTADO_EVA" u="1"/>
        <s v="VIV_PISO_P" u="1"/>
        <s v="1_RANGE" u="1"/>
        <s v="Uso" u="1"/>
        <s v="TIPO_CAMB" u="1"/>
        <s v="COD_MzEnt" u="1"/>
        <s v="COBERTURA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Uso_del_Ag" u="1"/>
        <s v="Área (km2)-2017" u="1"/>
        <s v="MED_MEN_H" u="1"/>
        <s v="CAPREG" u="1"/>
        <s v="3_COUNT" u="1"/>
        <s v="Número_ma" u="1"/>
        <s v="ZONA_PICNI" u="1"/>
        <s v="COD_PROVIN" u="1"/>
        <s v="NombreInst" u="1"/>
        <s v="cursos" u="1"/>
        <s v="5_RANGE" u="1"/>
        <s v="ID_AP_Data" u="1"/>
        <s v="Fecha_de_R" u="1"/>
        <s v="F_OUA" u="1"/>
        <s v="x" u="1"/>
        <s v="Rango_pro" u="1"/>
        <s v="POL_VISITA" u="1"/>
        <s v="X-2022" u="1"/>
        <s v="CERTIFICA" u="1"/>
        <s v="VIA" u="1"/>
        <s v="Designacio" u="1"/>
        <s v="TIPO_EMBAL" u="1"/>
        <s v="COD_CAN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PROV" u="1"/>
        <s v="COD_SCUEN" u="1"/>
        <s v="COD_GLA-22" u="1"/>
        <s v="Agua 2022 (m3)" u="1"/>
        <s v="SERVICIOS" u="1"/>
        <s v="Titular_ca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JV" u="1"/>
        <s v="cobro_ent" u="1"/>
        <s v="DTE_DIRECC" u="1"/>
        <s v="no_peligr_" u="1"/>
        <s v="Codcom" u="1"/>
        <s v="F_TRAZADO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CODBOC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F_ORIGN_FH" u="1"/>
        <s v="ZONA_GLACI" u="1"/>
        <s v="ID" u="1"/>
        <s v="Uso_del_Ag " u="1"/>
        <s v="ESTADO_1" u="1"/>
        <s v="NOMBRE_DIS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Naturaleza" u="1"/>
        <s v="1_MIN" u="1"/>
        <s v="F_CAMBIO" u="1"/>
        <s v="NORTE" u="1"/>
        <s v="NÃƒÂºm" u="1"/>
        <s v="COD_AUPOL" u="1"/>
        <s v="gridcode" u="1"/>
        <s v="ciencias" u="1"/>
        <s v="rangos_v2_BSI_MIN" u="1"/>
        <s v="v_BSI" u="1"/>
        <s v="Hectarea" u="1"/>
        <s v="3_MIN" u="1"/>
        <s v="BAÑOS_ASI" u="1"/>
        <s v="subdepend" u="1"/>
        <s v="VIV_PISO_C" u="1"/>
        <s v="NOMBRE_TIP" u="1"/>
        <s v="PAGADO_AGN" u="1"/>
        <s v="CAPEST" u="1"/>
        <s v="F_REAPER" u="1"/>
        <s v="MED_MAY_SI" u="1"/>
        <s v="¿Caudal_P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SubCuenca" u="1"/>
        <s v="SubSubCue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UNIDAD__01" u="1"/>
        <s v="Variación Agua (%) " u="1"/>
        <s v="JUEGOS_INF" u="1"/>
        <s v="COD_DESTAC" u="1"/>
        <s v="VIV_TIPO_C" u="1"/>
        <s v="NIVEL_CONS" u="1"/>
        <s v="DAA_subter" u="1"/>
        <s v="CONDICIO" u="1"/>
        <s v="Nombre Sol" u="1"/>
        <s v="7_MEAN" u="1"/>
        <s v="SubClase" u="1"/>
        <s v="TOOLTIP" u="1"/>
        <s v="USO_TUR" u="1"/>
        <s v="N°_Certif " u="1"/>
        <s v="TOT_PERSON" u="1"/>
        <s v="CH_CASQ" u="1"/>
        <s v="Ha_AP" u="1"/>
        <s v="F_REVEST" u="1"/>
        <s v="SUBTIPOFOR" u="1"/>
        <s v="LETRA_TIPO" u="1"/>
        <s v="EJEC_PRESU" u="1"/>
        <s v="SUBUSO" u="1"/>
        <s v="PERSONAS_M" u="1"/>
        <s v="1_AREA" u="1"/>
        <s v="¿Posee__m" u="1"/>
        <s v="CONURB" u="1"/>
        <s v="TIPBOC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Caudal_Eco" u="1"/>
        <s v="N_ACCIONES" u="1"/>
        <s v="guard_ropa" u="1"/>
        <s v="Variación Agua (m3) " u="1"/>
        <s v="DEPEN" u="1"/>
        <s v="Acciones_1" u="1"/>
        <s v="N_TOTAL" u="1"/>
        <s v="N°__Solic" u="1"/>
        <s v="5_AREA" u="1"/>
        <s v="UNI_CODIGO" u="1"/>
        <s v="AREA_Km2" u="1"/>
        <s v="restoran" u="1"/>
        <s v="CUA_ESTADO" u="1"/>
        <s v="Cod_MZ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  <s v="CODCAN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5"/>
    </cacheField>
    <cacheField name="descripcion_capa" numFmtId="0">
      <sharedItems containsBlank="1" count="428">
        <m/>
        <s v="Educación Secundaria"/>
        <s v="Educación Secundaria| Establecimiento"/>
        <s v="Educación Secundaria| Sostenedor"/>
        <s v="Educación Secundaria| Dependencia"/>
        <s v="Compras: Supermercado"/>
        <s v="Compras: Supermercado - Detalle"/>
        <s v="Compras: Quiosco"/>
        <s v="Compras: Quiosco - Detalle"/>
        <s v="Compras: Panadería"/>
        <s v="Compras: Panadería - Detalle"/>
        <s v="Compra: Tienda Regalos"/>
        <s v="Compra: Tienda Regalos - Detalle"/>
        <s v="Compras: General"/>
        <s v="Compras: General - Detalle"/>
        <s v="Compras: Verdulería"/>
        <s v="Compras: Verdulería - Detalle"/>
        <s v="Compras: Carnicería"/>
        <s v="Compras: Carnicería - Detalle"/>
        <s v="Compras: Florería"/>
        <s v="Compras: Florería - Detalle"/>
        <s v="Compras: Jardinería"/>
        <s v="Compras: Jardinería - Detalle"/>
        <s v="Compras: Centro Comercial"/>
        <s v="Compras: Centro Comercial - Detalle"/>
        <s v="Alojamiento: Camping"/>
        <s v="Alojamiento: Camping - Detalle"/>
        <s v="Alojamiento: Refugio"/>
        <s v="Alojamiento: Refugio - Detalle"/>
        <s v="Alojamiento: Choza Alpina"/>
        <s v="Alojamiento: Choza Alpina - Detalle"/>
        <s v="Alojamiento: Albergue"/>
        <s v="Alojamiento: Albergue - Detalle"/>
        <s v="Alojamiento: Casa Invitados"/>
        <s v="Alojamiento: Casa Invitados - Detalle"/>
        <s v="Alojamiento: Hotel"/>
        <s v="Alojamiento: Hotel - Detalle"/>
        <s v="Alojamiento: Motel"/>
        <s v="Alojamiento: Motel - Detalle"/>
        <s v="Alojamiento: Sitio Caravanas"/>
        <s v="Alojamiento: Sitio Caravanas - Detalle"/>
        <s v="Alojamiento: Chalet"/>
        <s v="Alojamiento: Chalet - Detalle"/>
        <s v="Abastecimiento: Bar"/>
        <s v="Abastecimiento: Bar - Detalle"/>
        <s v="Abastecimiento: Restaurant"/>
        <s v="Abastecimiento: Restaurant - Detalle"/>
        <s v="Abastecimiento: Cafetería"/>
        <s v="Abastecimiento: Cafetería - Detalle"/>
        <s v="Abastecimiento: Comida Rápida"/>
        <s v="Abastecimiento: Comida Rápida - Detalle"/>
        <s v="Abastecimiento: Sitio Público"/>
        <s v="Abastecimiento: Sitio Público - Detalle"/>
        <s v="Abastecimiento: Cervecería"/>
        <s v="Abastecimiento: Cervecería - Detalle"/>
        <s v="Abastecimiento"/>
        <s v="Abastecimiento - Detalle"/>
        <s v="Abastecimiento: Zona Comidas"/>
        <s v="Abastecimiento: Zona Comidas - Detalle"/>
        <s v="Información de Pozos" u="1"/>
        <s v="Fuentes Fijas: Nombre" u="1"/>
        <s v="Plan Cuadrante: Código" u="1"/>
        <s v="Hidrogeología: Tipo Información" u="1"/>
        <s v="Canales: Origen" u="1"/>
        <s v="Glaciares Inventario 2014" u="1"/>
        <s v="Establecimientos Salud: Prestador" u="1"/>
        <s v="Educación Secundaria  | Sostenedor" u="1"/>
        <s v="Distancia media (m) a centro de salud" u="1"/>
        <s v="Puentes" u="1"/>
        <s v="Usuario Consuntivo Detalle" u="1"/>
        <s v="EIA: Estado" u="1"/>
        <s v="Estaciones Glaciológicas" u="1"/>
        <s v="Uso de la Tierra: Catastro" u="1"/>
        <s v="Uso de la Tierra| Catastro" u="1"/>
        <s v="ESRI 2020: Uso de la Tierra" u="1"/>
        <s v="Red Hídrica" u="1"/>
        <s v="Lago-Embalse" u="1"/>
        <s v="Lagos - Embalses" u="1"/>
        <s v="Uso de la Tierra: ESRI 2020" u="1"/>
        <s v="Uso de la Tierra| ESRI 2020" u="1"/>
        <s v="Canales: Fuente Hídrica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Afectados J1 VIIRS Consuntivo USUARIO" u="1"/>
        <s v="Afectados MODIS No Consuntivo USUARIO" u="1"/>
        <s v="Afectados SUOMI No Consuntivo USUARIO" u="1"/>
        <s v="Glaciares: Fecha Fuente" u="1"/>
        <s v="AR-ZP: Tipo de Limitación" u="1"/>
        <s v="Acuífero Protegido: Nombre" u="1"/>
        <s v="0 Actualización Área Quemada Estimada al 13-02-2023" u="1"/>
        <s v="Derechos Agua: Ejercicio" u="1"/>
        <s v="Estación Glaciológica: Nombre" u="1"/>
        <s v="Educación Secundaria  | Establecimiento" u="1"/>
        <s v="BH Evaporación Real" u="1"/>
        <s v="Bocatomas: Tipo Fuente" u="1"/>
        <s v="Carabineros: Tipo Unidad" u="1"/>
        <s v="Derechos Agua: Naturaleza" u="1"/>
        <s v="Usuarios con Derechos Consuntivos" u="1"/>
        <s v="Usuarios Consuntivo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Usuarios con Derechos No Consuntivo Detalle" u="1"/>
        <s v="Canales: Subsubcuenc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Usuarios con Derechos Consuntivo Detalle" u="1"/>
        <s v="Riesgo Daño J1 VIIRS No Consuntivo USUARIO" u="1"/>
        <s v="Bocatomas: Estado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Comunidades de Agua" u="1"/>
        <s v="Microdatos Censo: Urbano" u="1"/>
        <s v="Catastro: Altura del Bosque" u="1"/>
        <s v="Glaciares 2014: Fuente Digital" u="1"/>
        <s v="Glaciares 2022: Fuente Digital" u="1"/>
        <s v="Riesgo Daño J1 VIIRS No Consuntivo" u="1"/>
        <s v="Grifos" u="1"/>
        <s v="Humedales: Clase" u="1"/>
        <s v="AR - ZP: Acuífero" u="1"/>
        <s v="Usuario No Consuntivo" u="1"/>
        <s v="Bocatomas: Subsubcuenca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Usuario con Derechos No Consuntivo Detalle" u="1"/>
        <s v="Pozos: Productividad" u="1"/>
        <s v="Productividad de Pozos" u="1"/>
        <s v="Acuíferos: Subsubcuenca" u="1"/>
        <s v="Alertas de Incendios MODIS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Riesgo Daño MODIS Consuntivo USUARIO" u="1"/>
        <s v="Riesgo Daño SUOMI Consuntivo USUARIO" u="1"/>
        <s v="APR: Localidad" u="1"/>
        <s v="Bocatomas: Tipo" u="1"/>
        <s v="Pozos: Tipo Productividad" u="1"/>
        <s v="0 Actualización Área Quemada Estimada al 18-02-2023" u="1"/>
        <s v="2 Actualización Área Quemada Estimada al 07-02-2023" u="1"/>
        <s v="Derechos Agua: Uso" u="1"/>
        <s v="Piso Vegetacional: Formación" u="1"/>
        <s v="Embalses: Tipo" u="1"/>
        <s v="Red Hídrica [Polígonos]" u="1"/>
        <s v="Derechos Agua: Subsubcuenca" u="1"/>
        <s v="Afectados J1 VIIRS Consuntivo" u="1"/>
        <s v="Afectados MODIS No Consuntivo" u="1"/>
        <s v="Afectados SUOMI No Consuntivo" u="1"/>
        <s v="Humedales" u="1"/>
        <s v="Comunidades de Agua Detalle" u="1"/>
        <s v="Niveles Pozos: Tipo Estudio" u="1"/>
        <s v="Punto Interés: Abastecimiento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Canales: Tipo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Bocatomas: Tipo Captación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anales: Detalle" u="1"/>
        <s v="Comparativo 2014" u="1"/>
        <s v="Glaciares: Orientación" u="1"/>
        <s v="Precipitación Máxima Diaria" u="1"/>
        <s v="Alertas de Incendios J1_VIIRS" u="1"/>
        <s v="Actualización Área Quemada Estimada al 13-02-2023" u="1"/>
        <s v="Acuífero Protegido" u="1"/>
        <s v="Industria Forestal" u="1"/>
        <s v="Plan Cuadrante: Unidad" u="1"/>
        <s v="Red Hídrica Línea: Tipo" u="1"/>
        <s v="Catastro: Uso de la Tierra Origen" u="1"/>
        <s v="Afectados J1 VIIRS No Consuntivo USUARIO" u="1"/>
        <s v="Industria Forestal: Nombre" u="1"/>
        <s v="Estación Sedimentométrica: Nombre" u="1"/>
        <s v="Establecimiento Escolar: Sostenedor" u="1"/>
        <s v="Actualización Área Quemada Estimada al 14-02-2023" u="1"/>
        <s v="1 Actualización Área Quemada Estimada al 13-02-2023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Riesgo Daño J1 VIIRS Consuntivo" u="1"/>
        <s v="Riesgo Daño MODIS No Consuntivo" u="1"/>
        <s v="Riesgo Daño SUOMI No Consuntivo" u="1"/>
        <s v="Plan Cuadrante" u="1"/>
        <s v="Red Vial: Clase" u="1"/>
        <s v="APR: Subsubcuenca" u="1"/>
        <s v="Educación Secundaria | 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ctualización Área Quemada Estimada al 07-02-2023" u="1"/>
        <s v="Atractivos Turísticos: Uso" u="1"/>
        <s v="Comparativo 2014: Código Glaciar" u="1"/>
        <s v="Comparativo 2022: Código Glaciar" u="1"/>
        <s v="Área Quemada Estimada al 07-02-2023" u="1"/>
        <s v="Derechos de Agua" u="1"/>
        <s v="Proyectos en EIA" u="1"/>
        <s v="Agua Potable Rural" u="1"/>
        <s v="Lago-Embalse: Estado" u="1"/>
        <s v="Canales: Organización Usuaria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Catastro: Uso de la Tierra Homologado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Punto Interés: Abastecimiento - Detalle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Usuario No Consuntivo Detalle" u="1"/>
        <s v="BH Evaporación Real Zona Riego (mm)" u="1"/>
        <s v="Lagos: Nombre" u="1"/>
        <s v="Declaración Agotamiento" u="1"/>
        <s v="Parques Urbanos: Nombre" u="1"/>
        <s v="Canales: Junta Vigilancia" u="1"/>
        <s v="Alertas de Incendios SUOMI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1 Actualización Área Quemada Estimada al 18-02-2023" u="1"/>
        <s v="3 Actualización Área Quemada Estimada al 07-02-2023" u="1"/>
        <s v="Red Hídrica [Línea]" u="1"/>
        <s v="Hidrogeografía [datos]" u="1"/>
        <s v="Glaciares Inventario 2022" u="1"/>
        <s v="Bocatomas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Bocatomas: Fuente Hídrica" u="1"/>
        <s v="Establecimientos Párvulos" u="1"/>
        <s v="Límite Manzanas: Categoría" u="1"/>
        <s v="Usuarios con Derechos No Consuntivos" u="1"/>
        <s v="0 Actualización Área Quemada Estimada al 25-02-2023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Canales: Tipo OU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Afectados MODIS Consuntivo USUARIO" u="1"/>
        <s v="Afectados SUOMI Consuntivo USUARIO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anales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Bocatomas: Canal" u="1"/>
        <s v="Niveles Pozos: Año" u="1"/>
        <s v="SEIA: Tipo Proyecto" u="1"/>
        <s v="Microdatos Censo: Distrito" u="1"/>
        <s v="Centro de Salud: Distancia Promedio" u="1"/>
        <s v="Riesgo Daño J1 VIIRS Consuntivo USUARIO" u="1"/>
        <s v="Riesgo Daño MODIS No Consuntivo USUARIO" u="1"/>
        <s v="Riesgo Daño SUOMI No Consuntivo USUARIO" u="1"/>
        <s v="1 Actualización Área Quemada Estimada al 07-02-2023" u="1"/>
        <s v="Contratos Obras Públicas" u="1"/>
        <s v="Establecimientos de Salud" u="1"/>
        <s v="Centro de Salud: Distancia Máxima" u="1"/>
        <s v="Educación Secundaria  | Dependenci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2 Actualización Área Quemada Estimada al 13-02-2023" u="1"/>
        <s v="BH Isoyetas" u="1"/>
        <s v="AR-ZP: Tipo de Estudio" u="1"/>
        <s v="Afectados MODIS Consuntivo" u="1"/>
        <s v="Afectados SUOMI Consuntivo" u="1"/>
        <s v="Riesgo Daño MODIS Consuntivo" u="1"/>
        <s v="Riesgo Daño SUOMI Consuntivo" u="1"/>
        <s v="Establecimientos Párvulos: Estado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Afectados J1 VIIRS No Consuntivo" u="1"/>
        <s v="Catastro: Especies Estado Conservación" u="1"/>
      </sharedItems>
    </cacheField>
    <cacheField name="clase" numFmtId="16">
      <sharedItems containsBlank="1" count="222">
        <m/>
        <s v="03-0"/>
        <s v="03-1"/>
        <s v="03-2"/>
        <s v="03-3"/>
        <s v="04-0"/>
        <s v="04-1"/>
        <s v="05-0"/>
        <s v="05-1"/>
        <s v="06-0"/>
        <s v="06-1"/>
        <s v="07-0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16-0"/>
        <s v="16-1"/>
        <s v="17-0"/>
        <s v="17-1"/>
        <s v="18-0"/>
        <s v="18-1"/>
        <s v="19-0"/>
        <s v="19-1"/>
        <s v="20-0"/>
        <s v="20-1"/>
        <s v="21-0"/>
        <s v="21-1"/>
        <s v="22-0"/>
        <s v="22-1"/>
        <s v="23-0"/>
        <s v="23-1"/>
        <s v="24-0"/>
        <s v="24-1"/>
        <s v="25-0"/>
        <s v="25-1"/>
        <s v="26-0"/>
        <s v="26-1"/>
        <s v="27-0"/>
        <s v="27-1"/>
        <s v="28-0"/>
        <s v="28-1"/>
        <s v="29-0"/>
        <s v="29-1"/>
        <s v="30-0"/>
        <s v="30-1"/>
        <s v="2-1" u="1"/>
        <s v="23-3" u="1"/>
        <s v="32-2" u="1"/>
        <s v="01-4" u="1"/>
        <s v="10-" u="1"/>
        <s v="38-3" u="1"/>
        <s v="16-4" u="1"/>
        <s v="34-2" u="1"/>
        <s v="03-4" u="1"/>
        <s v="12-3" u="1"/>
        <s v="21-2" u="1"/>
        <s v="39-8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38-2" u="1"/>
        <s v="7-2" u="1"/>
        <s v="16-3" u="1"/>
        <s v="25-2" u="1"/>
        <s v="34-1" u="1"/>
        <s v="16-" u="1"/>
        <s v="12-2" u="1"/>
        <s v="39-7" u="1"/>
        <s v="26-7" u="1"/>
        <s v="04-8" u="1"/>
        <s v="18-3" u="1"/>
        <s v="27-2" u="1"/>
        <s v="31-5" u="1"/>
        <s v="36-1" u="1"/>
        <s v="32-0" u="1"/>
        <s v="05-" u="1"/>
        <s v="01-2" u="1"/>
        <s v="29-2" u="1"/>
        <s v="38-1" u="1"/>
        <s v="16-2" u="1"/>
        <s v="34-0" u="1"/>
        <s v="07-" u="1"/>
        <s v="39-6" u="1"/>
        <s v="5-1" u="1"/>
        <s v="26-6" u="1"/>
        <s v="04-7" u="1"/>
        <s v="18-2" u="1"/>
        <s v="31-4" u="1"/>
        <s v="36-0" u="1"/>
        <s v="09-" u="1"/>
        <s v="05-2" u="1"/>
        <s v="01-1" u="1"/>
        <s v="38-0" u="1"/>
        <s v="07-2" u="1"/>
        <s v="39-5" u="1"/>
        <s v="08-7" u="1"/>
        <s v="17-6" u="1"/>
        <s v="26-5" u="1"/>
        <s v="04-6" u="1"/>
        <s v="22-4" u="1"/>
        <s v="31-3" u="1"/>
        <s v="01-0" u="1"/>
        <s v="19-6" u="1"/>
        <s v="3-1" u="1"/>
        <s v="02-5" u="1"/>
        <s v="20-3" u="1"/>
        <s v="3-2" u="1"/>
        <s v="39-4" u="1"/>
        <s v="08-6" u="1"/>
        <s v="17-5" u="1"/>
        <s v="26-4" u="1"/>
        <s v="35-3" u="1"/>
        <s v="3-3" u="1"/>
        <s v="35-" u="1"/>
        <s v="04-5" u="1"/>
        <s v="22-3" u="1"/>
        <s v="31-2" u="1"/>
        <s v="19-5" u="1"/>
        <s v="01-9" u="1"/>
        <s v="8-1" u="1"/>
        <s v="02-4" u="1"/>
        <s v="11-3" u="1"/>
        <s v="20-2" u="1"/>
        <s v="11-" u="1"/>
        <s v="39-3" u="1"/>
        <s v="8-2" u="1"/>
        <s v="08-5" u="1"/>
        <s v="17-4" u="1"/>
        <s v="26-3" u="1"/>
        <s v="35-2" u="1"/>
        <s v="1-1" u="1"/>
        <s v="04-4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1-3" u="1"/>
        <s v="15-" u="1"/>
        <s v="02-3" u="1"/>
        <s v="11-2" u="1"/>
        <s v="38-7" u="1"/>
        <s v="8-5" u="1"/>
        <s v="39-2" u="1"/>
        <s v="08-4" u="1"/>
        <s v="17-3" u="1"/>
        <s v="26-2" u="1"/>
        <s v="35-1" u="1"/>
        <s v="04-3" u="1"/>
        <s v="13-2" u="1"/>
        <s v="31-0" u="1"/>
        <s v="04-" u="1"/>
        <s v="6-1" u="1"/>
        <s v="19-3" u="1"/>
        <s v="28-2" u="1"/>
        <s v="37-1" u="1"/>
        <s v="01-7" u="1"/>
        <s v="15-2" u="1"/>
        <s v="33-0" u="1"/>
        <s v="02-2" u="1"/>
        <s v="38-6" u="1"/>
        <s v="39-1" u="1"/>
        <s v="03-7" u="1"/>
        <s v="08-3" u="1"/>
        <s v="17-2" u="1"/>
        <s v="35-0" u="1"/>
        <s v="08-" u="1"/>
        <s v="04-2" u="1"/>
        <s v="19-2" u="1"/>
        <s v="32-4" u="1"/>
        <s v="37-0" u="1"/>
        <s v="01-6" u="1"/>
        <s v="02-1" u="1"/>
        <s v="38-5" u="1"/>
        <s v="4-1" u="1"/>
        <s v="39-0" u="1"/>
        <s v="03-6" u="1"/>
        <s v="08-2" u="1"/>
        <s v="21-4" u="1"/>
        <s v="4-2" u="1"/>
        <s v="32-3" u="1"/>
        <s v="01-5" u="1"/>
        <s v="02-0" u="1"/>
        <s v="38-4" u="1"/>
        <s v="16-5" u="1"/>
        <s v="34-3" u="1"/>
        <s v="34-" u="1"/>
        <s v="9-1" u="1"/>
        <s v="03-5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">
  <r>
    <s v="03"/>
    <s v="secundaria"/>
    <n v="1"/>
    <x v="0"/>
    <n v="1"/>
    <s v="Año"/>
    <n v="8"/>
    <x v="0"/>
    <x v="0"/>
    <m/>
  </r>
  <r>
    <s v="03"/>
    <s v="secundaria"/>
    <n v="2"/>
    <x v="1"/>
    <n v="1"/>
    <s v="RBD"/>
    <n v="2"/>
    <x v="1"/>
    <x v="1"/>
    <n v="0"/>
  </r>
  <r>
    <s v="03"/>
    <s v="secundaria"/>
    <n v="3"/>
    <x v="2"/>
    <n v="1"/>
    <s v="Establecimiento"/>
    <n v="1"/>
    <x v="2"/>
    <x v="2"/>
    <n v="1"/>
  </r>
  <r>
    <s v="03"/>
    <s v="secundaria"/>
    <n v="4"/>
    <x v="3"/>
    <n v="1"/>
    <s v="Tipo Sostenedor"/>
    <n v="3"/>
    <x v="3"/>
    <x v="3"/>
    <n v="2"/>
  </r>
  <r>
    <s v="03"/>
    <s v="secundaria"/>
    <n v="5"/>
    <x v="4"/>
    <n v="1"/>
    <s v="Región"/>
    <n v="5"/>
    <x v="0"/>
    <x v="0"/>
    <m/>
  </r>
  <r>
    <s v="03"/>
    <s v="secundaria"/>
    <n v="6"/>
    <x v="5"/>
    <n v="1"/>
    <s v="Comuna"/>
    <n v="7"/>
    <x v="0"/>
    <x v="0"/>
    <m/>
  </r>
  <r>
    <s v="03"/>
    <s v="secundaria"/>
    <n v="7"/>
    <x v="6"/>
    <n v="1"/>
    <s v="Provincia"/>
    <n v="6"/>
    <x v="0"/>
    <x v="0"/>
    <m/>
  </r>
  <r>
    <s v="03"/>
    <s v="secundaria"/>
    <n v="8"/>
    <x v="7"/>
    <n v="1"/>
    <s v="Tipo Dependencia"/>
    <n v="4"/>
    <x v="4"/>
    <x v="4"/>
    <n v="3"/>
  </r>
  <r>
    <s v="03"/>
    <s v="secundaria"/>
    <n v="9"/>
    <x v="8"/>
    <n v="1"/>
    <s v="Dirección"/>
    <n v="9"/>
    <x v="0"/>
    <x v="0"/>
    <m/>
  </r>
  <r>
    <s v="03"/>
    <s v="secundaria"/>
    <n v="10"/>
    <x v="9"/>
    <n v="1"/>
    <s v="Número"/>
    <n v="10"/>
    <x v="0"/>
    <x v="0"/>
    <m/>
  </r>
  <r>
    <s v="03"/>
    <s v="secundaria"/>
    <n v="11"/>
    <x v="10"/>
    <n v="1"/>
    <s v="Referencia"/>
    <n v="11"/>
    <x v="0"/>
    <x v="0"/>
    <m/>
  </r>
  <r>
    <s v="03"/>
    <s v="secundaria"/>
    <n v="12"/>
    <x v="11"/>
    <n v="1"/>
    <s v="Matrícula Parvularia"/>
    <n v="12"/>
    <x v="0"/>
    <x v="0"/>
    <m/>
  </r>
  <r>
    <s v="03"/>
    <s v="secundaria"/>
    <n v="13"/>
    <x v="12"/>
    <n v="1"/>
    <s v="Matrícula Básica Regular"/>
    <n v="13"/>
    <x v="0"/>
    <x v="0"/>
    <m/>
  </r>
  <r>
    <s v="03"/>
    <s v="secundaria"/>
    <n v="14"/>
    <x v="13"/>
    <n v="1"/>
    <s v="Matrícula Básica Adultos"/>
    <n v="14"/>
    <x v="0"/>
    <x v="0"/>
    <m/>
  </r>
  <r>
    <s v="03"/>
    <s v="secundaria"/>
    <n v="15"/>
    <x v="14"/>
    <n v="1"/>
    <s v="Matrícula Especial"/>
    <n v="15"/>
    <x v="0"/>
    <x v="0"/>
    <m/>
  </r>
  <r>
    <s v="03"/>
    <s v="secundaria"/>
    <n v="16"/>
    <x v="15"/>
    <n v="1"/>
    <s v="Matrícula Media HC Regular"/>
    <n v="16"/>
    <x v="0"/>
    <x v="0"/>
    <m/>
  </r>
  <r>
    <s v="03"/>
    <s v="secundaria"/>
    <n v="17"/>
    <x v="16"/>
    <n v="1"/>
    <s v="Matrícula Media HC Adultos"/>
    <n v="17"/>
    <x v="0"/>
    <x v="0"/>
    <m/>
  </r>
  <r>
    <s v="03"/>
    <s v="secundaria"/>
    <n v="18"/>
    <x v="17"/>
    <n v="1"/>
    <s v="Matrícula Media TP Regular"/>
    <n v="18"/>
    <x v="0"/>
    <x v="0"/>
    <m/>
  </r>
  <r>
    <s v="03"/>
    <s v="secundaria"/>
    <n v="19"/>
    <x v="18"/>
    <n v="1"/>
    <s v="Matrícula Media TP Adultos"/>
    <n v="19"/>
    <x v="0"/>
    <x v="0"/>
    <m/>
  </r>
  <r>
    <s v="03"/>
    <s v="secundaria"/>
    <n v="20"/>
    <x v="19"/>
    <n v="1"/>
    <s v="Matrícula Total "/>
    <n v="20"/>
    <x v="0"/>
    <x v="0"/>
    <m/>
  </r>
  <r>
    <s v="03"/>
    <s v="secundaria"/>
    <n v="21"/>
    <x v="20"/>
    <n v="1"/>
    <s v="Matrícula Total Hombres"/>
    <n v="21"/>
    <x v="0"/>
    <x v="0"/>
    <m/>
  </r>
  <r>
    <s v="03"/>
    <s v="secundaria"/>
    <n v="22"/>
    <x v="21"/>
    <n v="1"/>
    <s v="Matrícula Total Mujeres"/>
    <n v="22"/>
    <x v="0"/>
    <x v="0"/>
    <m/>
  </r>
  <r>
    <s v="03"/>
    <s v="secundaria"/>
    <n v="23"/>
    <x v="22"/>
    <n v="1"/>
    <s v="Matrícula Total Sin Información"/>
    <n v="23"/>
    <x v="0"/>
    <x v="0"/>
    <m/>
  </r>
  <r>
    <s v="03"/>
    <s v="secundaria"/>
    <n v="24"/>
    <x v="23"/>
    <n v="1"/>
    <s v="Cursos Simples"/>
    <n v="24"/>
    <x v="0"/>
    <x v="0"/>
    <m/>
  </r>
  <r>
    <s v="03"/>
    <s v="secundaria"/>
    <n v="25"/>
    <x v="24"/>
    <n v="1"/>
    <s v="Cursos Combinados"/>
    <n v="25"/>
    <x v="0"/>
    <x v="0"/>
    <m/>
  </r>
  <r>
    <s v="04"/>
    <s v="compras_supermercado"/>
    <n v="1"/>
    <x v="25"/>
    <n v="1"/>
    <s v="Compras: Supermercado"/>
    <n v="7"/>
    <x v="5"/>
    <x v="5"/>
    <n v="0"/>
  </r>
  <r>
    <s v="04"/>
    <s v="compras_supermercado"/>
    <n v="2"/>
    <x v="26"/>
    <m/>
    <m/>
    <m/>
    <x v="0"/>
    <x v="0"/>
    <m/>
  </r>
  <r>
    <s v="04"/>
    <s v="compras_supermercado"/>
    <n v="3"/>
    <x v="27"/>
    <m/>
    <m/>
    <m/>
    <x v="0"/>
    <x v="0"/>
    <m/>
  </r>
  <r>
    <s v="04"/>
    <s v="compras_supermercado"/>
    <n v="4"/>
    <x v="28"/>
    <m/>
    <m/>
    <m/>
    <x v="0"/>
    <x v="0"/>
    <m/>
  </r>
  <r>
    <s v="04"/>
    <s v="compras_supermercado"/>
    <n v="5"/>
    <x v="29"/>
    <n v="1"/>
    <s v="Detalle"/>
    <n v="3"/>
    <x v="6"/>
    <x v="6"/>
    <n v="1"/>
  </r>
  <r>
    <s v="04"/>
    <s v="compras_supermercado"/>
    <n v="6"/>
    <x v="30"/>
    <m/>
    <m/>
    <m/>
    <x v="0"/>
    <x v="0"/>
    <m/>
  </r>
  <r>
    <s v="04"/>
    <s v="compras_supermercado"/>
    <n v="7"/>
    <x v="31"/>
    <m/>
    <m/>
    <m/>
    <x v="0"/>
    <x v="0"/>
    <m/>
  </r>
  <r>
    <s v="04"/>
    <s v="compras_supermercado"/>
    <n v="8"/>
    <x v="32"/>
    <m/>
    <m/>
    <m/>
    <x v="0"/>
    <x v="0"/>
    <m/>
  </r>
  <r>
    <s v="04"/>
    <s v="compras_supermercado"/>
    <n v="9"/>
    <x v="33"/>
    <n v="1"/>
    <s v="Región"/>
    <n v="4"/>
    <x v="0"/>
    <x v="0"/>
    <m/>
  </r>
  <r>
    <s v="04"/>
    <s v="compras_supermercado"/>
    <n v="10"/>
    <x v="34"/>
    <m/>
    <m/>
    <m/>
    <x v="0"/>
    <x v="0"/>
    <m/>
  </r>
  <r>
    <s v="04"/>
    <s v="compras_supermercado"/>
    <n v="11"/>
    <x v="35"/>
    <n v="1"/>
    <s v="Provincia"/>
    <n v="5"/>
    <x v="0"/>
    <x v="0"/>
    <m/>
  </r>
  <r>
    <s v="04"/>
    <s v="compras_supermercado"/>
    <n v="12"/>
    <x v="36"/>
    <m/>
    <m/>
    <m/>
    <x v="0"/>
    <x v="0"/>
    <m/>
  </r>
  <r>
    <s v="04"/>
    <s v="compras_supermercado"/>
    <n v="13"/>
    <x v="37"/>
    <n v="1"/>
    <s v="Comuna"/>
    <n v="6"/>
    <x v="0"/>
    <x v="0"/>
    <m/>
  </r>
  <r>
    <s v="04"/>
    <s v="compras_supermercado"/>
    <n v="14"/>
    <x v="38"/>
    <m/>
    <m/>
    <m/>
    <x v="0"/>
    <x v="0"/>
    <m/>
  </r>
  <r>
    <s v="04"/>
    <s v="compras_supermercado"/>
    <n v="15"/>
    <x v="39"/>
    <m/>
    <m/>
    <m/>
    <x v="0"/>
    <x v="0"/>
    <m/>
  </r>
  <r>
    <s v="04"/>
    <s v="compras_supermercado"/>
    <n v="16"/>
    <x v="40"/>
    <m/>
    <m/>
    <m/>
    <x v="0"/>
    <x v="0"/>
    <m/>
  </r>
  <r>
    <s v="04"/>
    <s v="compras_supermercado"/>
    <n v="17"/>
    <x v="41"/>
    <n v="1"/>
    <s v="Clase"/>
    <n v="2"/>
    <x v="0"/>
    <x v="0"/>
    <m/>
  </r>
  <r>
    <s v="04"/>
    <s v="compras_supermercado"/>
    <n v="18"/>
    <x v="42"/>
    <n v="1"/>
    <s v="Categoría"/>
    <n v="1"/>
    <x v="0"/>
    <x v="0"/>
    <m/>
  </r>
  <r>
    <s v="04"/>
    <s v="compras_supermercado"/>
    <n v="19"/>
    <x v="43"/>
    <m/>
    <m/>
    <m/>
    <x v="0"/>
    <x v="0"/>
    <m/>
  </r>
  <r>
    <s v="04"/>
    <s v="compras_supermercado"/>
    <n v="20"/>
    <x v="44"/>
    <m/>
    <m/>
    <m/>
    <x v="0"/>
    <x v="0"/>
    <m/>
  </r>
  <r>
    <s v="05"/>
    <s v="compras_quiosco"/>
    <n v="1"/>
    <x v="25"/>
    <n v="1"/>
    <s v="Compras: Quiosco"/>
    <n v="7"/>
    <x v="7"/>
    <x v="7"/>
    <n v="0"/>
  </r>
  <r>
    <s v="05"/>
    <s v="compras_quiosco"/>
    <n v="2"/>
    <x v="26"/>
    <m/>
    <m/>
    <m/>
    <x v="0"/>
    <x v="0"/>
    <m/>
  </r>
  <r>
    <s v="05"/>
    <s v="compras_quiosco"/>
    <n v="3"/>
    <x v="27"/>
    <m/>
    <m/>
    <m/>
    <x v="0"/>
    <x v="0"/>
    <m/>
  </r>
  <r>
    <s v="05"/>
    <s v="compras_quiosco"/>
    <n v="4"/>
    <x v="28"/>
    <m/>
    <m/>
    <m/>
    <x v="0"/>
    <x v="0"/>
    <m/>
  </r>
  <r>
    <s v="05"/>
    <s v="compras_quiosco"/>
    <n v="5"/>
    <x v="29"/>
    <n v="1"/>
    <s v="Detalle"/>
    <n v="3"/>
    <x v="8"/>
    <x v="8"/>
    <n v="1"/>
  </r>
  <r>
    <s v="05"/>
    <s v="compras_quiosco"/>
    <n v="6"/>
    <x v="30"/>
    <m/>
    <m/>
    <m/>
    <x v="0"/>
    <x v="0"/>
    <m/>
  </r>
  <r>
    <s v="05"/>
    <s v="compras_quiosco"/>
    <n v="7"/>
    <x v="31"/>
    <m/>
    <m/>
    <m/>
    <x v="0"/>
    <x v="0"/>
    <m/>
  </r>
  <r>
    <s v="05"/>
    <s v="compras_quiosco"/>
    <n v="8"/>
    <x v="32"/>
    <m/>
    <m/>
    <m/>
    <x v="0"/>
    <x v="0"/>
    <m/>
  </r>
  <r>
    <s v="05"/>
    <s v="compras_quiosco"/>
    <n v="9"/>
    <x v="33"/>
    <n v="1"/>
    <s v="Región"/>
    <n v="4"/>
    <x v="0"/>
    <x v="0"/>
    <m/>
  </r>
  <r>
    <s v="05"/>
    <s v="compras_quiosco"/>
    <n v="10"/>
    <x v="34"/>
    <m/>
    <m/>
    <m/>
    <x v="0"/>
    <x v="0"/>
    <m/>
  </r>
  <r>
    <s v="05"/>
    <s v="compras_quiosco"/>
    <n v="11"/>
    <x v="35"/>
    <n v="1"/>
    <s v="Provincia"/>
    <n v="5"/>
    <x v="0"/>
    <x v="0"/>
    <m/>
  </r>
  <r>
    <s v="05"/>
    <s v="compras_quiosco"/>
    <n v="12"/>
    <x v="36"/>
    <m/>
    <m/>
    <m/>
    <x v="0"/>
    <x v="0"/>
    <m/>
  </r>
  <r>
    <s v="05"/>
    <s v="compras_quiosco"/>
    <n v="13"/>
    <x v="37"/>
    <n v="1"/>
    <s v="Comuna"/>
    <n v="6"/>
    <x v="0"/>
    <x v="0"/>
    <m/>
  </r>
  <r>
    <s v="05"/>
    <s v="compras_quiosco"/>
    <n v="14"/>
    <x v="38"/>
    <m/>
    <m/>
    <m/>
    <x v="0"/>
    <x v="0"/>
    <m/>
  </r>
  <r>
    <s v="05"/>
    <s v="compras_quiosco"/>
    <n v="15"/>
    <x v="39"/>
    <m/>
    <m/>
    <m/>
    <x v="0"/>
    <x v="0"/>
    <m/>
  </r>
  <r>
    <s v="05"/>
    <s v="compras_quiosco"/>
    <n v="16"/>
    <x v="40"/>
    <m/>
    <m/>
    <m/>
    <x v="0"/>
    <x v="0"/>
    <m/>
  </r>
  <r>
    <s v="05"/>
    <s v="compras_quiosco"/>
    <n v="17"/>
    <x v="41"/>
    <n v="1"/>
    <s v="Clase"/>
    <n v="2"/>
    <x v="0"/>
    <x v="0"/>
    <m/>
  </r>
  <r>
    <s v="05"/>
    <s v="compras_quiosco"/>
    <n v="18"/>
    <x v="42"/>
    <n v="1"/>
    <s v="Categoría"/>
    <n v="1"/>
    <x v="0"/>
    <x v="0"/>
    <m/>
  </r>
  <r>
    <s v="05"/>
    <s v="compras_quiosco"/>
    <n v="19"/>
    <x v="43"/>
    <m/>
    <m/>
    <m/>
    <x v="0"/>
    <x v="0"/>
    <m/>
  </r>
  <r>
    <s v="05"/>
    <s v="compras_quiosco"/>
    <n v="20"/>
    <x v="44"/>
    <m/>
    <m/>
    <m/>
    <x v="0"/>
    <x v="0"/>
    <m/>
  </r>
  <r>
    <s v="06"/>
    <s v="compras_panaderia"/>
    <n v="1"/>
    <x v="25"/>
    <n v="1"/>
    <s v="Compras: Panadería"/>
    <n v="7"/>
    <x v="9"/>
    <x v="9"/>
    <n v="0"/>
  </r>
  <r>
    <s v="06"/>
    <s v="compras_panaderia"/>
    <n v="2"/>
    <x v="26"/>
    <m/>
    <m/>
    <m/>
    <x v="0"/>
    <x v="0"/>
    <m/>
  </r>
  <r>
    <s v="06"/>
    <s v="compras_panaderia"/>
    <n v="3"/>
    <x v="27"/>
    <m/>
    <m/>
    <m/>
    <x v="0"/>
    <x v="0"/>
    <m/>
  </r>
  <r>
    <s v="06"/>
    <s v="compras_panaderia"/>
    <n v="4"/>
    <x v="28"/>
    <m/>
    <m/>
    <m/>
    <x v="0"/>
    <x v="0"/>
    <m/>
  </r>
  <r>
    <s v="06"/>
    <s v="compras_panaderia"/>
    <n v="5"/>
    <x v="29"/>
    <n v="1"/>
    <s v="Detalle"/>
    <n v="3"/>
    <x v="10"/>
    <x v="10"/>
    <n v="1"/>
  </r>
  <r>
    <s v="06"/>
    <s v="compras_panaderia"/>
    <n v="6"/>
    <x v="30"/>
    <m/>
    <m/>
    <m/>
    <x v="0"/>
    <x v="0"/>
    <m/>
  </r>
  <r>
    <s v="06"/>
    <s v="compras_panaderia"/>
    <n v="7"/>
    <x v="31"/>
    <m/>
    <m/>
    <m/>
    <x v="0"/>
    <x v="0"/>
    <m/>
  </r>
  <r>
    <s v="06"/>
    <s v="compras_panaderia"/>
    <n v="8"/>
    <x v="32"/>
    <m/>
    <m/>
    <m/>
    <x v="0"/>
    <x v="0"/>
    <m/>
  </r>
  <r>
    <s v="06"/>
    <s v="compras_panaderia"/>
    <n v="9"/>
    <x v="33"/>
    <n v="1"/>
    <s v="Región"/>
    <n v="4"/>
    <x v="0"/>
    <x v="0"/>
    <m/>
  </r>
  <r>
    <s v="06"/>
    <s v="compras_panaderia"/>
    <n v="10"/>
    <x v="34"/>
    <m/>
    <m/>
    <m/>
    <x v="0"/>
    <x v="0"/>
    <m/>
  </r>
  <r>
    <s v="06"/>
    <s v="compras_panaderia"/>
    <n v="11"/>
    <x v="35"/>
    <n v="1"/>
    <s v="Provincia"/>
    <n v="5"/>
    <x v="0"/>
    <x v="0"/>
    <m/>
  </r>
  <r>
    <s v="06"/>
    <s v="compras_panaderia"/>
    <n v="12"/>
    <x v="36"/>
    <m/>
    <m/>
    <m/>
    <x v="0"/>
    <x v="0"/>
    <m/>
  </r>
  <r>
    <s v="06"/>
    <s v="compras_panaderia"/>
    <n v="13"/>
    <x v="37"/>
    <n v="1"/>
    <s v="Comuna"/>
    <n v="6"/>
    <x v="0"/>
    <x v="0"/>
    <m/>
  </r>
  <r>
    <s v="06"/>
    <s v="compras_panaderia"/>
    <n v="14"/>
    <x v="38"/>
    <m/>
    <m/>
    <m/>
    <x v="0"/>
    <x v="0"/>
    <m/>
  </r>
  <r>
    <s v="06"/>
    <s v="compras_panaderia"/>
    <n v="15"/>
    <x v="39"/>
    <m/>
    <m/>
    <m/>
    <x v="0"/>
    <x v="0"/>
    <m/>
  </r>
  <r>
    <s v="06"/>
    <s v="compras_panaderia"/>
    <n v="16"/>
    <x v="40"/>
    <m/>
    <m/>
    <m/>
    <x v="0"/>
    <x v="0"/>
    <m/>
  </r>
  <r>
    <s v="06"/>
    <s v="compras_panaderia"/>
    <n v="17"/>
    <x v="41"/>
    <n v="1"/>
    <s v="Clase"/>
    <n v="2"/>
    <x v="0"/>
    <x v="0"/>
    <m/>
  </r>
  <r>
    <s v="06"/>
    <s v="compras_panaderia"/>
    <n v="18"/>
    <x v="42"/>
    <n v="1"/>
    <s v="Categoría"/>
    <n v="1"/>
    <x v="0"/>
    <x v="0"/>
    <m/>
  </r>
  <r>
    <s v="06"/>
    <s v="compras_panaderia"/>
    <n v="19"/>
    <x v="43"/>
    <m/>
    <m/>
    <m/>
    <x v="0"/>
    <x v="0"/>
    <m/>
  </r>
  <r>
    <s v="06"/>
    <s v="compras_panaderia"/>
    <n v="20"/>
    <x v="44"/>
    <m/>
    <m/>
    <m/>
    <x v="0"/>
    <x v="0"/>
    <m/>
  </r>
  <r>
    <s v="07"/>
    <s v="compras_tienda_de_regalos"/>
    <n v="1"/>
    <x v="25"/>
    <n v="1"/>
    <s v="Compra: Tienda Regalos"/>
    <n v="7"/>
    <x v="11"/>
    <x v="11"/>
    <n v="0"/>
  </r>
  <r>
    <s v="07"/>
    <s v="compras_tienda_de_regalos"/>
    <n v="2"/>
    <x v="26"/>
    <m/>
    <m/>
    <m/>
    <x v="0"/>
    <x v="0"/>
    <m/>
  </r>
  <r>
    <s v="07"/>
    <s v="compras_tienda_de_regalos"/>
    <n v="3"/>
    <x v="27"/>
    <m/>
    <m/>
    <m/>
    <x v="0"/>
    <x v="0"/>
    <m/>
  </r>
  <r>
    <s v="07"/>
    <s v="compras_tienda_de_regalos"/>
    <n v="4"/>
    <x v="28"/>
    <m/>
    <m/>
    <m/>
    <x v="0"/>
    <x v="0"/>
    <m/>
  </r>
  <r>
    <s v="07"/>
    <s v="compras_tienda_de_regalos"/>
    <n v="5"/>
    <x v="29"/>
    <n v="1"/>
    <s v="Detalle"/>
    <n v="3"/>
    <x v="12"/>
    <x v="12"/>
    <n v="1"/>
  </r>
  <r>
    <s v="07"/>
    <s v="compras_tienda_de_regalos"/>
    <n v="6"/>
    <x v="30"/>
    <m/>
    <m/>
    <m/>
    <x v="0"/>
    <x v="0"/>
    <m/>
  </r>
  <r>
    <s v="07"/>
    <s v="compras_tienda_de_regalos"/>
    <n v="7"/>
    <x v="31"/>
    <m/>
    <m/>
    <m/>
    <x v="0"/>
    <x v="0"/>
    <m/>
  </r>
  <r>
    <s v="07"/>
    <s v="compras_tienda_de_regalos"/>
    <n v="8"/>
    <x v="32"/>
    <m/>
    <m/>
    <m/>
    <x v="0"/>
    <x v="0"/>
    <m/>
  </r>
  <r>
    <s v="07"/>
    <s v="compras_tienda_de_regalos"/>
    <n v="9"/>
    <x v="33"/>
    <n v="1"/>
    <s v="Región"/>
    <n v="4"/>
    <x v="0"/>
    <x v="0"/>
    <m/>
  </r>
  <r>
    <s v="07"/>
    <s v="compras_tienda_de_regalos"/>
    <n v="10"/>
    <x v="34"/>
    <m/>
    <m/>
    <m/>
    <x v="0"/>
    <x v="0"/>
    <m/>
  </r>
  <r>
    <s v="07"/>
    <s v="compras_tienda_de_regalos"/>
    <n v="11"/>
    <x v="35"/>
    <n v="1"/>
    <s v="Provincia"/>
    <n v="5"/>
    <x v="0"/>
    <x v="0"/>
    <m/>
  </r>
  <r>
    <s v="07"/>
    <s v="compras_tienda_de_regalos"/>
    <n v="12"/>
    <x v="36"/>
    <m/>
    <m/>
    <m/>
    <x v="0"/>
    <x v="0"/>
    <m/>
  </r>
  <r>
    <s v="07"/>
    <s v="compras_tienda_de_regalos"/>
    <n v="13"/>
    <x v="37"/>
    <n v="1"/>
    <s v="Comuna"/>
    <n v="6"/>
    <x v="0"/>
    <x v="0"/>
    <m/>
  </r>
  <r>
    <s v="07"/>
    <s v="compras_tienda_de_regalos"/>
    <n v="14"/>
    <x v="38"/>
    <m/>
    <m/>
    <m/>
    <x v="0"/>
    <x v="0"/>
    <m/>
  </r>
  <r>
    <s v="07"/>
    <s v="compras_tienda_de_regalos"/>
    <n v="15"/>
    <x v="39"/>
    <m/>
    <m/>
    <m/>
    <x v="0"/>
    <x v="0"/>
    <m/>
  </r>
  <r>
    <s v="07"/>
    <s v="compras_tienda_de_regalos"/>
    <n v="16"/>
    <x v="40"/>
    <m/>
    <m/>
    <m/>
    <x v="0"/>
    <x v="0"/>
    <m/>
  </r>
  <r>
    <s v="07"/>
    <s v="compras_tienda_de_regalos"/>
    <n v="17"/>
    <x v="41"/>
    <n v="1"/>
    <s v="Clase"/>
    <n v="2"/>
    <x v="0"/>
    <x v="0"/>
    <m/>
  </r>
  <r>
    <s v="07"/>
    <s v="compras_tienda_de_regalos"/>
    <n v="18"/>
    <x v="42"/>
    <n v="1"/>
    <s v="Categoría"/>
    <n v="1"/>
    <x v="0"/>
    <x v="0"/>
    <m/>
  </r>
  <r>
    <s v="07"/>
    <s v="compras_tienda_de_regalos"/>
    <n v="19"/>
    <x v="43"/>
    <m/>
    <m/>
    <m/>
    <x v="0"/>
    <x v="0"/>
    <m/>
  </r>
  <r>
    <s v="07"/>
    <s v="compras_tienda_de_regalos"/>
    <n v="20"/>
    <x v="44"/>
    <m/>
    <m/>
    <m/>
    <x v="0"/>
    <x v="0"/>
    <m/>
  </r>
  <r>
    <s v="08"/>
    <s v="compras_general"/>
    <n v="1"/>
    <x v="25"/>
    <n v="1"/>
    <s v="Compras: General"/>
    <n v="7"/>
    <x v="13"/>
    <x v="13"/>
    <n v="0"/>
  </r>
  <r>
    <s v="08"/>
    <s v="compras_general"/>
    <n v="2"/>
    <x v="26"/>
    <m/>
    <m/>
    <m/>
    <x v="0"/>
    <x v="0"/>
    <m/>
  </r>
  <r>
    <s v="08"/>
    <s v="compras_general"/>
    <n v="3"/>
    <x v="27"/>
    <m/>
    <m/>
    <m/>
    <x v="0"/>
    <x v="0"/>
    <m/>
  </r>
  <r>
    <s v="08"/>
    <s v="compras_general"/>
    <n v="4"/>
    <x v="28"/>
    <m/>
    <m/>
    <m/>
    <x v="0"/>
    <x v="0"/>
    <m/>
  </r>
  <r>
    <s v="08"/>
    <s v="compras_general"/>
    <n v="5"/>
    <x v="29"/>
    <n v="1"/>
    <s v="Detalle"/>
    <n v="3"/>
    <x v="14"/>
    <x v="14"/>
    <n v="1"/>
  </r>
  <r>
    <s v="08"/>
    <s v="compras_general"/>
    <n v="6"/>
    <x v="30"/>
    <m/>
    <m/>
    <m/>
    <x v="0"/>
    <x v="0"/>
    <m/>
  </r>
  <r>
    <s v="08"/>
    <s v="compras_general"/>
    <n v="7"/>
    <x v="31"/>
    <m/>
    <m/>
    <m/>
    <x v="0"/>
    <x v="0"/>
    <m/>
  </r>
  <r>
    <s v="08"/>
    <s v="compras_general"/>
    <n v="8"/>
    <x v="32"/>
    <m/>
    <m/>
    <m/>
    <x v="0"/>
    <x v="0"/>
    <m/>
  </r>
  <r>
    <s v="08"/>
    <s v="compras_general"/>
    <n v="9"/>
    <x v="33"/>
    <n v="1"/>
    <s v="Región"/>
    <n v="4"/>
    <x v="0"/>
    <x v="0"/>
    <m/>
  </r>
  <r>
    <s v="08"/>
    <s v="compras_general"/>
    <n v="10"/>
    <x v="34"/>
    <m/>
    <m/>
    <m/>
    <x v="0"/>
    <x v="0"/>
    <m/>
  </r>
  <r>
    <s v="08"/>
    <s v="compras_general"/>
    <n v="11"/>
    <x v="35"/>
    <n v="1"/>
    <s v="Provincia"/>
    <n v="5"/>
    <x v="0"/>
    <x v="0"/>
    <m/>
  </r>
  <r>
    <s v="08"/>
    <s v="compras_general"/>
    <n v="12"/>
    <x v="36"/>
    <m/>
    <m/>
    <m/>
    <x v="0"/>
    <x v="0"/>
    <m/>
  </r>
  <r>
    <s v="08"/>
    <s v="compras_general"/>
    <n v="13"/>
    <x v="37"/>
    <n v="1"/>
    <s v="Comuna"/>
    <n v="6"/>
    <x v="0"/>
    <x v="0"/>
    <m/>
  </r>
  <r>
    <s v="08"/>
    <s v="compras_general"/>
    <n v="14"/>
    <x v="38"/>
    <m/>
    <m/>
    <m/>
    <x v="0"/>
    <x v="0"/>
    <m/>
  </r>
  <r>
    <s v="08"/>
    <s v="compras_general"/>
    <n v="15"/>
    <x v="39"/>
    <m/>
    <m/>
    <m/>
    <x v="0"/>
    <x v="0"/>
    <m/>
  </r>
  <r>
    <s v="08"/>
    <s v="compras_general"/>
    <n v="16"/>
    <x v="40"/>
    <m/>
    <m/>
    <m/>
    <x v="0"/>
    <x v="0"/>
    <m/>
  </r>
  <r>
    <s v="08"/>
    <s v="compras_general"/>
    <n v="17"/>
    <x v="41"/>
    <n v="1"/>
    <s v="Clase"/>
    <n v="2"/>
    <x v="0"/>
    <x v="0"/>
    <m/>
  </r>
  <r>
    <s v="08"/>
    <s v="compras_general"/>
    <n v="18"/>
    <x v="42"/>
    <n v="1"/>
    <s v="Categoría"/>
    <n v="1"/>
    <x v="0"/>
    <x v="0"/>
    <m/>
  </r>
  <r>
    <s v="08"/>
    <s v="compras_general"/>
    <n v="19"/>
    <x v="43"/>
    <m/>
    <m/>
    <m/>
    <x v="0"/>
    <x v="0"/>
    <m/>
  </r>
  <r>
    <s v="08"/>
    <s v="compras_general"/>
    <n v="20"/>
    <x v="44"/>
    <m/>
    <m/>
    <m/>
    <x v="0"/>
    <x v="0"/>
    <m/>
  </r>
  <r>
    <s v="09"/>
    <s v="compras_verduleria"/>
    <n v="1"/>
    <x v="25"/>
    <n v="1"/>
    <s v="Compras: Verdulería"/>
    <n v="7"/>
    <x v="15"/>
    <x v="15"/>
    <n v="0"/>
  </r>
  <r>
    <s v="09"/>
    <s v="compras_verduleria"/>
    <n v="2"/>
    <x v="26"/>
    <m/>
    <m/>
    <m/>
    <x v="0"/>
    <x v="0"/>
    <m/>
  </r>
  <r>
    <s v="09"/>
    <s v="compras_verduleria"/>
    <n v="3"/>
    <x v="27"/>
    <m/>
    <m/>
    <m/>
    <x v="0"/>
    <x v="0"/>
    <m/>
  </r>
  <r>
    <s v="09"/>
    <s v="compras_verduleria"/>
    <n v="4"/>
    <x v="28"/>
    <m/>
    <m/>
    <m/>
    <x v="0"/>
    <x v="0"/>
    <m/>
  </r>
  <r>
    <s v="09"/>
    <s v="compras_verduleria"/>
    <n v="5"/>
    <x v="29"/>
    <n v="1"/>
    <s v="Detalle"/>
    <n v="3"/>
    <x v="16"/>
    <x v="16"/>
    <n v="1"/>
  </r>
  <r>
    <s v="09"/>
    <s v="compras_verduleria"/>
    <n v="6"/>
    <x v="30"/>
    <m/>
    <m/>
    <m/>
    <x v="0"/>
    <x v="0"/>
    <m/>
  </r>
  <r>
    <s v="09"/>
    <s v="compras_verduleria"/>
    <n v="7"/>
    <x v="31"/>
    <m/>
    <m/>
    <m/>
    <x v="0"/>
    <x v="0"/>
    <m/>
  </r>
  <r>
    <s v="09"/>
    <s v="compras_verduleria"/>
    <n v="8"/>
    <x v="32"/>
    <m/>
    <m/>
    <m/>
    <x v="0"/>
    <x v="0"/>
    <m/>
  </r>
  <r>
    <s v="09"/>
    <s v="compras_verduleria"/>
    <n v="9"/>
    <x v="33"/>
    <n v="1"/>
    <s v="Región"/>
    <n v="4"/>
    <x v="0"/>
    <x v="0"/>
    <m/>
  </r>
  <r>
    <s v="09"/>
    <s v="compras_verduleria"/>
    <n v="10"/>
    <x v="34"/>
    <m/>
    <m/>
    <m/>
    <x v="0"/>
    <x v="0"/>
    <m/>
  </r>
  <r>
    <s v="09"/>
    <s v="compras_verduleria"/>
    <n v="11"/>
    <x v="35"/>
    <n v="1"/>
    <s v="Provincia"/>
    <n v="5"/>
    <x v="0"/>
    <x v="0"/>
    <m/>
  </r>
  <r>
    <s v="09"/>
    <s v="compras_verduleria"/>
    <n v="12"/>
    <x v="36"/>
    <m/>
    <m/>
    <m/>
    <x v="0"/>
    <x v="0"/>
    <m/>
  </r>
  <r>
    <s v="09"/>
    <s v="compras_verduleria"/>
    <n v="13"/>
    <x v="37"/>
    <n v="1"/>
    <s v="Comuna"/>
    <n v="6"/>
    <x v="0"/>
    <x v="0"/>
    <m/>
  </r>
  <r>
    <s v="09"/>
    <s v="compras_verduleria"/>
    <n v="14"/>
    <x v="38"/>
    <m/>
    <m/>
    <m/>
    <x v="0"/>
    <x v="0"/>
    <m/>
  </r>
  <r>
    <s v="09"/>
    <s v="compras_verduleria"/>
    <n v="15"/>
    <x v="39"/>
    <m/>
    <m/>
    <m/>
    <x v="0"/>
    <x v="0"/>
    <m/>
  </r>
  <r>
    <s v="09"/>
    <s v="compras_verduleria"/>
    <n v="16"/>
    <x v="40"/>
    <m/>
    <m/>
    <m/>
    <x v="0"/>
    <x v="0"/>
    <m/>
  </r>
  <r>
    <s v="09"/>
    <s v="compras_verduleria"/>
    <n v="17"/>
    <x v="41"/>
    <n v="1"/>
    <s v="Clase"/>
    <n v="2"/>
    <x v="0"/>
    <x v="0"/>
    <m/>
  </r>
  <r>
    <s v="09"/>
    <s v="compras_verduleria"/>
    <n v="18"/>
    <x v="42"/>
    <n v="1"/>
    <s v="Categoría"/>
    <n v="1"/>
    <x v="0"/>
    <x v="0"/>
    <m/>
  </r>
  <r>
    <s v="09"/>
    <s v="compras_verduleria"/>
    <n v="19"/>
    <x v="43"/>
    <m/>
    <m/>
    <m/>
    <x v="0"/>
    <x v="0"/>
    <m/>
  </r>
  <r>
    <s v="09"/>
    <s v="compras_verduleria"/>
    <n v="20"/>
    <x v="44"/>
    <m/>
    <m/>
    <m/>
    <x v="0"/>
    <x v="0"/>
    <m/>
  </r>
  <r>
    <s v="10"/>
    <s v="compras_carniceria"/>
    <n v="1"/>
    <x v="25"/>
    <n v="1"/>
    <s v="Compras: Carnicería"/>
    <n v="7"/>
    <x v="17"/>
    <x v="17"/>
    <n v="0"/>
  </r>
  <r>
    <s v="10"/>
    <s v="compras_carniceria"/>
    <n v="2"/>
    <x v="26"/>
    <m/>
    <m/>
    <m/>
    <x v="0"/>
    <x v="0"/>
    <m/>
  </r>
  <r>
    <s v="10"/>
    <s v="compras_carniceria"/>
    <n v="3"/>
    <x v="27"/>
    <m/>
    <m/>
    <m/>
    <x v="0"/>
    <x v="0"/>
    <m/>
  </r>
  <r>
    <s v="10"/>
    <s v="compras_carniceria"/>
    <n v="4"/>
    <x v="28"/>
    <m/>
    <m/>
    <m/>
    <x v="0"/>
    <x v="0"/>
    <m/>
  </r>
  <r>
    <s v="10"/>
    <s v="compras_carniceria"/>
    <n v="5"/>
    <x v="29"/>
    <n v="1"/>
    <s v="Detalle"/>
    <n v="3"/>
    <x v="18"/>
    <x v="18"/>
    <n v="1"/>
  </r>
  <r>
    <s v="10"/>
    <s v="compras_carniceria"/>
    <n v="6"/>
    <x v="30"/>
    <m/>
    <m/>
    <m/>
    <x v="0"/>
    <x v="0"/>
    <m/>
  </r>
  <r>
    <s v="10"/>
    <s v="compras_carniceria"/>
    <n v="7"/>
    <x v="31"/>
    <m/>
    <m/>
    <m/>
    <x v="0"/>
    <x v="0"/>
    <m/>
  </r>
  <r>
    <s v="10"/>
    <s v="compras_carniceria"/>
    <n v="8"/>
    <x v="32"/>
    <m/>
    <m/>
    <m/>
    <x v="0"/>
    <x v="0"/>
    <m/>
  </r>
  <r>
    <s v="10"/>
    <s v="compras_carniceria"/>
    <n v="9"/>
    <x v="33"/>
    <n v="1"/>
    <s v="Región"/>
    <n v="4"/>
    <x v="0"/>
    <x v="0"/>
    <m/>
  </r>
  <r>
    <s v="10"/>
    <s v="compras_carniceria"/>
    <n v="10"/>
    <x v="34"/>
    <m/>
    <m/>
    <m/>
    <x v="0"/>
    <x v="0"/>
    <m/>
  </r>
  <r>
    <s v="10"/>
    <s v="compras_carniceria"/>
    <n v="11"/>
    <x v="35"/>
    <n v="1"/>
    <s v="Provincia"/>
    <n v="5"/>
    <x v="0"/>
    <x v="0"/>
    <m/>
  </r>
  <r>
    <s v="10"/>
    <s v="compras_carniceria"/>
    <n v="12"/>
    <x v="36"/>
    <m/>
    <m/>
    <m/>
    <x v="0"/>
    <x v="0"/>
    <m/>
  </r>
  <r>
    <s v="10"/>
    <s v="compras_carniceria"/>
    <n v="13"/>
    <x v="37"/>
    <n v="1"/>
    <s v="Comuna"/>
    <n v="6"/>
    <x v="0"/>
    <x v="0"/>
    <m/>
  </r>
  <r>
    <s v="10"/>
    <s v="compras_carniceria"/>
    <n v="14"/>
    <x v="38"/>
    <m/>
    <m/>
    <m/>
    <x v="0"/>
    <x v="0"/>
    <m/>
  </r>
  <r>
    <s v="10"/>
    <s v="compras_carniceria"/>
    <n v="15"/>
    <x v="39"/>
    <m/>
    <m/>
    <m/>
    <x v="0"/>
    <x v="0"/>
    <m/>
  </r>
  <r>
    <s v="10"/>
    <s v="compras_carniceria"/>
    <n v="16"/>
    <x v="40"/>
    <m/>
    <m/>
    <m/>
    <x v="0"/>
    <x v="0"/>
    <m/>
  </r>
  <r>
    <s v="10"/>
    <s v="compras_carniceria"/>
    <n v="17"/>
    <x v="41"/>
    <n v="1"/>
    <s v="Clase"/>
    <n v="2"/>
    <x v="0"/>
    <x v="0"/>
    <m/>
  </r>
  <r>
    <s v="10"/>
    <s v="compras_carniceria"/>
    <n v="18"/>
    <x v="42"/>
    <n v="1"/>
    <s v="Categoría"/>
    <n v="1"/>
    <x v="0"/>
    <x v="0"/>
    <m/>
  </r>
  <r>
    <s v="10"/>
    <s v="compras_carniceria"/>
    <n v="19"/>
    <x v="43"/>
    <m/>
    <m/>
    <m/>
    <x v="0"/>
    <x v="0"/>
    <m/>
  </r>
  <r>
    <s v="10"/>
    <s v="compras_carniceria"/>
    <n v="20"/>
    <x v="44"/>
    <m/>
    <m/>
    <m/>
    <x v="0"/>
    <x v="0"/>
    <m/>
  </r>
  <r>
    <s v="11"/>
    <s v="compras_florista"/>
    <n v="1"/>
    <x v="25"/>
    <n v="1"/>
    <s v="Compras: Florería"/>
    <n v="7"/>
    <x v="19"/>
    <x v="19"/>
    <n v="0"/>
  </r>
  <r>
    <s v="11"/>
    <s v="compras_florista"/>
    <n v="2"/>
    <x v="26"/>
    <m/>
    <m/>
    <m/>
    <x v="0"/>
    <x v="0"/>
    <m/>
  </r>
  <r>
    <s v="11"/>
    <s v="compras_florista"/>
    <n v="3"/>
    <x v="27"/>
    <m/>
    <m/>
    <m/>
    <x v="0"/>
    <x v="0"/>
    <m/>
  </r>
  <r>
    <s v="11"/>
    <s v="compras_florista"/>
    <n v="4"/>
    <x v="28"/>
    <m/>
    <m/>
    <m/>
    <x v="0"/>
    <x v="0"/>
    <m/>
  </r>
  <r>
    <s v="11"/>
    <s v="compras_florista"/>
    <n v="5"/>
    <x v="29"/>
    <n v="1"/>
    <s v="Detalle"/>
    <n v="3"/>
    <x v="20"/>
    <x v="20"/>
    <n v="1"/>
  </r>
  <r>
    <s v="11"/>
    <s v="compras_florista"/>
    <n v="6"/>
    <x v="30"/>
    <m/>
    <m/>
    <m/>
    <x v="0"/>
    <x v="0"/>
    <m/>
  </r>
  <r>
    <s v="11"/>
    <s v="compras_florista"/>
    <n v="7"/>
    <x v="31"/>
    <m/>
    <m/>
    <m/>
    <x v="0"/>
    <x v="0"/>
    <m/>
  </r>
  <r>
    <s v="11"/>
    <s v="compras_florista"/>
    <n v="8"/>
    <x v="32"/>
    <m/>
    <m/>
    <m/>
    <x v="0"/>
    <x v="0"/>
    <m/>
  </r>
  <r>
    <s v="11"/>
    <s v="compras_florista"/>
    <n v="9"/>
    <x v="33"/>
    <n v="1"/>
    <s v="Región"/>
    <n v="4"/>
    <x v="0"/>
    <x v="0"/>
    <m/>
  </r>
  <r>
    <s v="11"/>
    <s v="compras_florista"/>
    <n v="10"/>
    <x v="34"/>
    <m/>
    <m/>
    <m/>
    <x v="0"/>
    <x v="0"/>
    <m/>
  </r>
  <r>
    <s v="11"/>
    <s v="compras_florista"/>
    <n v="11"/>
    <x v="35"/>
    <n v="1"/>
    <s v="Provincia"/>
    <n v="5"/>
    <x v="0"/>
    <x v="0"/>
    <m/>
  </r>
  <r>
    <s v="11"/>
    <s v="compras_florista"/>
    <n v="12"/>
    <x v="36"/>
    <m/>
    <m/>
    <m/>
    <x v="0"/>
    <x v="0"/>
    <m/>
  </r>
  <r>
    <s v="11"/>
    <s v="compras_florista"/>
    <n v="13"/>
    <x v="37"/>
    <n v="1"/>
    <s v="Comuna"/>
    <n v="6"/>
    <x v="0"/>
    <x v="0"/>
    <m/>
  </r>
  <r>
    <s v="11"/>
    <s v="compras_florista"/>
    <n v="14"/>
    <x v="38"/>
    <m/>
    <m/>
    <m/>
    <x v="0"/>
    <x v="0"/>
    <m/>
  </r>
  <r>
    <s v="11"/>
    <s v="compras_florista"/>
    <n v="15"/>
    <x v="39"/>
    <m/>
    <m/>
    <m/>
    <x v="0"/>
    <x v="0"/>
    <m/>
  </r>
  <r>
    <s v="11"/>
    <s v="compras_florista"/>
    <n v="16"/>
    <x v="40"/>
    <m/>
    <m/>
    <m/>
    <x v="0"/>
    <x v="0"/>
    <m/>
  </r>
  <r>
    <s v="11"/>
    <s v="compras_florista"/>
    <n v="17"/>
    <x v="41"/>
    <n v="1"/>
    <s v="Clase"/>
    <n v="2"/>
    <x v="0"/>
    <x v="0"/>
    <m/>
  </r>
  <r>
    <s v="11"/>
    <s v="compras_florista"/>
    <n v="18"/>
    <x v="42"/>
    <n v="1"/>
    <s v="Categoría"/>
    <n v="1"/>
    <x v="0"/>
    <x v="0"/>
    <m/>
  </r>
  <r>
    <s v="11"/>
    <s v="compras_florista"/>
    <n v="19"/>
    <x v="43"/>
    <m/>
    <m/>
    <m/>
    <x v="0"/>
    <x v="0"/>
    <m/>
  </r>
  <r>
    <s v="11"/>
    <s v="compras_florista"/>
    <n v="20"/>
    <x v="44"/>
    <m/>
    <m/>
    <m/>
    <x v="0"/>
    <x v="0"/>
    <m/>
  </r>
  <r>
    <s v="12"/>
    <s v="compras_centro_de_jardineria"/>
    <n v="1"/>
    <x v="25"/>
    <n v="1"/>
    <s v="Compras: Jardinería"/>
    <n v="7"/>
    <x v="21"/>
    <x v="21"/>
    <n v="0"/>
  </r>
  <r>
    <s v="12"/>
    <s v="compras_centro_de_jardineria"/>
    <n v="2"/>
    <x v="26"/>
    <m/>
    <m/>
    <m/>
    <x v="0"/>
    <x v="0"/>
    <m/>
  </r>
  <r>
    <s v="12"/>
    <s v="compras_centro_de_jardineria"/>
    <n v="3"/>
    <x v="27"/>
    <m/>
    <m/>
    <m/>
    <x v="0"/>
    <x v="0"/>
    <m/>
  </r>
  <r>
    <s v="12"/>
    <s v="compras_centro_de_jardineria"/>
    <n v="4"/>
    <x v="28"/>
    <m/>
    <m/>
    <m/>
    <x v="0"/>
    <x v="0"/>
    <m/>
  </r>
  <r>
    <s v="12"/>
    <s v="compras_centro_de_jardineria"/>
    <n v="5"/>
    <x v="29"/>
    <n v="1"/>
    <s v="Detalle"/>
    <n v="3"/>
    <x v="22"/>
    <x v="22"/>
    <n v="1"/>
  </r>
  <r>
    <s v="12"/>
    <s v="compras_centro_de_jardineria"/>
    <n v="6"/>
    <x v="30"/>
    <m/>
    <m/>
    <m/>
    <x v="0"/>
    <x v="0"/>
    <m/>
  </r>
  <r>
    <s v="12"/>
    <s v="compras_centro_de_jardineria"/>
    <n v="7"/>
    <x v="31"/>
    <m/>
    <m/>
    <m/>
    <x v="0"/>
    <x v="0"/>
    <m/>
  </r>
  <r>
    <s v="12"/>
    <s v="compras_centro_de_jardineria"/>
    <n v="8"/>
    <x v="32"/>
    <m/>
    <m/>
    <m/>
    <x v="0"/>
    <x v="0"/>
    <m/>
  </r>
  <r>
    <s v="12"/>
    <s v="compras_centro_de_jardineria"/>
    <n v="9"/>
    <x v="33"/>
    <n v="1"/>
    <s v="Región"/>
    <n v="4"/>
    <x v="0"/>
    <x v="0"/>
    <m/>
  </r>
  <r>
    <s v="12"/>
    <s v="compras_centro_de_jardineria"/>
    <n v="10"/>
    <x v="34"/>
    <m/>
    <m/>
    <m/>
    <x v="0"/>
    <x v="0"/>
    <m/>
  </r>
  <r>
    <s v="12"/>
    <s v="compras_centro_de_jardineria"/>
    <n v="11"/>
    <x v="35"/>
    <n v="1"/>
    <s v="Provincia"/>
    <n v="5"/>
    <x v="0"/>
    <x v="0"/>
    <m/>
  </r>
  <r>
    <s v="12"/>
    <s v="compras_centro_de_jardineria"/>
    <n v="12"/>
    <x v="36"/>
    <m/>
    <m/>
    <m/>
    <x v="0"/>
    <x v="0"/>
    <m/>
  </r>
  <r>
    <s v="12"/>
    <s v="compras_centro_de_jardineria"/>
    <n v="13"/>
    <x v="37"/>
    <n v="1"/>
    <s v="Comuna"/>
    <n v="6"/>
    <x v="0"/>
    <x v="0"/>
    <m/>
  </r>
  <r>
    <s v="12"/>
    <s v="compras_centro_de_jardineria"/>
    <n v="14"/>
    <x v="38"/>
    <m/>
    <m/>
    <m/>
    <x v="0"/>
    <x v="0"/>
    <m/>
  </r>
  <r>
    <s v="12"/>
    <s v="compras_centro_de_jardineria"/>
    <n v="15"/>
    <x v="39"/>
    <m/>
    <m/>
    <m/>
    <x v="0"/>
    <x v="0"/>
    <m/>
  </r>
  <r>
    <s v="12"/>
    <s v="compras_centro_de_jardineria"/>
    <n v="16"/>
    <x v="40"/>
    <m/>
    <m/>
    <m/>
    <x v="0"/>
    <x v="0"/>
    <m/>
  </r>
  <r>
    <s v="12"/>
    <s v="compras_centro_de_jardineria"/>
    <n v="17"/>
    <x v="41"/>
    <n v="1"/>
    <s v="Clase"/>
    <n v="2"/>
    <x v="0"/>
    <x v="0"/>
    <m/>
  </r>
  <r>
    <s v="12"/>
    <s v="compras_centro_de_jardineria"/>
    <n v="18"/>
    <x v="42"/>
    <n v="1"/>
    <s v="Categoría"/>
    <n v="1"/>
    <x v="0"/>
    <x v="0"/>
    <m/>
  </r>
  <r>
    <s v="12"/>
    <s v="compras_centro_de_jardineria"/>
    <n v="19"/>
    <x v="43"/>
    <m/>
    <m/>
    <m/>
    <x v="0"/>
    <x v="0"/>
    <m/>
  </r>
  <r>
    <s v="12"/>
    <s v="compras_centro_de_jardineria"/>
    <n v="20"/>
    <x v="44"/>
    <m/>
    <m/>
    <m/>
    <x v="0"/>
    <x v="0"/>
    <m/>
  </r>
  <r>
    <s v="13"/>
    <s v="compras_centro_comercial"/>
    <n v="1"/>
    <x v="25"/>
    <n v="1"/>
    <s v="Compras: Centro Comercial"/>
    <n v="7"/>
    <x v="23"/>
    <x v="23"/>
    <n v="0"/>
  </r>
  <r>
    <s v="13"/>
    <s v="compras_centro_comercial"/>
    <n v="2"/>
    <x v="26"/>
    <m/>
    <m/>
    <m/>
    <x v="0"/>
    <x v="0"/>
    <m/>
  </r>
  <r>
    <s v="13"/>
    <s v="compras_centro_comercial"/>
    <n v="3"/>
    <x v="27"/>
    <m/>
    <m/>
    <m/>
    <x v="0"/>
    <x v="0"/>
    <m/>
  </r>
  <r>
    <s v="13"/>
    <s v="compras_centro_comercial"/>
    <n v="4"/>
    <x v="28"/>
    <m/>
    <m/>
    <m/>
    <x v="0"/>
    <x v="0"/>
    <m/>
  </r>
  <r>
    <s v="13"/>
    <s v="compras_centro_comercial"/>
    <n v="5"/>
    <x v="29"/>
    <n v="1"/>
    <s v="Detalle"/>
    <n v="3"/>
    <x v="24"/>
    <x v="24"/>
    <n v="1"/>
  </r>
  <r>
    <s v="13"/>
    <s v="compras_centro_comercial"/>
    <n v="6"/>
    <x v="30"/>
    <m/>
    <m/>
    <m/>
    <x v="0"/>
    <x v="0"/>
    <m/>
  </r>
  <r>
    <s v="13"/>
    <s v="compras_centro_comercial"/>
    <n v="7"/>
    <x v="31"/>
    <m/>
    <m/>
    <m/>
    <x v="0"/>
    <x v="0"/>
    <m/>
  </r>
  <r>
    <s v="13"/>
    <s v="compras_centro_comercial"/>
    <n v="8"/>
    <x v="32"/>
    <m/>
    <m/>
    <m/>
    <x v="0"/>
    <x v="0"/>
    <m/>
  </r>
  <r>
    <s v="13"/>
    <s v="compras_centro_comercial"/>
    <n v="9"/>
    <x v="33"/>
    <n v="1"/>
    <s v="Región"/>
    <n v="4"/>
    <x v="0"/>
    <x v="0"/>
    <m/>
  </r>
  <r>
    <s v="13"/>
    <s v="compras_centro_comercial"/>
    <n v="10"/>
    <x v="34"/>
    <m/>
    <m/>
    <m/>
    <x v="0"/>
    <x v="0"/>
    <m/>
  </r>
  <r>
    <s v="13"/>
    <s v="compras_centro_comercial"/>
    <n v="11"/>
    <x v="35"/>
    <n v="1"/>
    <s v="Provincia"/>
    <n v="5"/>
    <x v="0"/>
    <x v="0"/>
    <m/>
  </r>
  <r>
    <s v="13"/>
    <s v="compras_centro_comercial"/>
    <n v="12"/>
    <x v="36"/>
    <m/>
    <m/>
    <m/>
    <x v="0"/>
    <x v="0"/>
    <m/>
  </r>
  <r>
    <s v="13"/>
    <s v="compras_centro_comercial"/>
    <n v="13"/>
    <x v="37"/>
    <n v="1"/>
    <s v="Comuna"/>
    <n v="6"/>
    <x v="0"/>
    <x v="0"/>
    <m/>
  </r>
  <r>
    <s v="13"/>
    <s v="compras_centro_comercial"/>
    <n v="14"/>
    <x v="38"/>
    <m/>
    <m/>
    <m/>
    <x v="0"/>
    <x v="0"/>
    <m/>
  </r>
  <r>
    <s v="13"/>
    <s v="compras_centro_comercial"/>
    <n v="15"/>
    <x v="39"/>
    <m/>
    <m/>
    <m/>
    <x v="0"/>
    <x v="0"/>
    <m/>
  </r>
  <r>
    <s v="13"/>
    <s v="compras_centro_comercial"/>
    <n v="16"/>
    <x v="40"/>
    <m/>
    <m/>
    <m/>
    <x v="0"/>
    <x v="0"/>
    <m/>
  </r>
  <r>
    <s v="13"/>
    <s v="compras_centro_comercial"/>
    <n v="17"/>
    <x v="41"/>
    <n v="1"/>
    <s v="Clase"/>
    <n v="2"/>
    <x v="0"/>
    <x v="0"/>
    <m/>
  </r>
  <r>
    <s v="13"/>
    <s v="compras_centro_comercial"/>
    <n v="18"/>
    <x v="42"/>
    <n v="1"/>
    <s v="Categoría"/>
    <n v="1"/>
    <x v="0"/>
    <x v="0"/>
    <m/>
  </r>
  <r>
    <s v="13"/>
    <s v="compras_centro_comercial"/>
    <n v="19"/>
    <x v="43"/>
    <m/>
    <m/>
    <m/>
    <x v="0"/>
    <x v="0"/>
    <m/>
  </r>
  <r>
    <s v="13"/>
    <s v="compras_centro_comercial"/>
    <n v="20"/>
    <x v="44"/>
    <m/>
    <m/>
    <m/>
    <x v="0"/>
    <x v="0"/>
    <m/>
  </r>
  <r>
    <s v="14"/>
    <s v="alojamiento_camping"/>
    <n v="1"/>
    <x v="25"/>
    <n v="1"/>
    <s v="Alojamiento: Camping"/>
    <n v="7"/>
    <x v="25"/>
    <x v="25"/>
    <n v="0"/>
  </r>
  <r>
    <s v="14"/>
    <s v="alojamiento_camping"/>
    <n v="2"/>
    <x v="26"/>
    <m/>
    <m/>
    <m/>
    <x v="0"/>
    <x v="0"/>
    <m/>
  </r>
  <r>
    <s v="14"/>
    <s v="alojamiento_camping"/>
    <n v="3"/>
    <x v="27"/>
    <m/>
    <m/>
    <m/>
    <x v="0"/>
    <x v="0"/>
    <m/>
  </r>
  <r>
    <s v="14"/>
    <s v="alojamiento_camping"/>
    <n v="4"/>
    <x v="28"/>
    <m/>
    <m/>
    <m/>
    <x v="0"/>
    <x v="0"/>
    <m/>
  </r>
  <r>
    <s v="14"/>
    <s v="alojamiento_camping"/>
    <n v="5"/>
    <x v="29"/>
    <n v="1"/>
    <s v="Detalle"/>
    <n v="3"/>
    <x v="26"/>
    <x v="26"/>
    <n v="1"/>
  </r>
  <r>
    <s v="14"/>
    <s v="alojamiento_camping"/>
    <n v="6"/>
    <x v="30"/>
    <m/>
    <m/>
    <m/>
    <x v="0"/>
    <x v="0"/>
    <m/>
  </r>
  <r>
    <s v="14"/>
    <s v="alojamiento_camping"/>
    <n v="7"/>
    <x v="31"/>
    <m/>
    <m/>
    <m/>
    <x v="0"/>
    <x v="0"/>
    <m/>
  </r>
  <r>
    <s v="14"/>
    <s v="alojamiento_camping"/>
    <n v="8"/>
    <x v="32"/>
    <m/>
    <m/>
    <m/>
    <x v="0"/>
    <x v="0"/>
    <m/>
  </r>
  <r>
    <s v="14"/>
    <s v="alojamiento_camping"/>
    <n v="9"/>
    <x v="33"/>
    <n v="1"/>
    <s v="Región"/>
    <n v="4"/>
    <x v="0"/>
    <x v="0"/>
    <m/>
  </r>
  <r>
    <s v="14"/>
    <s v="alojamiento_camping"/>
    <n v="10"/>
    <x v="34"/>
    <m/>
    <m/>
    <m/>
    <x v="0"/>
    <x v="0"/>
    <m/>
  </r>
  <r>
    <s v="14"/>
    <s v="alojamiento_camping"/>
    <n v="11"/>
    <x v="35"/>
    <n v="1"/>
    <s v="Provincia"/>
    <n v="5"/>
    <x v="0"/>
    <x v="0"/>
    <m/>
  </r>
  <r>
    <s v="14"/>
    <s v="alojamiento_camping"/>
    <n v="12"/>
    <x v="36"/>
    <m/>
    <m/>
    <m/>
    <x v="0"/>
    <x v="0"/>
    <m/>
  </r>
  <r>
    <s v="14"/>
    <s v="alojamiento_camping"/>
    <n v="13"/>
    <x v="37"/>
    <n v="1"/>
    <s v="Comuna"/>
    <n v="6"/>
    <x v="0"/>
    <x v="0"/>
    <m/>
  </r>
  <r>
    <s v="14"/>
    <s v="alojamiento_camping"/>
    <n v="14"/>
    <x v="38"/>
    <m/>
    <m/>
    <m/>
    <x v="0"/>
    <x v="0"/>
    <m/>
  </r>
  <r>
    <s v="14"/>
    <s v="alojamiento_camping"/>
    <n v="15"/>
    <x v="39"/>
    <m/>
    <m/>
    <m/>
    <x v="0"/>
    <x v="0"/>
    <m/>
  </r>
  <r>
    <s v="14"/>
    <s v="alojamiento_camping"/>
    <n v="16"/>
    <x v="40"/>
    <m/>
    <m/>
    <m/>
    <x v="0"/>
    <x v="0"/>
    <m/>
  </r>
  <r>
    <s v="14"/>
    <s v="alojamiento_camping"/>
    <n v="17"/>
    <x v="41"/>
    <n v="1"/>
    <s v="Clase"/>
    <n v="2"/>
    <x v="0"/>
    <x v="0"/>
    <m/>
  </r>
  <r>
    <s v="14"/>
    <s v="alojamiento_camping"/>
    <n v="18"/>
    <x v="42"/>
    <n v="1"/>
    <s v="Categoría"/>
    <n v="1"/>
    <x v="0"/>
    <x v="0"/>
    <m/>
  </r>
  <r>
    <s v="14"/>
    <s v="alojamiento_camping"/>
    <n v="19"/>
    <x v="43"/>
    <m/>
    <m/>
    <m/>
    <x v="0"/>
    <x v="0"/>
    <m/>
  </r>
  <r>
    <s v="14"/>
    <s v="alojamiento_camping"/>
    <n v="20"/>
    <x v="44"/>
    <m/>
    <m/>
    <m/>
    <x v="0"/>
    <x v="0"/>
    <m/>
  </r>
  <r>
    <s v="15"/>
    <s v="alojamiento_refugio"/>
    <n v="1"/>
    <x v="25"/>
    <n v="1"/>
    <s v="Alojamiento: Refugio"/>
    <n v="7"/>
    <x v="27"/>
    <x v="27"/>
    <n v="0"/>
  </r>
  <r>
    <s v="15"/>
    <s v="alojamiento_refugio"/>
    <n v="2"/>
    <x v="26"/>
    <m/>
    <m/>
    <m/>
    <x v="0"/>
    <x v="0"/>
    <m/>
  </r>
  <r>
    <s v="15"/>
    <s v="alojamiento_refugio"/>
    <n v="3"/>
    <x v="27"/>
    <m/>
    <m/>
    <m/>
    <x v="0"/>
    <x v="0"/>
    <m/>
  </r>
  <r>
    <s v="15"/>
    <s v="alojamiento_refugio"/>
    <n v="4"/>
    <x v="28"/>
    <m/>
    <m/>
    <m/>
    <x v="0"/>
    <x v="0"/>
    <m/>
  </r>
  <r>
    <s v="15"/>
    <s v="alojamiento_refugio"/>
    <n v="5"/>
    <x v="29"/>
    <n v="1"/>
    <s v="Detalle"/>
    <n v="3"/>
    <x v="28"/>
    <x v="28"/>
    <n v="1"/>
  </r>
  <r>
    <s v="15"/>
    <s v="alojamiento_refugio"/>
    <n v="6"/>
    <x v="30"/>
    <m/>
    <m/>
    <m/>
    <x v="0"/>
    <x v="0"/>
    <m/>
  </r>
  <r>
    <s v="15"/>
    <s v="alojamiento_refugio"/>
    <n v="7"/>
    <x v="31"/>
    <m/>
    <m/>
    <m/>
    <x v="0"/>
    <x v="0"/>
    <m/>
  </r>
  <r>
    <s v="15"/>
    <s v="alojamiento_refugio"/>
    <n v="8"/>
    <x v="32"/>
    <m/>
    <m/>
    <m/>
    <x v="0"/>
    <x v="0"/>
    <m/>
  </r>
  <r>
    <s v="15"/>
    <s v="alojamiento_refugio"/>
    <n v="9"/>
    <x v="33"/>
    <n v="1"/>
    <s v="Región"/>
    <n v="4"/>
    <x v="0"/>
    <x v="0"/>
    <m/>
  </r>
  <r>
    <s v="15"/>
    <s v="alojamiento_refugio"/>
    <n v="10"/>
    <x v="34"/>
    <m/>
    <m/>
    <m/>
    <x v="0"/>
    <x v="0"/>
    <m/>
  </r>
  <r>
    <s v="15"/>
    <s v="alojamiento_refugio"/>
    <n v="11"/>
    <x v="35"/>
    <n v="1"/>
    <s v="Provincia"/>
    <n v="5"/>
    <x v="0"/>
    <x v="0"/>
    <m/>
  </r>
  <r>
    <s v="15"/>
    <s v="alojamiento_refugio"/>
    <n v="12"/>
    <x v="36"/>
    <m/>
    <m/>
    <m/>
    <x v="0"/>
    <x v="0"/>
    <m/>
  </r>
  <r>
    <s v="15"/>
    <s v="alojamiento_refugio"/>
    <n v="13"/>
    <x v="37"/>
    <n v="1"/>
    <s v="Comuna"/>
    <n v="6"/>
    <x v="0"/>
    <x v="0"/>
    <m/>
  </r>
  <r>
    <s v="15"/>
    <s v="alojamiento_refugio"/>
    <n v="14"/>
    <x v="38"/>
    <m/>
    <m/>
    <m/>
    <x v="0"/>
    <x v="0"/>
    <m/>
  </r>
  <r>
    <s v="15"/>
    <s v="alojamiento_refugio"/>
    <n v="15"/>
    <x v="39"/>
    <m/>
    <m/>
    <m/>
    <x v="0"/>
    <x v="0"/>
    <m/>
  </r>
  <r>
    <s v="15"/>
    <s v="alojamiento_refugio"/>
    <n v="16"/>
    <x v="40"/>
    <m/>
    <m/>
    <m/>
    <x v="0"/>
    <x v="0"/>
    <m/>
  </r>
  <r>
    <s v="15"/>
    <s v="alojamiento_refugio"/>
    <n v="17"/>
    <x v="41"/>
    <n v="1"/>
    <s v="Clase"/>
    <n v="2"/>
    <x v="0"/>
    <x v="0"/>
    <m/>
  </r>
  <r>
    <s v="15"/>
    <s v="alojamiento_refugio"/>
    <n v="18"/>
    <x v="42"/>
    <n v="1"/>
    <s v="Categoría"/>
    <n v="1"/>
    <x v="0"/>
    <x v="0"/>
    <m/>
  </r>
  <r>
    <s v="15"/>
    <s v="alojamiento_refugio"/>
    <n v="19"/>
    <x v="43"/>
    <m/>
    <m/>
    <m/>
    <x v="0"/>
    <x v="0"/>
    <m/>
  </r>
  <r>
    <s v="15"/>
    <s v="alojamiento_refugio"/>
    <n v="20"/>
    <x v="44"/>
    <m/>
    <m/>
    <m/>
    <x v="0"/>
    <x v="0"/>
    <m/>
  </r>
  <r>
    <s v="16"/>
    <s v="alojamiento_choza_alpina"/>
    <n v="1"/>
    <x v="25"/>
    <n v="1"/>
    <s v="Alojamiento: Choza Alpina"/>
    <n v="7"/>
    <x v="29"/>
    <x v="29"/>
    <n v="0"/>
  </r>
  <r>
    <s v="16"/>
    <s v="alojamiento_choza_alpina"/>
    <n v="2"/>
    <x v="26"/>
    <m/>
    <m/>
    <m/>
    <x v="0"/>
    <x v="0"/>
    <m/>
  </r>
  <r>
    <s v="16"/>
    <s v="alojamiento_choza_alpina"/>
    <n v="3"/>
    <x v="27"/>
    <m/>
    <m/>
    <m/>
    <x v="0"/>
    <x v="0"/>
    <m/>
  </r>
  <r>
    <s v="16"/>
    <s v="alojamiento_choza_alpina"/>
    <n v="4"/>
    <x v="28"/>
    <m/>
    <m/>
    <m/>
    <x v="0"/>
    <x v="0"/>
    <m/>
  </r>
  <r>
    <s v="16"/>
    <s v="alojamiento_choza_alpina"/>
    <n v="5"/>
    <x v="29"/>
    <n v="1"/>
    <s v="Detalle"/>
    <n v="3"/>
    <x v="30"/>
    <x v="30"/>
    <n v="1"/>
  </r>
  <r>
    <s v="16"/>
    <s v="alojamiento_choza_alpina"/>
    <n v="6"/>
    <x v="30"/>
    <m/>
    <m/>
    <m/>
    <x v="0"/>
    <x v="0"/>
    <m/>
  </r>
  <r>
    <s v="16"/>
    <s v="alojamiento_choza_alpina"/>
    <n v="7"/>
    <x v="31"/>
    <m/>
    <m/>
    <m/>
    <x v="0"/>
    <x v="0"/>
    <m/>
  </r>
  <r>
    <s v="16"/>
    <s v="alojamiento_choza_alpina"/>
    <n v="8"/>
    <x v="32"/>
    <m/>
    <m/>
    <m/>
    <x v="0"/>
    <x v="0"/>
    <m/>
  </r>
  <r>
    <s v="16"/>
    <s v="alojamiento_choza_alpina"/>
    <n v="9"/>
    <x v="33"/>
    <n v="1"/>
    <s v="Región"/>
    <n v="4"/>
    <x v="0"/>
    <x v="0"/>
    <m/>
  </r>
  <r>
    <s v="16"/>
    <s v="alojamiento_choza_alpina"/>
    <n v="10"/>
    <x v="34"/>
    <m/>
    <m/>
    <m/>
    <x v="0"/>
    <x v="0"/>
    <m/>
  </r>
  <r>
    <s v="16"/>
    <s v="alojamiento_choza_alpina"/>
    <n v="11"/>
    <x v="35"/>
    <n v="1"/>
    <s v="Provincia"/>
    <n v="5"/>
    <x v="0"/>
    <x v="0"/>
    <m/>
  </r>
  <r>
    <s v="16"/>
    <s v="alojamiento_choza_alpina"/>
    <n v="12"/>
    <x v="36"/>
    <m/>
    <m/>
    <m/>
    <x v="0"/>
    <x v="0"/>
    <m/>
  </r>
  <r>
    <s v="16"/>
    <s v="alojamiento_choza_alpina"/>
    <n v="13"/>
    <x v="37"/>
    <n v="1"/>
    <s v="Comuna"/>
    <n v="6"/>
    <x v="0"/>
    <x v="0"/>
    <m/>
  </r>
  <r>
    <s v="16"/>
    <s v="alojamiento_choza_alpina"/>
    <n v="14"/>
    <x v="38"/>
    <m/>
    <m/>
    <m/>
    <x v="0"/>
    <x v="0"/>
    <m/>
  </r>
  <r>
    <s v="16"/>
    <s v="alojamiento_choza_alpina"/>
    <n v="15"/>
    <x v="39"/>
    <m/>
    <m/>
    <m/>
    <x v="0"/>
    <x v="0"/>
    <m/>
  </r>
  <r>
    <s v="16"/>
    <s v="alojamiento_choza_alpina"/>
    <n v="16"/>
    <x v="40"/>
    <m/>
    <m/>
    <m/>
    <x v="0"/>
    <x v="0"/>
    <m/>
  </r>
  <r>
    <s v="16"/>
    <s v="alojamiento_choza_alpina"/>
    <n v="17"/>
    <x v="41"/>
    <n v="1"/>
    <s v="Clase"/>
    <n v="2"/>
    <x v="0"/>
    <x v="0"/>
    <m/>
  </r>
  <r>
    <s v="16"/>
    <s v="alojamiento_choza_alpina"/>
    <n v="18"/>
    <x v="42"/>
    <n v="1"/>
    <s v="Categoría"/>
    <n v="1"/>
    <x v="0"/>
    <x v="0"/>
    <m/>
  </r>
  <r>
    <s v="16"/>
    <s v="alojamiento_choza_alpina"/>
    <n v="19"/>
    <x v="43"/>
    <m/>
    <m/>
    <m/>
    <x v="0"/>
    <x v="0"/>
    <m/>
  </r>
  <r>
    <s v="16"/>
    <s v="alojamiento_choza_alpina"/>
    <n v="20"/>
    <x v="44"/>
    <m/>
    <m/>
    <m/>
    <x v="0"/>
    <x v="0"/>
    <m/>
  </r>
  <r>
    <s v="17"/>
    <s v="alojamiento_albergue"/>
    <n v="1"/>
    <x v="25"/>
    <n v="1"/>
    <s v="Alojamiento: Albergue"/>
    <n v="7"/>
    <x v="31"/>
    <x v="31"/>
    <n v="0"/>
  </r>
  <r>
    <s v="17"/>
    <s v="alojamiento_albergue"/>
    <n v="2"/>
    <x v="26"/>
    <m/>
    <m/>
    <m/>
    <x v="0"/>
    <x v="0"/>
    <m/>
  </r>
  <r>
    <s v="17"/>
    <s v="alojamiento_albergue"/>
    <n v="3"/>
    <x v="27"/>
    <m/>
    <m/>
    <m/>
    <x v="0"/>
    <x v="0"/>
    <m/>
  </r>
  <r>
    <s v="17"/>
    <s v="alojamiento_albergue"/>
    <n v="4"/>
    <x v="28"/>
    <m/>
    <m/>
    <m/>
    <x v="0"/>
    <x v="0"/>
    <m/>
  </r>
  <r>
    <s v="17"/>
    <s v="alojamiento_albergue"/>
    <n v="5"/>
    <x v="29"/>
    <n v="1"/>
    <s v="Detalle"/>
    <n v="3"/>
    <x v="32"/>
    <x v="32"/>
    <n v="1"/>
  </r>
  <r>
    <s v="17"/>
    <s v="alojamiento_albergue"/>
    <n v="6"/>
    <x v="30"/>
    <m/>
    <m/>
    <m/>
    <x v="0"/>
    <x v="0"/>
    <m/>
  </r>
  <r>
    <s v="17"/>
    <s v="alojamiento_albergue"/>
    <n v="7"/>
    <x v="31"/>
    <m/>
    <m/>
    <m/>
    <x v="0"/>
    <x v="0"/>
    <m/>
  </r>
  <r>
    <s v="17"/>
    <s v="alojamiento_albergue"/>
    <n v="8"/>
    <x v="32"/>
    <m/>
    <m/>
    <m/>
    <x v="0"/>
    <x v="0"/>
    <m/>
  </r>
  <r>
    <s v="17"/>
    <s v="alojamiento_albergue"/>
    <n v="9"/>
    <x v="33"/>
    <n v="1"/>
    <s v="Región"/>
    <n v="4"/>
    <x v="0"/>
    <x v="0"/>
    <m/>
  </r>
  <r>
    <s v="17"/>
    <s v="alojamiento_albergue"/>
    <n v="10"/>
    <x v="34"/>
    <m/>
    <m/>
    <m/>
    <x v="0"/>
    <x v="0"/>
    <m/>
  </r>
  <r>
    <s v="17"/>
    <s v="alojamiento_albergue"/>
    <n v="11"/>
    <x v="35"/>
    <n v="1"/>
    <s v="Provincia"/>
    <n v="5"/>
    <x v="0"/>
    <x v="0"/>
    <m/>
  </r>
  <r>
    <s v="17"/>
    <s v="alojamiento_albergue"/>
    <n v="12"/>
    <x v="36"/>
    <m/>
    <m/>
    <m/>
    <x v="0"/>
    <x v="0"/>
    <m/>
  </r>
  <r>
    <s v="17"/>
    <s v="alojamiento_albergue"/>
    <n v="13"/>
    <x v="37"/>
    <n v="1"/>
    <s v="Comuna"/>
    <n v="6"/>
    <x v="0"/>
    <x v="0"/>
    <m/>
  </r>
  <r>
    <s v="17"/>
    <s v="alojamiento_albergue"/>
    <n v="14"/>
    <x v="38"/>
    <m/>
    <m/>
    <m/>
    <x v="0"/>
    <x v="0"/>
    <m/>
  </r>
  <r>
    <s v="17"/>
    <s v="alojamiento_albergue"/>
    <n v="15"/>
    <x v="39"/>
    <m/>
    <m/>
    <m/>
    <x v="0"/>
    <x v="0"/>
    <m/>
  </r>
  <r>
    <s v="17"/>
    <s v="alojamiento_albergue"/>
    <n v="16"/>
    <x v="40"/>
    <m/>
    <m/>
    <m/>
    <x v="0"/>
    <x v="0"/>
    <m/>
  </r>
  <r>
    <s v="17"/>
    <s v="alojamiento_albergue"/>
    <n v="17"/>
    <x v="41"/>
    <n v="1"/>
    <s v="Clase"/>
    <n v="2"/>
    <x v="0"/>
    <x v="0"/>
    <m/>
  </r>
  <r>
    <s v="17"/>
    <s v="alojamiento_albergue"/>
    <n v="18"/>
    <x v="42"/>
    <n v="1"/>
    <s v="Categoría"/>
    <n v="1"/>
    <x v="0"/>
    <x v="0"/>
    <m/>
  </r>
  <r>
    <s v="17"/>
    <s v="alojamiento_albergue"/>
    <n v="19"/>
    <x v="43"/>
    <m/>
    <m/>
    <m/>
    <x v="0"/>
    <x v="0"/>
    <m/>
  </r>
  <r>
    <s v="17"/>
    <s v="alojamiento_albergue"/>
    <n v="20"/>
    <x v="44"/>
    <m/>
    <m/>
    <m/>
    <x v="0"/>
    <x v="0"/>
    <m/>
  </r>
  <r>
    <s v="18"/>
    <s v="alojamiento_casa_de_invitados"/>
    <n v="1"/>
    <x v="25"/>
    <n v="1"/>
    <s v="Alojamiento: Casa Invitados"/>
    <n v="7"/>
    <x v="33"/>
    <x v="33"/>
    <n v="0"/>
  </r>
  <r>
    <s v="18"/>
    <s v="alojamiento_casa_de_invitados"/>
    <n v="2"/>
    <x v="26"/>
    <m/>
    <m/>
    <m/>
    <x v="0"/>
    <x v="0"/>
    <m/>
  </r>
  <r>
    <s v="18"/>
    <s v="alojamiento_casa_de_invitados"/>
    <n v="3"/>
    <x v="27"/>
    <m/>
    <m/>
    <m/>
    <x v="0"/>
    <x v="0"/>
    <m/>
  </r>
  <r>
    <s v="18"/>
    <s v="alojamiento_casa_de_invitados"/>
    <n v="4"/>
    <x v="28"/>
    <m/>
    <m/>
    <m/>
    <x v="0"/>
    <x v="0"/>
    <m/>
  </r>
  <r>
    <s v="18"/>
    <s v="alojamiento_casa_de_invitados"/>
    <n v="5"/>
    <x v="29"/>
    <n v="1"/>
    <s v="Detalle"/>
    <n v="3"/>
    <x v="34"/>
    <x v="34"/>
    <n v="1"/>
  </r>
  <r>
    <s v="18"/>
    <s v="alojamiento_casa_de_invitados"/>
    <n v="6"/>
    <x v="30"/>
    <m/>
    <m/>
    <m/>
    <x v="0"/>
    <x v="0"/>
    <m/>
  </r>
  <r>
    <s v="18"/>
    <s v="alojamiento_casa_de_invitados"/>
    <n v="7"/>
    <x v="31"/>
    <m/>
    <m/>
    <m/>
    <x v="0"/>
    <x v="0"/>
    <m/>
  </r>
  <r>
    <s v="18"/>
    <s v="alojamiento_casa_de_invitados"/>
    <n v="8"/>
    <x v="32"/>
    <m/>
    <m/>
    <m/>
    <x v="0"/>
    <x v="0"/>
    <m/>
  </r>
  <r>
    <s v="18"/>
    <s v="alojamiento_casa_de_invitados"/>
    <n v="9"/>
    <x v="33"/>
    <n v="1"/>
    <s v="Región"/>
    <n v="4"/>
    <x v="0"/>
    <x v="0"/>
    <m/>
  </r>
  <r>
    <s v="18"/>
    <s v="alojamiento_casa_de_invitados"/>
    <n v="10"/>
    <x v="34"/>
    <m/>
    <m/>
    <m/>
    <x v="0"/>
    <x v="0"/>
    <m/>
  </r>
  <r>
    <s v="18"/>
    <s v="alojamiento_casa_de_invitados"/>
    <n v="11"/>
    <x v="35"/>
    <n v="1"/>
    <s v="Provincia"/>
    <n v="5"/>
    <x v="0"/>
    <x v="0"/>
    <m/>
  </r>
  <r>
    <s v="18"/>
    <s v="alojamiento_casa_de_invitados"/>
    <n v="12"/>
    <x v="36"/>
    <m/>
    <m/>
    <m/>
    <x v="0"/>
    <x v="0"/>
    <m/>
  </r>
  <r>
    <s v="18"/>
    <s v="alojamiento_casa_de_invitados"/>
    <n v="13"/>
    <x v="37"/>
    <n v="1"/>
    <s v="Comuna"/>
    <n v="6"/>
    <x v="0"/>
    <x v="0"/>
    <m/>
  </r>
  <r>
    <s v="18"/>
    <s v="alojamiento_casa_de_invitados"/>
    <n v="14"/>
    <x v="38"/>
    <m/>
    <m/>
    <m/>
    <x v="0"/>
    <x v="0"/>
    <m/>
  </r>
  <r>
    <s v="18"/>
    <s v="alojamiento_casa_de_invitados"/>
    <n v="15"/>
    <x v="39"/>
    <m/>
    <m/>
    <m/>
    <x v="0"/>
    <x v="0"/>
    <m/>
  </r>
  <r>
    <s v="18"/>
    <s v="alojamiento_casa_de_invitados"/>
    <n v="16"/>
    <x v="40"/>
    <m/>
    <m/>
    <m/>
    <x v="0"/>
    <x v="0"/>
    <m/>
  </r>
  <r>
    <s v="18"/>
    <s v="alojamiento_casa_de_invitados"/>
    <n v="17"/>
    <x v="41"/>
    <n v="1"/>
    <s v="Clase"/>
    <n v="2"/>
    <x v="0"/>
    <x v="0"/>
    <m/>
  </r>
  <r>
    <s v="18"/>
    <s v="alojamiento_casa_de_invitados"/>
    <n v="18"/>
    <x v="42"/>
    <n v="1"/>
    <s v="Categoría"/>
    <n v="1"/>
    <x v="0"/>
    <x v="0"/>
    <m/>
  </r>
  <r>
    <s v="18"/>
    <s v="alojamiento_casa_de_invitados"/>
    <n v="19"/>
    <x v="43"/>
    <m/>
    <m/>
    <m/>
    <x v="0"/>
    <x v="0"/>
    <m/>
  </r>
  <r>
    <s v="18"/>
    <s v="alojamiento_casa_de_invitados"/>
    <n v="20"/>
    <x v="44"/>
    <m/>
    <m/>
    <m/>
    <x v="0"/>
    <x v="0"/>
    <m/>
  </r>
  <r>
    <s v="19"/>
    <s v="alojamiento_hotel"/>
    <n v="1"/>
    <x v="25"/>
    <n v="1"/>
    <s v="Alojamiento: Hotel"/>
    <n v="7"/>
    <x v="35"/>
    <x v="35"/>
    <n v="0"/>
  </r>
  <r>
    <s v="19"/>
    <s v="alojamiento_hotel"/>
    <n v="2"/>
    <x v="26"/>
    <m/>
    <m/>
    <m/>
    <x v="0"/>
    <x v="0"/>
    <m/>
  </r>
  <r>
    <s v="19"/>
    <s v="alojamiento_hotel"/>
    <n v="3"/>
    <x v="27"/>
    <m/>
    <m/>
    <m/>
    <x v="0"/>
    <x v="0"/>
    <m/>
  </r>
  <r>
    <s v="19"/>
    <s v="alojamiento_hotel"/>
    <n v="4"/>
    <x v="28"/>
    <m/>
    <m/>
    <m/>
    <x v="0"/>
    <x v="0"/>
    <m/>
  </r>
  <r>
    <s v="19"/>
    <s v="alojamiento_hotel"/>
    <n v="5"/>
    <x v="29"/>
    <n v="1"/>
    <s v="Detalle"/>
    <n v="3"/>
    <x v="36"/>
    <x v="36"/>
    <n v="1"/>
  </r>
  <r>
    <s v="19"/>
    <s v="alojamiento_hotel"/>
    <n v="6"/>
    <x v="30"/>
    <m/>
    <m/>
    <m/>
    <x v="0"/>
    <x v="0"/>
    <m/>
  </r>
  <r>
    <s v="19"/>
    <s v="alojamiento_hotel"/>
    <n v="7"/>
    <x v="31"/>
    <m/>
    <m/>
    <m/>
    <x v="0"/>
    <x v="0"/>
    <m/>
  </r>
  <r>
    <s v="19"/>
    <s v="alojamiento_hotel"/>
    <n v="8"/>
    <x v="32"/>
    <m/>
    <m/>
    <m/>
    <x v="0"/>
    <x v="0"/>
    <m/>
  </r>
  <r>
    <s v="19"/>
    <s v="alojamiento_hotel"/>
    <n v="9"/>
    <x v="33"/>
    <n v="1"/>
    <s v="Región"/>
    <n v="4"/>
    <x v="0"/>
    <x v="0"/>
    <m/>
  </r>
  <r>
    <s v="19"/>
    <s v="alojamiento_hotel"/>
    <n v="10"/>
    <x v="34"/>
    <m/>
    <m/>
    <m/>
    <x v="0"/>
    <x v="0"/>
    <m/>
  </r>
  <r>
    <s v="19"/>
    <s v="alojamiento_hotel"/>
    <n v="11"/>
    <x v="35"/>
    <n v="1"/>
    <s v="Provincia"/>
    <n v="5"/>
    <x v="0"/>
    <x v="0"/>
    <m/>
  </r>
  <r>
    <s v="19"/>
    <s v="alojamiento_hotel"/>
    <n v="12"/>
    <x v="36"/>
    <m/>
    <m/>
    <m/>
    <x v="0"/>
    <x v="0"/>
    <m/>
  </r>
  <r>
    <s v="19"/>
    <s v="alojamiento_hotel"/>
    <n v="13"/>
    <x v="37"/>
    <n v="1"/>
    <s v="Comuna"/>
    <n v="6"/>
    <x v="0"/>
    <x v="0"/>
    <m/>
  </r>
  <r>
    <s v="19"/>
    <s v="alojamiento_hotel"/>
    <n v="14"/>
    <x v="38"/>
    <m/>
    <m/>
    <m/>
    <x v="0"/>
    <x v="0"/>
    <m/>
  </r>
  <r>
    <s v="19"/>
    <s v="alojamiento_hotel"/>
    <n v="15"/>
    <x v="39"/>
    <m/>
    <m/>
    <m/>
    <x v="0"/>
    <x v="0"/>
    <m/>
  </r>
  <r>
    <s v="19"/>
    <s v="alojamiento_hotel"/>
    <n v="16"/>
    <x v="40"/>
    <m/>
    <m/>
    <m/>
    <x v="0"/>
    <x v="0"/>
    <m/>
  </r>
  <r>
    <s v="19"/>
    <s v="alojamiento_hotel"/>
    <n v="17"/>
    <x v="41"/>
    <n v="1"/>
    <s v="Clase"/>
    <n v="2"/>
    <x v="0"/>
    <x v="0"/>
    <m/>
  </r>
  <r>
    <s v="19"/>
    <s v="alojamiento_hotel"/>
    <n v="18"/>
    <x v="42"/>
    <n v="1"/>
    <s v="Categoría"/>
    <n v="1"/>
    <x v="0"/>
    <x v="0"/>
    <m/>
  </r>
  <r>
    <s v="19"/>
    <s v="alojamiento_hotel"/>
    <n v="19"/>
    <x v="43"/>
    <m/>
    <m/>
    <m/>
    <x v="0"/>
    <x v="0"/>
    <m/>
  </r>
  <r>
    <s v="19"/>
    <s v="alojamiento_hotel"/>
    <n v="20"/>
    <x v="44"/>
    <m/>
    <m/>
    <m/>
    <x v="0"/>
    <x v="0"/>
    <m/>
  </r>
  <r>
    <s v="20"/>
    <s v="alojamiento_motel"/>
    <n v="1"/>
    <x v="25"/>
    <n v="1"/>
    <s v="Alojamiento: Motel"/>
    <n v="7"/>
    <x v="37"/>
    <x v="37"/>
    <n v="0"/>
  </r>
  <r>
    <s v="20"/>
    <s v="alojamiento_motel"/>
    <n v="2"/>
    <x v="26"/>
    <m/>
    <m/>
    <m/>
    <x v="0"/>
    <x v="0"/>
    <m/>
  </r>
  <r>
    <s v="20"/>
    <s v="alojamiento_motel"/>
    <n v="3"/>
    <x v="27"/>
    <m/>
    <m/>
    <m/>
    <x v="0"/>
    <x v="0"/>
    <m/>
  </r>
  <r>
    <s v="20"/>
    <s v="alojamiento_motel"/>
    <n v="4"/>
    <x v="28"/>
    <m/>
    <m/>
    <m/>
    <x v="0"/>
    <x v="0"/>
    <m/>
  </r>
  <r>
    <s v="20"/>
    <s v="alojamiento_motel"/>
    <n v="5"/>
    <x v="29"/>
    <n v="1"/>
    <s v="Detalle"/>
    <n v="3"/>
    <x v="38"/>
    <x v="38"/>
    <n v="1"/>
  </r>
  <r>
    <s v="20"/>
    <s v="alojamiento_motel"/>
    <n v="6"/>
    <x v="30"/>
    <m/>
    <m/>
    <m/>
    <x v="0"/>
    <x v="0"/>
    <m/>
  </r>
  <r>
    <s v="20"/>
    <s v="alojamiento_motel"/>
    <n v="7"/>
    <x v="31"/>
    <m/>
    <m/>
    <m/>
    <x v="0"/>
    <x v="0"/>
    <m/>
  </r>
  <r>
    <s v="20"/>
    <s v="alojamiento_motel"/>
    <n v="8"/>
    <x v="32"/>
    <m/>
    <m/>
    <m/>
    <x v="0"/>
    <x v="0"/>
    <m/>
  </r>
  <r>
    <s v="20"/>
    <s v="alojamiento_motel"/>
    <n v="9"/>
    <x v="33"/>
    <n v="1"/>
    <s v="Región"/>
    <n v="4"/>
    <x v="0"/>
    <x v="0"/>
    <m/>
  </r>
  <r>
    <s v="20"/>
    <s v="alojamiento_motel"/>
    <n v="10"/>
    <x v="34"/>
    <m/>
    <m/>
    <m/>
    <x v="0"/>
    <x v="0"/>
    <m/>
  </r>
  <r>
    <s v="20"/>
    <s v="alojamiento_motel"/>
    <n v="11"/>
    <x v="35"/>
    <n v="1"/>
    <s v="Provincia"/>
    <n v="5"/>
    <x v="0"/>
    <x v="0"/>
    <m/>
  </r>
  <r>
    <s v="20"/>
    <s v="alojamiento_motel"/>
    <n v="12"/>
    <x v="36"/>
    <m/>
    <m/>
    <m/>
    <x v="0"/>
    <x v="0"/>
    <m/>
  </r>
  <r>
    <s v="20"/>
    <s v="alojamiento_motel"/>
    <n v="13"/>
    <x v="37"/>
    <n v="1"/>
    <s v="Comuna"/>
    <n v="6"/>
    <x v="0"/>
    <x v="0"/>
    <m/>
  </r>
  <r>
    <s v="20"/>
    <s v="alojamiento_motel"/>
    <n v="14"/>
    <x v="38"/>
    <m/>
    <m/>
    <m/>
    <x v="0"/>
    <x v="0"/>
    <m/>
  </r>
  <r>
    <s v="20"/>
    <s v="alojamiento_motel"/>
    <n v="15"/>
    <x v="39"/>
    <m/>
    <m/>
    <m/>
    <x v="0"/>
    <x v="0"/>
    <m/>
  </r>
  <r>
    <s v="20"/>
    <s v="alojamiento_motel"/>
    <n v="16"/>
    <x v="40"/>
    <m/>
    <m/>
    <m/>
    <x v="0"/>
    <x v="0"/>
    <m/>
  </r>
  <r>
    <s v="20"/>
    <s v="alojamiento_motel"/>
    <n v="17"/>
    <x v="41"/>
    <n v="1"/>
    <s v="Clase"/>
    <n v="2"/>
    <x v="0"/>
    <x v="0"/>
    <m/>
  </r>
  <r>
    <s v="20"/>
    <s v="alojamiento_motel"/>
    <n v="18"/>
    <x v="42"/>
    <n v="1"/>
    <s v="Categoría"/>
    <n v="1"/>
    <x v="0"/>
    <x v="0"/>
    <m/>
  </r>
  <r>
    <s v="20"/>
    <s v="alojamiento_motel"/>
    <n v="19"/>
    <x v="43"/>
    <m/>
    <m/>
    <m/>
    <x v="0"/>
    <x v="0"/>
    <m/>
  </r>
  <r>
    <s v="20"/>
    <s v="alojamiento_motel"/>
    <n v="20"/>
    <x v="44"/>
    <m/>
    <m/>
    <m/>
    <x v="0"/>
    <x v="0"/>
    <m/>
  </r>
  <r>
    <s v="21"/>
    <s v="alojamiento_sitio_de_caravanas"/>
    <n v="1"/>
    <x v="25"/>
    <n v="1"/>
    <s v="Alojamiento: Sitio Caravanas"/>
    <n v="7"/>
    <x v="39"/>
    <x v="39"/>
    <n v="0"/>
  </r>
  <r>
    <s v="21"/>
    <s v="alojamiento_sitio_de_caravanas"/>
    <n v="2"/>
    <x v="26"/>
    <m/>
    <m/>
    <m/>
    <x v="0"/>
    <x v="0"/>
    <m/>
  </r>
  <r>
    <s v="21"/>
    <s v="alojamiento_sitio_de_caravanas"/>
    <n v="3"/>
    <x v="27"/>
    <m/>
    <m/>
    <m/>
    <x v="0"/>
    <x v="0"/>
    <m/>
  </r>
  <r>
    <s v="21"/>
    <s v="alojamiento_sitio_de_caravanas"/>
    <n v="4"/>
    <x v="28"/>
    <m/>
    <m/>
    <m/>
    <x v="0"/>
    <x v="0"/>
    <m/>
  </r>
  <r>
    <s v="21"/>
    <s v="alojamiento_sitio_de_caravanas"/>
    <n v="5"/>
    <x v="29"/>
    <n v="1"/>
    <s v="Detalle"/>
    <n v="3"/>
    <x v="40"/>
    <x v="40"/>
    <n v="1"/>
  </r>
  <r>
    <s v="21"/>
    <s v="alojamiento_sitio_de_caravanas"/>
    <n v="6"/>
    <x v="30"/>
    <m/>
    <m/>
    <m/>
    <x v="0"/>
    <x v="0"/>
    <m/>
  </r>
  <r>
    <s v="21"/>
    <s v="alojamiento_sitio_de_caravanas"/>
    <n v="7"/>
    <x v="31"/>
    <m/>
    <m/>
    <m/>
    <x v="0"/>
    <x v="0"/>
    <m/>
  </r>
  <r>
    <s v="21"/>
    <s v="alojamiento_sitio_de_caravanas"/>
    <n v="8"/>
    <x v="32"/>
    <m/>
    <m/>
    <m/>
    <x v="0"/>
    <x v="0"/>
    <m/>
  </r>
  <r>
    <s v="21"/>
    <s v="alojamiento_sitio_de_caravanas"/>
    <n v="9"/>
    <x v="33"/>
    <n v="1"/>
    <s v="Región"/>
    <n v="4"/>
    <x v="0"/>
    <x v="0"/>
    <m/>
  </r>
  <r>
    <s v="21"/>
    <s v="alojamiento_sitio_de_caravanas"/>
    <n v="10"/>
    <x v="34"/>
    <m/>
    <m/>
    <m/>
    <x v="0"/>
    <x v="0"/>
    <m/>
  </r>
  <r>
    <s v="21"/>
    <s v="alojamiento_sitio_de_caravanas"/>
    <n v="11"/>
    <x v="35"/>
    <n v="1"/>
    <s v="Provincia"/>
    <n v="5"/>
    <x v="0"/>
    <x v="0"/>
    <m/>
  </r>
  <r>
    <s v="21"/>
    <s v="alojamiento_sitio_de_caravanas"/>
    <n v="12"/>
    <x v="36"/>
    <m/>
    <m/>
    <m/>
    <x v="0"/>
    <x v="0"/>
    <m/>
  </r>
  <r>
    <s v="21"/>
    <s v="alojamiento_sitio_de_caravanas"/>
    <n v="13"/>
    <x v="37"/>
    <n v="1"/>
    <s v="Comuna"/>
    <n v="6"/>
    <x v="0"/>
    <x v="0"/>
    <m/>
  </r>
  <r>
    <s v="21"/>
    <s v="alojamiento_sitio_de_caravanas"/>
    <n v="14"/>
    <x v="38"/>
    <m/>
    <m/>
    <m/>
    <x v="0"/>
    <x v="0"/>
    <m/>
  </r>
  <r>
    <s v="21"/>
    <s v="alojamiento_sitio_de_caravanas"/>
    <n v="15"/>
    <x v="39"/>
    <m/>
    <m/>
    <m/>
    <x v="0"/>
    <x v="0"/>
    <m/>
  </r>
  <r>
    <s v="21"/>
    <s v="alojamiento_sitio_de_caravanas"/>
    <n v="16"/>
    <x v="40"/>
    <m/>
    <m/>
    <m/>
    <x v="0"/>
    <x v="0"/>
    <m/>
  </r>
  <r>
    <s v="21"/>
    <s v="alojamiento_sitio_de_caravanas"/>
    <n v="17"/>
    <x v="41"/>
    <n v="1"/>
    <s v="Clase"/>
    <n v="2"/>
    <x v="0"/>
    <x v="0"/>
    <m/>
  </r>
  <r>
    <s v="21"/>
    <s v="alojamiento_sitio_de_caravanas"/>
    <n v="18"/>
    <x v="42"/>
    <n v="1"/>
    <s v="Categoría"/>
    <n v="1"/>
    <x v="0"/>
    <x v="0"/>
    <m/>
  </r>
  <r>
    <s v="21"/>
    <s v="alojamiento_sitio_de_caravanas"/>
    <n v="19"/>
    <x v="43"/>
    <m/>
    <m/>
    <m/>
    <x v="0"/>
    <x v="0"/>
    <m/>
  </r>
  <r>
    <s v="21"/>
    <s v="alojamiento_sitio_de_caravanas"/>
    <n v="20"/>
    <x v="44"/>
    <m/>
    <m/>
    <m/>
    <x v="0"/>
    <x v="0"/>
    <m/>
  </r>
  <r>
    <s v="22"/>
    <s v="alojamiento_chalet"/>
    <n v="1"/>
    <x v="25"/>
    <n v="1"/>
    <s v="Alojamiento: Chalet"/>
    <n v="7"/>
    <x v="41"/>
    <x v="41"/>
    <n v="0"/>
  </r>
  <r>
    <s v="22"/>
    <s v="alojamiento_chalet"/>
    <n v="2"/>
    <x v="26"/>
    <m/>
    <m/>
    <m/>
    <x v="0"/>
    <x v="0"/>
    <m/>
  </r>
  <r>
    <s v="22"/>
    <s v="alojamiento_chalet"/>
    <n v="3"/>
    <x v="27"/>
    <m/>
    <m/>
    <m/>
    <x v="0"/>
    <x v="0"/>
    <m/>
  </r>
  <r>
    <s v="22"/>
    <s v="alojamiento_chalet"/>
    <n v="4"/>
    <x v="28"/>
    <m/>
    <m/>
    <m/>
    <x v="0"/>
    <x v="0"/>
    <m/>
  </r>
  <r>
    <s v="22"/>
    <s v="alojamiento_chalet"/>
    <n v="5"/>
    <x v="29"/>
    <n v="1"/>
    <s v="Detalle"/>
    <n v="3"/>
    <x v="42"/>
    <x v="42"/>
    <n v="1"/>
  </r>
  <r>
    <s v="22"/>
    <s v="alojamiento_chalet"/>
    <n v="6"/>
    <x v="30"/>
    <m/>
    <m/>
    <m/>
    <x v="0"/>
    <x v="0"/>
    <m/>
  </r>
  <r>
    <s v="22"/>
    <s v="alojamiento_chalet"/>
    <n v="7"/>
    <x v="31"/>
    <m/>
    <m/>
    <m/>
    <x v="0"/>
    <x v="0"/>
    <m/>
  </r>
  <r>
    <s v="22"/>
    <s v="alojamiento_chalet"/>
    <n v="8"/>
    <x v="32"/>
    <m/>
    <m/>
    <m/>
    <x v="0"/>
    <x v="0"/>
    <m/>
  </r>
  <r>
    <s v="22"/>
    <s v="alojamiento_chalet"/>
    <n v="9"/>
    <x v="33"/>
    <n v="1"/>
    <s v="Región"/>
    <n v="4"/>
    <x v="0"/>
    <x v="0"/>
    <m/>
  </r>
  <r>
    <s v="22"/>
    <s v="alojamiento_chalet"/>
    <n v="10"/>
    <x v="34"/>
    <m/>
    <m/>
    <m/>
    <x v="0"/>
    <x v="0"/>
    <m/>
  </r>
  <r>
    <s v="22"/>
    <s v="alojamiento_chalet"/>
    <n v="11"/>
    <x v="35"/>
    <n v="1"/>
    <s v="Provincia"/>
    <n v="5"/>
    <x v="0"/>
    <x v="0"/>
    <m/>
  </r>
  <r>
    <s v="22"/>
    <s v="alojamiento_chalet"/>
    <n v="12"/>
    <x v="36"/>
    <m/>
    <m/>
    <m/>
    <x v="0"/>
    <x v="0"/>
    <m/>
  </r>
  <r>
    <s v="22"/>
    <s v="alojamiento_chalet"/>
    <n v="13"/>
    <x v="37"/>
    <n v="1"/>
    <s v="Comuna"/>
    <n v="6"/>
    <x v="0"/>
    <x v="0"/>
    <m/>
  </r>
  <r>
    <s v="22"/>
    <s v="alojamiento_chalet"/>
    <n v="14"/>
    <x v="38"/>
    <m/>
    <m/>
    <m/>
    <x v="0"/>
    <x v="0"/>
    <m/>
  </r>
  <r>
    <s v="22"/>
    <s v="alojamiento_chalet"/>
    <n v="15"/>
    <x v="39"/>
    <m/>
    <m/>
    <m/>
    <x v="0"/>
    <x v="0"/>
    <m/>
  </r>
  <r>
    <s v="22"/>
    <s v="alojamiento_chalet"/>
    <n v="16"/>
    <x v="40"/>
    <m/>
    <m/>
    <m/>
    <x v="0"/>
    <x v="0"/>
    <m/>
  </r>
  <r>
    <s v="22"/>
    <s v="alojamiento_chalet"/>
    <n v="17"/>
    <x v="41"/>
    <n v="1"/>
    <s v="Clase"/>
    <n v="2"/>
    <x v="0"/>
    <x v="0"/>
    <m/>
  </r>
  <r>
    <s v="22"/>
    <s v="alojamiento_chalet"/>
    <n v="18"/>
    <x v="42"/>
    <n v="1"/>
    <s v="Categoría"/>
    <n v="1"/>
    <x v="0"/>
    <x v="0"/>
    <m/>
  </r>
  <r>
    <s v="22"/>
    <s v="alojamiento_chalet"/>
    <n v="19"/>
    <x v="43"/>
    <m/>
    <m/>
    <m/>
    <x v="0"/>
    <x v="0"/>
    <m/>
  </r>
  <r>
    <s v="22"/>
    <s v="alojamiento_chalet"/>
    <n v="20"/>
    <x v="44"/>
    <m/>
    <m/>
    <m/>
    <x v="0"/>
    <x v="0"/>
    <m/>
  </r>
  <r>
    <s v="23"/>
    <s v="abastecimiento_bar"/>
    <n v="1"/>
    <x v="25"/>
    <n v="1"/>
    <s v="Abastecimiento: Bar"/>
    <n v="7"/>
    <x v="43"/>
    <x v="43"/>
    <n v="0"/>
  </r>
  <r>
    <s v="23"/>
    <s v="abastecimiento_bar"/>
    <n v="2"/>
    <x v="26"/>
    <m/>
    <m/>
    <m/>
    <x v="0"/>
    <x v="0"/>
    <m/>
  </r>
  <r>
    <s v="23"/>
    <s v="abastecimiento_bar"/>
    <n v="3"/>
    <x v="27"/>
    <m/>
    <m/>
    <m/>
    <x v="0"/>
    <x v="0"/>
    <m/>
  </r>
  <r>
    <s v="23"/>
    <s v="abastecimiento_bar"/>
    <n v="4"/>
    <x v="28"/>
    <m/>
    <m/>
    <m/>
    <x v="0"/>
    <x v="0"/>
    <m/>
  </r>
  <r>
    <s v="23"/>
    <s v="abastecimiento_bar"/>
    <n v="5"/>
    <x v="29"/>
    <n v="1"/>
    <s v="Detalle"/>
    <n v="3"/>
    <x v="44"/>
    <x v="44"/>
    <n v="1"/>
  </r>
  <r>
    <s v="23"/>
    <s v="abastecimiento_bar"/>
    <n v="6"/>
    <x v="30"/>
    <m/>
    <m/>
    <m/>
    <x v="0"/>
    <x v="0"/>
    <m/>
  </r>
  <r>
    <s v="23"/>
    <s v="abastecimiento_bar"/>
    <n v="7"/>
    <x v="31"/>
    <m/>
    <m/>
    <m/>
    <x v="0"/>
    <x v="0"/>
    <m/>
  </r>
  <r>
    <s v="23"/>
    <s v="abastecimiento_bar"/>
    <n v="8"/>
    <x v="32"/>
    <m/>
    <m/>
    <m/>
    <x v="0"/>
    <x v="0"/>
    <m/>
  </r>
  <r>
    <s v="23"/>
    <s v="abastecimiento_bar"/>
    <n v="9"/>
    <x v="33"/>
    <n v="1"/>
    <s v="Región"/>
    <n v="4"/>
    <x v="0"/>
    <x v="0"/>
    <m/>
  </r>
  <r>
    <s v="23"/>
    <s v="abastecimiento_bar"/>
    <n v="10"/>
    <x v="34"/>
    <m/>
    <m/>
    <m/>
    <x v="0"/>
    <x v="0"/>
    <m/>
  </r>
  <r>
    <s v="23"/>
    <s v="abastecimiento_bar"/>
    <n v="11"/>
    <x v="35"/>
    <n v="1"/>
    <s v="Provincia"/>
    <n v="5"/>
    <x v="0"/>
    <x v="0"/>
    <m/>
  </r>
  <r>
    <s v="23"/>
    <s v="abastecimiento_bar"/>
    <n v="12"/>
    <x v="36"/>
    <m/>
    <m/>
    <m/>
    <x v="0"/>
    <x v="0"/>
    <m/>
  </r>
  <r>
    <s v="23"/>
    <s v="abastecimiento_bar"/>
    <n v="13"/>
    <x v="37"/>
    <n v="1"/>
    <s v="Comuna"/>
    <n v="6"/>
    <x v="0"/>
    <x v="0"/>
    <m/>
  </r>
  <r>
    <s v="23"/>
    <s v="abastecimiento_bar"/>
    <n v="14"/>
    <x v="38"/>
    <m/>
    <m/>
    <m/>
    <x v="0"/>
    <x v="0"/>
    <m/>
  </r>
  <r>
    <s v="23"/>
    <s v="abastecimiento_bar"/>
    <n v="15"/>
    <x v="39"/>
    <m/>
    <m/>
    <m/>
    <x v="0"/>
    <x v="0"/>
    <m/>
  </r>
  <r>
    <s v="23"/>
    <s v="abastecimiento_bar"/>
    <n v="16"/>
    <x v="40"/>
    <m/>
    <m/>
    <m/>
    <x v="0"/>
    <x v="0"/>
    <m/>
  </r>
  <r>
    <s v="23"/>
    <s v="abastecimiento_bar"/>
    <n v="17"/>
    <x v="41"/>
    <n v="1"/>
    <s v="Clase"/>
    <n v="2"/>
    <x v="0"/>
    <x v="0"/>
    <m/>
  </r>
  <r>
    <s v="23"/>
    <s v="abastecimiento_bar"/>
    <n v="18"/>
    <x v="42"/>
    <n v="1"/>
    <s v="Categoría"/>
    <n v="1"/>
    <x v="0"/>
    <x v="0"/>
    <m/>
  </r>
  <r>
    <s v="23"/>
    <s v="abastecimiento_bar"/>
    <n v="19"/>
    <x v="43"/>
    <m/>
    <m/>
    <m/>
    <x v="0"/>
    <x v="0"/>
    <m/>
  </r>
  <r>
    <s v="23"/>
    <s v="abastecimiento_bar"/>
    <n v="20"/>
    <x v="44"/>
    <m/>
    <m/>
    <m/>
    <x v="0"/>
    <x v="0"/>
    <m/>
  </r>
  <r>
    <s v="24"/>
    <s v="abastecimiento_restaurante"/>
    <n v="1"/>
    <x v="25"/>
    <n v="1"/>
    <s v="Abastecimiento: Restaurant"/>
    <n v="7"/>
    <x v="45"/>
    <x v="45"/>
    <n v="0"/>
  </r>
  <r>
    <s v="24"/>
    <s v="abastecimiento_restaurante"/>
    <n v="2"/>
    <x v="26"/>
    <m/>
    <m/>
    <m/>
    <x v="0"/>
    <x v="0"/>
    <m/>
  </r>
  <r>
    <s v="24"/>
    <s v="abastecimiento_restaurante"/>
    <n v="3"/>
    <x v="27"/>
    <m/>
    <m/>
    <m/>
    <x v="0"/>
    <x v="0"/>
    <m/>
  </r>
  <r>
    <s v="24"/>
    <s v="abastecimiento_restaurante"/>
    <n v="4"/>
    <x v="28"/>
    <m/>
    <m/>
    <m/>
    <x v="0"/>
    <x v="0"/>
    <m/>
  </r>
  <r>
    <s v="24"/>
    <s v="abastecimiento_restaurante"/>
    <n v="5"/>
    <x v="29"/>
    <n v="1"/>
    <s v="Detalle"/>
    <n v="3"/>
    <x v="46"/>
    <x v="46"/>
    <n v="1"/>
  </r>
  <r>
    <s v="24"/>
    <s v="abastecimiento_restaurante"/>
    <n v="6"/>
    <x v="30"/>
    <m/>
    <m/>
    <m/>
    <x v="0"/>
    <x v="0"/>
    <m/>
  </r>
  <r>
    <s v="24"/>
    <s v="abastecimiento_restaurante"/>
    <n v="7"/>
    <x v="31"/>
    <m/>
    <m/>
    <m/>
    <x v="0"/>
    <x v="0"/>
    <m/>
  </r>
  <r>
    <s v="24"/>
    <s v="abastecimiento_restaurante"/>
    <n v="8"/>
    <x v="32"/>
    <m/>
    <m/>
    <m/>
    <x v="0"/>
    <x v="0"/>
    <m/>
  </r>
  <r>
    <s v="24"/>
    <s v="abastecimiento_restaurante"/>
    <n v="9"/>
    <x v="33"/>
    <n v="1"/>
    <s v="Región"/>
    <n v="4"/>
    <x v="0"/>
    <x v="0"/>
    <m/>
  </r>
  <r>
    <s v="24"/>
    <s v="abastecimiento_restaurante"/>
    <n v="10"/>
    <x v="34"/>
    <m/>
    <m/>
    <m/>
    <x v="0"/>
    <x v="0"/>
    <m/>
  </r>
  <r>
    <s v="24"/>
    <s v="abastecimiento_restaurante"/>
    <n v="11"/>
    <x v="35"/>
    <n v="1"/>
    <s v="Provincia"/>
    <n v="5"/>
    <x v="0"/>
    <x v="0"/>
    <m/>
  </r>
  <r>
    <s v="24"/>
    <s v="abastecimiento_restaurante"/>
    <n v="12"/>
    <x v="36"/>
    <m/>
    <m/>
    <m/>
    <x v="0"/>
    <x v="0"/>
    <m/>
  </r>
  <r>
    <s v="24"/>
    <s v="abastecimiento_restaurante"/>
    <n v="13"/>
    <x v="37"/>
    <n v="1"/>
    <s v="Comuna"/>
    <n v="6"/>
    <x v="0"/>
    <x v="0"/>
    <m/>
  </r>
  <r>
    <s v="24"/>
    <s v="abastecimiento_restaurante"/>
    <n v="14"/>
    <x v="38"/>
    <m/>
    <m/>
    <m/>
    <x v="0"/>
    <x v="0"/>
    <m/>
  </r>
  <r>
    <s v="24"/>
    <s v="abastecimiento_restaurante"/>
    <n v="15"/>
    <x v="39"/>
    <m/>
    <m/>
    <m/>
    <x v="0"/>
    <x v="0"/>
    <m/>
  </r>
  <r>
    <s v="24"/>
    <s v="abastecimiento_restaurante"/>
    <n v="16"/>
    <x v="40"/>
    <m/>
    <m/>
    <m/>
    <x v="0"/>
    <x v="0"/>
    <m/>
  </r>
  <r>
    <s v="24"/>
    <s v="abastecimiento_restaurante"/>
    <n v="17"/>
    <x v="41"/>
    <n v="1"/>
    <s v="Clase"/>
    <n v="2"/>
    <x v="0"/>
    <x v="0"/>
    <m/>
  </r>
  <r>
    <s v="24"/>
    <s v="abastecimiento_restaurante"/>
    <n v="18"/>
    <x v="42"/>
    <n v="1"/>
    <s v="Categoría"/>
    <n v="1"/>
    <x v="0"/>
    <x v="0"/>
    <m/>
  </r>
  <r>
    <s v="24"/>
    <s v="abastecimiento_restaurante"/>
    <n v="19"/>
    <x v="43"/>
    <m/>
    <m/>
    <m/>
    <x v="0"/>
    <x v="0"/>
    <m/>
  </r>
  <r>
    <s v="24"/>
    <s v="abastecimiento_restaurante"/>
    <n v="20"/>
    <x v="44"/>
    <m/>
    <m/>
    <m/>
    <x v="0"/>
    <x v="0"/>
    <m/>
  </r>
  <r>
    <s v="25"/>
    <s v="abastecimiento_cafeteria"/>
    <n v="1"/>
    <x v="25"/>
    <n v="1"/>
    <s v="Abastecimiento: Cafetería"/>
    <n v="7"/>
    <x v="47"/>
    <x v="47"/>
    <n v="0"/>
  </r>
  <r>
    <s v="25"/>
    <s v="abastecimiento_cafeteria"/>
    <n v="2"/>
    <x v="26"/>
    <m/>
    <m/>
    <m/>
    <x v="0"/>
    <x v="0"/>
    <m/>
  </r>
  <r>
    <s v="25"/>
    <s v="abastecimiento_cafeteria"/>
    <n v="3"/>
    <x v="27"/>
    <m/>
    <m/>
    <m/>
    <x v="0"/>
    <x v="0"/>
    <m/>
  </r>
  <r>
    <s v="25"/>
    <s v="abastecimiento_cafeteria"/>
    <n v="4"/>
    <x v="28"/>
    <m/>
    <m/>
    <m/>
    <x v="0"/>
    <x v="0"/>
    <m/>
  </r>
  <r>
    <s v="25"/>
    <s v="abastecimiento_cafeteria"/>
    <n v="5"/>
    <x v="29"/>
    <n v="1"/>
    <s v="Detalle"/>
    <n v="3"/>
    <x v="48"/>
    <x v="48"/>
    <n v="1"/>
  </r>
  <r>
    <s v="25"/>
    <s v="abastecimiento_cafeteria"/>
    <n v="6"/>
    <x v="30"/>
    <m/>
    <m/>
    <m/>
    <x v="0"/>
    <x v="0"/>
    <m/>
  </r>
  <r>
    <s v="25"/>
    <s v="abastecimiento_cafeteria"/>
    <n v="7"/>
    <x v="31"/>
    <m/>
    <m/>
    <m/>
    <x v="0"/>
    <x v="0"/>
    <m/>
  </r>
  <r>
    <s v="25"/>
    <s v="abastecimiento_cafeteria"/>
    <n v="8"/>
    <x v="32"/>
    <m/>
    <m/>
    <m/>
    <x v="0"/>
    <x v="0"/>
    <m/>
  </r>
  <r>
    <s v="25"/>
    <s v="abastecimiento_cafeteria"/>
    <n v="9"/>
    <x v="33"/>
    <n v="1"/>
    <s v="Región"/>
    <n v="4"/>
    <x v="0"/>
    <x v="0"/>
    <m/>
  </r>
  <r>
    <s v="25"/>
    <s v="abastecimiento_cafeteria"/>
    <n v="10"/>
    <x v="34"/>
    <m/>
    <m/>
    <m/>
    <x v="0"/>
    <x v="0"/>
    <m/>
  </r>
  <r>
    <s v="25"/>
    <s v="abastecimiento_cafeteria"/>
    <n v="11"/>
    <x v="35"/>
    <n v="1"/>
    <s v="Provincia"/>
    <n v="5"/>
    <x v="0"/>
    <x v="0"/>
    <m/>
  </r>
  <r>
    <s v="25"/>
    <s v="abastecimiento_cafeteria"/>
    <n v="12"/>
    <x v="36"/>
    <m/>
    <m/>
    <m/>
    <x v="0"/>
    <x v="0"/>
    <m/>
  </r>
  <r>
    <s v="25"/>
    <s v="abastecimiento_cafeteria"/>
    <n v="13"/>
    <x v="37"/>
    <n v="1"/>
    <s v="Comuna"/>
    <n v="6"/>
    <x v="0"/>
    <x v="0"/>
    <m/>
  </r>
  <r>
    <s v="25"/>
    <s v="abastecimiento_cafeteria"/>
    <n v="14"/>
    <x v="38"/>
    <m/>
    <m/>
    <m/>
    <x v="0"/>
    <x v="0"/>
    <m/>
  </r>
  <r>
    <s v="25"/>
    <s v="abastecimiento_cafeteria"/>
    <n v="15"/>
    <x v="39"/>
    <m/>
    <m/>
    <m/>
    <x v="0"/>
    <x v="0"/>
    <m/>
  </r>
  <r>
    <s v="25"/>
    <s v="abastecimiento_cafeteria"/>
    <n v="16"/>
    <x v="40"/>
    <m/>
    <m/>
    <m/>
    <x v="0"/>
    <x v="0"/>
    <m/>
  </r>
  <r>
    <s v="25"/>
    <s v="abastecimiento_cafeteria"/>
    <n v="17"/>
    <x v="41"/>
    <n v="1"/>
    <s v="Clase"/>
    <n v="2"/>
    <x v="0"/>
    <x v="0"/>
    <m/>
  </r>
  <r>
    <s v="25"/>
    <s v="abastecimiento_cafeteria"/>
    <n v="18"/>
    <x v="42"/>
    <n v="1"/>
    <s v="Categoría"/>
    <n v="1"/>
    <x v="0"/>
    <x v="0"/>
    <m/>
  </r>
  <r>
    <s v="25"/>
    <s v="abastecimiento_cafeteria"/>
    <n v="19"/>
    <x v="43"/>
    <m/>
    <m/>
    <m/>
    <x v="0"/>
    <x v="0"/>
    <m/>
  </r>
  <r>
    <s v="25"/>
    <s v="abastecimiento_cafeteria"/>
    <n v="20"/>
    <x v="44"/>
    <m/>
    <m/>
    <m/>
    <x v="0"/>
    <x v="0"/>
    <m/>
  </r>
  <r>
    <s v="26"/>
    <s v="abastecimiento_comida_rapida"/>
    <n v="1"/>
    <x v="25"/>
    <n v="1"/>
    <s v="Abastecimiento: Comida Rápida"/>
    <n v="7"/>
    <x v="49"/>
    <x v="49"/>
    <n v="0"/>
  </r>
  <r>
    <s v="26"/>
    <s v="abastecimiento_comida_rapida"/>
    <n v="2"/>
    <x v="26"/>
    <m/>
    <m/>
    <m/>
    <x v="0"/>
    <x v="0"/>
    <m/>
  </r>
  <r>
    <s v="26"/>
    <s v="abastecimiento_comida_rapida"/>
    <n v="3"/>
    <x v="27"/>
    <m/>
    <m/>
    <m/>
    <x v="0"/>
    <x v="0"/>
    <m/>
  </r>
  <r>
    <s v="26"/>
    <s v="abastecimiento_comida_rapida"/>
    <n v="4"/>
    <x v="28"/>
    <m/>
    <m/>
    <m/>
    <x v="0"/>
    <x v="0"/>
    <m/>
  </r>
  <r>
    <s v="26"/>
    <s v="abastecimiento_comida_rapida"/>
    <n v="5"/>
    <x v="29"/>
    <n v="1"/>
    <s v="Detalle"/>
    <n v="3"/>
    <x v="50"/>
    <x v="50"/>
    <n v="1"/>
  </r>
  <r>
    <s v="26"/>
    <s v="abastecimiento_comida_rapida"/>
    <n v="6"/>
    <x v="30"/>
    <m/>
    <m/>
    <m/>
    <x v="0"/>
    <x v="0"/>
    <m/>
  </r>
  <r>
    <s v="26"/>
    <s v="abastecimiento_comida_rapida"/>
    <n v="7"/>
    <x v="31"/>
    <m/>
    <m/>
    <m/>
    <x v="0"/>
    <x v="0"/>
    <m/>
  </r>
  <r>
    <s v="26"/>
    <s v="abastecimiento_comida_rapida"/>
    <n v="8"/>
    <x v="32"/>
    <m/>
    <m/>
    <m/>
    <x v="0"/>
    <x v="0"/>
    <m/>
  </r>
  <r>
    <s v="26"/>
    <s v="abastecimiento_comida_rapida"/>
    <n v="9"/>
    <x v="33"/>
    <n v="1"/>
    <s v="Región"/>
    <n v="4"/>
    <x v="0"/>
    <x v="0"/>
    <m/>
  </r>
  <r>
    <s v="26"/>
    <s v="abastecimiento_comida_rapida"/>
    <n v="10"/>
    <x v="34"/>
    <m/>
    <m/>
    <m/>
    <x v="0"/>
    <x v="0"/>
    <m/>
  </r>
  <r>
    <s v="26"/>
    <s v="abastecimiento_comida_rapida"/>
    <n v="11"/>
    <x v="35"/>
    <n v="1"/>
    <s v="Provincia"/>
    <n v="5"/>
    <x v="0"/>
    <x v="0"/>
    <m/>
  </r>
  <r>
    <s v="26"/>
    <s v="abastecimiento_comida_rapida"/>
    <n v="12"/>
    <x v="36"/>
    <m/>
    <m/>
    <m/>
    <x v="0"/>
    <x v="0"/>
    <m/>
  </r>
  <r>
    <s v="26"/>
    <s v="abastecimiento_comida_rapida"/>
    <n v="13"/>
    <x v="37"/>
    <n v="1"/>
    <s v="Comuna"/>
    <n v="6"/>
    <x v="0"/>
    <x v="0"/>
    <m/>
  </r>
  <r>
    <s v="26"/>
    <s v="abastecimiento_comida_rapida"/>
    <n v="14"/>
    <x v="38"/>
    <m/>
    <m/>
    <m/>
    <x v="0"/>
    <x v="0"/>
    <m/>
  </r>
  <r>
    <s v="26"/>
    <s v="abastecimiento_comida_rapida"/>
    <n v="15"/>
    <x v="39"/>
    <m/>
    <m/>
    <m/>
    <x v="0"/>
    <x v="0"/>
    <m/>
  </r>
  <r>
    <s v="26"/>
    <s v="abastecimiento_comida_rapida"/>
    <n v="16"/>
    <x v="40"/>
    <m/>
    <m/>
    <m/>
    <x v="0"/>
    <x v="0"/>
    <m/>
  </r>
  <r>
    <s v="26"/>
    <s v="abastecimiento_comida_rapida"/>
    <n v="17"/>
    <x v="41"/>
    <n v="1"/>
    <s v="Clase"/>
    <n v="2"/>
    <x v="0"/>
    <x v="0"/>
    <m/>
  </r>
  <r>
    <s v="26"/>
    <s v="abastecimiento_comida_rapida"/>
    <n v="18"/>
    <x v="42"/>
    <n v="1"/>
    <s v="Categoría"/>
    <n v="1"/>
    <x v="0"/>
    <x v="0"/>
    <m/>
  </r>
  <r>
    <s v="26"/>
    <s v="abastecimiento_comida_rapida"/>
    <n v="19"/>
    <x v="43"/>
    <m/>
    <m/>
    <m/>
    <x v="0"/>
    <x v="0"/>
    <m/>
  </r>
  <r>
    <s v="26"/>
    <s v="abastecimiento_comida_rapida"/>
    <n v="20"/>
    <x v="44"/>
    <m/>
    <m/>
    <m/>
    <x v="0"/>
    <x v="0"/>
    <m/>
  </r>
  <r>
    <s v="27"/>
    <s v="abastecimiento_sitio_publico"/>
    <n v="1"/>
    <x v="25"/>
    <n v="1"/>
    <s v="Abastecimiento: Sitio Público"/>
    <n v="7"/>
    <x v="51"/>
    <x v="51"/>
    <n v="0"/>
  </r>
  <r>
    <s v="27"/>
    <s v="abastecimiento_sitio_publico"/>
    <n v="2"/>
    <x v="26"/>
    <m/>
    <m/>
    <m/>
    <x v="0"/>
    <x v="0"/>
    <m/>
  </r>
  <r>
    <s v="27"/>
    <s v="abastecimiento_sitio_publico"/>
    <n v="3"/>
    <x v="27"/>
    <m/>
    <m/>
    <m/>
    <x v="0"/>
    <x v="0"/>
    <m/>
  </r>
  <r>
    <s v="27"/>
    <s v="abastecimiento_sitio_publico"/>
    <n v="4"/>
    <x v="28"/>
    <m/>
    <m/>
    <m/>
    <x v="0"/>
    <x v="0"/>
    <m/>
  </r>
  <r>
    <s v="27"/>
    <s v="abastecimiento_sitio_publico"/>
    <n v="5"/>
    <x v="29"/>
    <n v="1"/>
    <s v="Detalle"/>
    <n v="3"/>
    <x v="52"/>
    <x v="52"/>
    <n v="1"/>
  </r>
  <r>
    <s v="27"/>
    <s v="abastecimiento_sitio_publico"/>
    <n v="6"/>
    <x v="30"/>
    <m/>
    <m/>
    <m/>
    <x v="0"/>
    <x v="0"/>
    <m/>
  </r>
  <r>
    <s v="27"/>
    <s v="abastecimiento_sitio_publico"/>
    <n v="7"/>
    <x v="31"/>
    <m/>
    <m/>
    <m/>
    <x v="0"/>
    <x v="0"/>
    <m/>
  </r>
  <r>
    <s v="27"/>
    <s v="abastecimiento_sitio_publico"/>
    <n v="8"/>
    <x v="32"/>
    <m/>
    <m/>
    <m/>
    <x v="0"/>
    <x v="0"/>
    <m/>
  </r>
  <r>
    <s v="27"/>
    <s v="abastecimiento_sitio_publico"/>
    <n v="9"/>
    <x v="33"/>
    <n v="1"/>
    <s v="Región"/>
    <n v="4"/>
    <x v="0"/>
    <x v="0"/>
    <m/>
  </r>
  <r>
    <s v="27"/>
    <s v="abastecimiento_sitio_publico"/>
    <n v="10"/>
    <x v="34"/>
    <m/>
    <m/>
    <m/>
    <x v="0"/>
    <x v="0"/>
    <m/>
  </r>
  <r>
    <s v="27"/>
    <s v="abastecimiento_sitio_publico"/>
    <n v="11"/>
    <x v="35"/>
    <n v="1"/>
    <s v="Provincia"/>
    <n v="5"/>
    <x v="0"/>
    <x v="0"/>
    <m/>
  </r>
  <r>
    <s v="27"/>
    <s v="abastecimiento_sitio_publico"/>
    <n v="12"/>
    <x v="36"/>
    <m/>
    <m/>
    <m/>
    <x v="0"/>
    <x v="0"/>
    <m/>
  </r>
  <r>
    <s v="27"/>
    <s v="abastecimiento_sitio_publico"/>
    <n v="13"/>
    <x v="37"/>
    <n v="1"/>
    <s v="Comuna"/>
    <n v="6"/>
    <x v="0"/>
    <x v="0"/>
    <m/>
  </r>
  <r>
    <s v="27"/>
    <s v="abastecimiento_sitio_publico"/>
    <n v="14"/>
    <x v="38"/>
    <m/>
    <m/>
    <m/>
    <x v="0"/>
    <x v="0"/>
    <m/>
  </r>
  <r>
    <s v="27"/>
    <s v="abastecimiento_sitio_publico"/>
    <n v="15"/>
    <x v="39"/>
    <m/>
    <m/>
    <m/>
    <x v="0"/>
    <x v="0"/>
    <m/>
  </r>
  <r>
    <s v="27"/>
    <s v="abastecimiento_sitio_publico"/>
    <n v="16"/>
    <x v="40"/>
    <m/>
    <m/>
    <m/>
    <x v="0"/>
    <x v="0"/>
    <m/>
  </r>
  <r>
    <s v="27"/>
    <s v="abastecimiento_sitio_publico"/>
    <n v="17"/>
    <x v="41"/>
    <n v="1"/>
    <s v="Clase"/>
    <n v="2"/>
    <x v="0"/>
    <x v="0"/>
    <m/>
  </r>
  <r>
    <s v="27"/>
    <s v="abastecimiento_sitio_publico"/>
    <n v="18"/>
    <x v="42"/>
    <n v="1"/>
    <s v="Categoría"/>
    <n v="1"/>
    <x v="0"/>
    <x v="0"/>
    <m/>
  </r>
  <r>
    <s v="27"/>
    <s v="abastecimiento_sitio_publico"/>
    <n v="19"/>
    <x v="43"/>
    <m/>
    <m/>
    <m/>
    <x v="0"/>
    <x v="0"/>
    <m/>
  </r>
  <r>
    <s v="27"/>
    <s v="abastecimiento_sitio_publico"/>
    <n v="20"/>
    <x v="44"/>
    <m/>
    <m/>
    <m/>
    <x v="0"/>
    <x v="0"/>
    <m/>
  </r>
  <r>
    <s v="28"/>
    <s v="abastecimiento_cerveceria"/>
    <n v="1"/>
    <x v="25"/>
    <n v="1"/>
    <s v="Abastecimiento: Cervecería"/>
    <n v="7"/>
    <x v="53"/>
    <x v="53"/>
    <n v="0"/>
  </r>
  <r>
    <s v="28"/>
    <s v="abastecimiento_cerveceria"/>
    <n v="2"/>
    <x v="26"/>
    <m/>
    <m/>
    <m/>
    <x v="0"/>
    <x v="0"/>
    <m/>
  </r>
  <r>
    <s v="28"/>
    <s v="abastecimiento_cerveceria"/>
    <n v="3"/>
    <x v="27"/>
    <m/>
    <m/>
    <m/>
    <x v="0"/>
    <x v="0"/>
    <m/>
  </r>
  <r>
    <s v="28"/>
    <s v="abastecimiento_cerveceria"/>
    <n v="4"/>
    <x v="28"/>
    <m/>
    <m/>
    <m/>
    <x v="0"/>
    <x v="0"/>
    <m/>
  </r>
  <r>
    <s v="28"/>
    <s v="abastecimiento_cerveceria"/>
    <n v="5"/>
    <x v="29"/>
    <n v="1"/>
    <s v="Detalle"/>
    <n v="3"/>
    <x v="54"/>
    <x v="54"/>
    <n v="1"/>
  </r>
  <r>
    <s v="28"/>
    <s v="abastecimiento_cerveceria"/>
    <n v="6"/>
    <x v="30"/>
    <m/>
    <m/>
    <m/>
    <x v="0"/>
    <x v="0"/>
    <m/>
  </r>
  <r>
    <s v="28"/>
    <s v="abastecimiento_cerveceria"/>
    <n v="7"/>
    <x v="31"/>
    <m/>
    <m/>
    <m/>
    <x v="0"/>
    <x v="0"/>
    <m/>
  </r>
  <r>
    <s v="28"/>
    <s v="abastecimiento_cerveceria"/>
    <n v="8"/>
    <x v="32"/>
    <m/>
    <m/>
    <m/>
    <x v="0"/>
    <x v="0"/>
    <m/>
  </r>
  <r>
    <s v="28"/>
    <s v="abastecimiento_cerveceria"/>
    <n v="9"/>
    <x v="33"/>
    <n v="1"/>
    <s v="Región"/>
    <n v="4"/>
    <x v="0"/>
    <x v="0"/>
    <m/>
  </r>
  <r>
    <s v="28"/>
    <s v="abastecimiento_cerveceria"/>
    <n v="10"/>
    <x v="34"/>
    <m/>
    <m/>
    <m/>
    <x v="0"/>
    <x v="0"/>
    <m/>
  </r>
  <r>
    <s v="28"/>
    <s v="abastecimiento_cerveceria"/>
    <n v="11"/>
    <x v="35"/>
    <n v="1"/>
    <s v="Provincia"/>
    <n v="5"/>
    <x v="0"/>
    <x v="0"/>
    <m/>
  </r>
  <r>
    <s v="28"/>
    <s v="abastecimiento_cerveceria"/>
    <n v="12"/>
    <x v="36"/>
    <m/>
    <m/>
    <m/>
    <x v="0"/>
    <x v="0"/>
    <m/>
  </r>
  <r>
    <s v="28"/>
    <s v="abastecimiento_cerveceria"/>
    <n v="13"/>
    <x v="37"/>
    <n v="1"/>
    <s v="Comuna"/>
    <n v="6"/>
    <x v="0"/>
    <x v="0"/>
    <m/>
  </r>
  <r>
    <s v="28"/>
    <s v="abastecimiento_cerveceria"/>
    <n v="14"/>
    <x v="38"/>
    <m/>
    <m/>
    <m/>
    <x v="0"/>
    <x v="0"/>
    <m/>
  </r>
  <r>
    <s v="28"/>
    <s v="abastecimiento_cerveceria"/>
    <n v="15"/>
    <x v="39"/>
    <m/>
    <m/>
    <m/>
    <x v="0"/>
    <x v="0"/>
    <m/>
  </r>
  <r>
    <s v="28"/>
    <s v="abastecimiento_cerveceria"/>
    <n v="16"/>
    <x v="40"/>
    <m/>
    <m/>
    <m/>
    <x v="0"/>
    <x v="0"/>
    <m/>
  </r>
  <r>
    <s v="28"/>
    <s v="abastecimiento_cerveceria"/>
    <n v="17"/>
    <x v="41"/>
    <n v="1"/>
    <s v="Clase"/>
    <n v="2"/>
    <x v="0"/>
    <x v="0"/>
    <m/>
  </r>
  <r>
    <s v="28"/>
    <s v="abastecimiento_cerveceria"/>
    <n v="18"/>
    <x v="42"/>
    <n v="1"/>
    <s v="Categoría"/>
    <n v="1"/>
    <x v="0"/>
    <x v="0"/>
    <m/>
  </r>
  <r>
    <s v="28"/>
    <s v="abastecimiento_cerveceria"/>
    <n v="19"/>
    <x v="43"/>
    <m/>
    <m/>
    <m/>
    <x v="0"/>
    <x v="0"/>
    <m/>
  </r>
  <r>
    <s v="28"/>
    <s v="abastecimiento_cerveceria"/>
    <n v="20"/>
    <x v="44"/>
    <m/>
    <m/>
    <m/>
    <x v="0"/>
    <x v="0"/>
    <m/>
  </r>
  <r>
    <s v="29"/>
    <s v="punto_de_interes_abastecimiento"/>
    <n v="1"/>
    <x v="25"/>
    <n v="1"/>
    <s v="Abastecimiento"/>
    <n v="7"/>
    <x v="55"/>
    <x v="55"/>
    <n v="0"/>
  </r>
  <r>
    <s v="29"/>
    <s v="punto_de_interes_abastecimiento"/>
    <n v="2"/>
    <x v="26"/>
    <m/>
    <m/>
    <m/>
    <x v="0"/>
    <x v="0"/>
    <m/>
  </r>
  <r>
    <s v="29"/>
    <s v="punto_de_interes_abastecimiento"/>
    <n v="3"/>
    <x v="27"/>
    <m/>
    <m/>
    <m/>
    <x v="0"/>
    <x v="0"/>
    <m/>
  </r>
  <r>
    <s v="29"/>
    <s v="punto_de_interes_abastecimiento"/>
    <n v="4"/>
    <x v="28"/>
    <m/>
    <m/>
    <m/>
    <x v="0"/>
    <x v="0"/>
    <m/>
  </r>
  <r>
    <s v="29"/>
    <s v="punto_de_interes_abastecimiento"/>
    <n v="5"/>
    <x v="29"/>
    <n v="1"/>
    <s v="Detalle"/>
    <n v="3"/>
    <x v="56"/>
    <x v="56"/>
    <n v="1"/>
  </r>
  <r>
    <s v="29"/>
    <s v="punto_de_interes_abastecimiento"/>
    <n v="6"/>
    <x v="30"/>
    <m/>
    <m/>
    <m/>
    <x v="0"/>
    <x v="0"/>
    <m/>
  </r>
  <r>
    <s v="29"/>
    <s v="punto_de_interes_abastecimiento"/>
    <n v="7"/>
    <x v="31"/>
    <m/>
    <m/>
    <m/>
    <x v="0"/>
    <x v="0"/>
    <m/>
  </r>
  <r>
    <s v="29"/>
    <s v="punto_de_interes_abastecimiento"/>
    <n v="8"/>
    <x v="32"/>
    <m/>
    <m/>
    <m/>
    <x v="0"/>
    <x v="0"/>
    <m/>
  </r>
  <r>
    <s v="29"/>
    <s v="punto_de_interes_abastecimiento"/>
    <n v="9"/>
    <x v="33"/>
    <n v="1"/>
    <s v="Región"/>
    <n v="4"/>
    <x v="0"/>
    <x v="0"/>
    <m/>
  </r>
  <r>
    <s v="29"/>
    <s v="punto_de_interes_abastecimiento"/>
    <n v="10"/>
    <x v="34"/>
    <m/>
    <m/>
    <m/>
    <x v="0"/>
    <x v="0"/>
    <m/>
  </r>
  <r>
    <s v="29"/>
    <s v="punto_de_interes_abastecimiento"/>
    <n v="11"/>
    <x v="35"/>
    <n v="1"/>
    <s v="Provincia"/>
    <n v="5"/>
    <x v="0"/>
    <x v="0"/>
    <m/>
  </r>
  <r>
    <s v="29"/>
    <s v="punto_de_interes_abastecimiento"/>
    <n v="12"/>
    <x v="36"/>
    <m/>
    <m/>
    <m/>
    <x v="0"/>
    <x v="0"/>
    <m/>
  </r>
  <r>
    <s v="29"/>
    <s v="punto_de_interes_abastecimiento"/>
    <n v="13"/>
    <x v="37"/>
    <n v="1"/>
    <s v="Comuna"/>
    <n v="6"/>
    <x v="0"/>
    <x v="0"/>
    <m/>
  </r>
  <r>
    <s v="29"/>
    <s v="punto_de_interes_abastecimiento"/>
    <n v="14"/>
    <x v="38"/>
    <m/>
    <m/>
    <m/>
    <x v="0"/>
    <x v="0"/>
    <m/>
  </r>
  <r>
    <s v="29"/>
    <s v="punto_de_interes_abastecimiento"/>
    <n v="15"/>
    <x v="39"/>
    <m/>
    <m/>
    <m/>
    <x v="0"/>
    <x v="0"/>
    <m/>
  </r>
  <r>
    <s v="29"/>
    <s v="punto_de_interes_abastecimiento"/>
    <n v="16"/>
    <x v="40"/>
    <m/>
    <m/>
    <m/>
    <x v="0"/>
    <x v="0"/>
    <m/>
  </r>
  <r>
    <s v="29"/>
    <s v="punto_de_interes_abastecimiento"/>
    <n v="17"/>
    <x v="41"/>
    <n v="1"/>
    <s v="Clase"/>
    <n v="2"/>
    <x v="0"/>
    <x v="0"/>
    <m/>
  </r>
  <r>
    <s v="29"/>
    <s v="punto_de_interes_abastecimiento"/>
    <n v="18"/>
    <x v="42"/>
    <n v="1"/>
    <s v="Categoría"/>
    <n v="1"/>
    <x v="0"/>
    <x v="0"/>
    <m/>
  </r>
  <r>
    <s v="29"/>
    <s v="punto_de_interes_abastecimiento"/>
    <n v="19"/>
    <x v="43"/>
    <m/>
    <m/>
    <m/>
    <x v="0"/>
    <x v="0"/>
    <m/>
  </r>
  <r>
    <s v="29"/>
    <s v="punto_de_interes_abastecimiento"/>
    <n v="20"/>
    <x v="44"/>
    <m/>
    <m/>
    <m/>
    <x v="0"/>
    <x v="0"/>
    <m/>
  </r>
  <r>
    <s v="30"/>
    <s v="abastecimiento_zona_de_comidas"/>
    <n v="1"/>
    <x v="25"/>
    <n v="1"/>
    <s v="Abastecimiento: Zona Comidas"/>
    <n v="7"/>
    <x v="57"/>
    <x v="57"/>
    <n v="0"/>
  </r>
  <r>
    <s v="30"/>
    <s v="abastecimiento_zona_de_comidas"/>
    <n v="2"/>
    <x v="26"/>
    <m/>
    <m/>
    <m/>
    <x v="0"/>
    <x v="0"/>
    <m/>
  </r>
  <r>
    <s v="30"/>
    <s v="abastecimiento_zona_de_comidas"/>
    <n v="3"/>
    <x v="27"/>
    <m/>
    <m/>
    <m/>
    <x v="0"/>
    <x v="0"/>
    <m/>
  </r>
  <r>
    <s v="30"/>
    <s v="abastecimiento_zona_de_comidas"/>
    <n v="4"/>
    <x v="28"/>
    <m/>
    <m/>
    <m/>
    <x v="0"/>
    <x v="0"/>
    <m/>
  </r>
  <r>
    <s v="30"/>
    <s v="abastecimiento_zona_de_comidas"/>
    <n v="5"/>
    <x v="29"/>
    <n v="1"/>
    <s v="Detalle"/>
    <n v="3"/>
    <x v="58"/>
    <x v="58"/>
    <n v="1"/>
  </r>
  <r>
    <s v="30"/>
    <s v="abastecimiento_zona_de_comidas"/>
    <n v="6"/>
    <x v="30"/>
    <m/>
    <m/>
    <m/>
    <x v="0"/>
    <x v="0"/>
    <m/>
  </r>
  <r>
    <s v="30"/>
    <s v="abastecimiento_zona_de_comidas"/>
    <n v="7"/>
    <x v="31"/>
    <m/>
    <m/>
    <m/>
    <x v="0"/>
    <x v="0"/>
    <m/>
  </r>
  <r>
    <s v="30"/>
    <s v="abastecimiento_zona_de_comidas"/>
    <n v="8"/>
    <x v="32"/>
    <m/>
    <m/>
    <m/>
    <x v="0"/>
    <x v="0"/>
    <m/>
  </r>
  <r>
    <s v="30"/>
    <s v="abastecimiento_zona_de_comidas"/>
    <n v="9"/>
    <x v="33"/>
    <n v="1"/>
    <s v="Región"/>
    <n v="4"/>
    <x v="0"/>
    <x v="0"/>
    <m/>
  </r>
  <r>
    <s v="30"/>
    <s v="abastecimiento_zona_de_comidas"/>
    <n v="10"/>
    <x v="34"/>
    <m/>
    <m/>
    <m/>
    <x v="0"/>
    <x v="0"/>
    <m/>
  </r>
  <r>
    <s v="30"/>
    <s v="abastecimiento_zona_de_comidas"/>
    <n v="11"/>
    <x v="35"/>
    <n v="1"/>
    <s v="Provincia"/>
    <n v="5"/>
    <x v="0"/>
    <x v="0"/>
    <m/>
  </r>
  <r>
    <s v="30"/>
    <s v="abastecimiento_zona_de_comidas"/>
    <n v="12"/>
    <x v="36"/>
    <m/>
    <m/>
    <m/>
    <x v="0"/>
    <x v="0"/>
    <m/>
  </r>
  <r>
    <s v="30"/>
    <s v="abastecimiento_zona_de_comidas"/>
    <n v="13"/>
    <x v="37"/>
    <n v="1"/>
    <s v="Comuna"/>
    <n v="6"/>
    <x v="0"/>
    <x v="0"/>
    <m/>
  </r>
  <r>
    <s v="30"/>
    <s v="abastecimiento_zona_de_comidas"/>
    <n v="14"/>
    <x v="38"/>
    <m/>
    <m/>
    <m/>
    <x v="0"/>
    <x v="0"/>
    <m/>
  </r>
  <r>
    <s v="30"/>
    <s v="abastecimiento_zona_de_comidas"/>
    <n v="15"/>
    <x v="39"/>
    <m/>
    <m/>
    <m/>
    <x v="0"/>
    <x v="0"/>
    <m/>
  </r>
  <r>
    <s v="30"/>
    <s v="abastecimiento_zona_de_comidas"/>
    <n v="16"/>
    <x v="40"/>
    <m/>
    <m/>
    <m/>
    <x v="0"/>
    <x v="0"/>
    <m/>
  </r>
  <r>
    <s v="30"/>
    <s v="abastecimiento_zona_de_comidas"/>
    <n v="17"/>
    <x v="41"/>
    <n v="1"/>
    <s v="Clase"/>
    <n v="2"/>
    <x v="0"/>
    <x v="0"/>
    <m/>
  </r>
  <r>
    <s v="30"/>
    <s v="abastecimiento_zona_de_comidas"/>
    <n v="18"/>
    <x v="42"/>
    <n v="1"/>
    <s v="Categoría"/>
    <n v="1"/>
    <x v="0"/>
    <x v="0"/>
    <m/>
  </r>
  <r>
    <s v="30"/>
    <s v="abastecimiento_zona_de_comidas"/>
    <n v="19"/>
    <x v="43"/>
    <m/>
    <m/>
    <m/>
    <x v="0"/>
    <x v="0"/>
    <m/>
  </r>
  <r>
    <s v="30"/>
    <s v="abastecimiento_zona_de_comidas"/>
    <n v="20"/>
    <x v="44"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3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61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70">
        <item m="1" x="724"/>
        <item m="1" x="517"/>
        <item m="1" x="594"/>
        <item m="1" x="680"/>
        <item m="1" x="656"/>
        <item m="1" x="510"/>
        <item m="1" x="72"/>
        <item m="1" x="187"/>
        <item m="1" x="347"/>
        <item m="1" x="155"/>
        <item m="1" x="209"/>
        <item m="1" x="295"/>
        <item m="1" x="268"/>
        <item m="1" x="147"/>
        <item m="1" x="433"/>
        <item m="1" x="579"/>
        <item m="1" x="736"/>
        <item m="1" x="534"/>
        <item m="1" x="601"/>
        <item m="1" x="692"/>
        <item m="1" x="666"/>
        <item m="1" x="526"/>
        <item m="1" x="91"/>
        <item m="1" x="196"/>
        <item m="1" x="357"/>
        <item m="1" x="162"/>
        <item m="1" x="218"/>
        <item m="1" x="305"/>
        <item m="1" x="278"/>
        <item m="1" x="159"/>
        <item m="1" x="446"/>
        <item m="1" x="591"/>
        <item m="1" x="748"/>
        <item m="1" x="608"/>
        <item m="1" x="697"/>
        <item m="1" x="676"/>
        <item m="1" x="540"/>
        <item m="1" x="100"/>
        <item m="1" x="203"/>
        <item m="1" x="369"/>
        <item m="1" x="176"/>
        <item m="1" x="232"/>
        <item m="1" x="319"/>
        <item m="1" x="292"/>
        <item m="1" x="167"/>
        <item m="1" x="459"/>
        <item m="1" x="597"/>
        <item m="1" x="758"/>
        <item m="1" x="566"/>
        <item m="1" x="618"/>
        <item m="1" x="710"/>
        <item m="1" x="689"/>
        <item m="1" x="561"/>
        <item m="1" x="114"/>
        <item m="1" x="212"/>
        <item m="1" x="384"/>
        <item m="1" x="188"/>
        <item m="1" x="239"/>
        <item m="1" x="333"/>
        <item m="1" x="303"/>
        <item m="1" x="180"/>
        <item m="1" x="473"/>
        <item m="1" x="605"/>
        <item m="1" x="257"/>
        <item m="1" x="163"/>
        <item x="0"/>
        <item m="1" x="143"/>
        <item m="1" x="123"/>
        <item m="1" x="129"/>
        <item m="1" x="69"/>
        <item m="1" x="738"/>
        <item m="1" x="258"/>
        <item m="1" x="359"/>
        <item m="1" x="491"/>
        <item m="1" x="607"/>
        <item m="1" x="113"/>
        <item m="1" x="253"/>
        <item m="1" x="334"/>
        <item m="1" x="342"/>
        <item m="1" x="679"/>
        <item m="1" x="472"/>
        <item m="1" x="376"/>
        <item m="1" x="667"/>
        <item m="1" x="354"/>
        <item m="1" x="191"/>
        <item m="1" x="141"/>
        <item m="1" x="233"/>
        <item m="1" x="761"/>
        <item m="1" x="454"/>
        <item m="1" x="270"/>
        <item m="1" x="621"/>
        <item m="1" x="686"/>
        <item m="1" x="398"/>
        <item m="1" x="149"/>
        <item m="1" x="392"/>
        <item m="1" x="145"/>
        <item m="1" x="136"/>
        <item m="1" x="56"/>
        <item m="1" x="387"/>
        <item m="1" x="548"/>
        <item m="1" x="662"/>
        <item m="1" x="524"/>
        <item x="41"/>
        <item m="1" x="219"/>
        <item m="1" x="650"/>
        <item m="1" x="643"/>
        <item m="1" x="323"/>
        <item m="1" x="584"/>
        <item m="1" x="406"/>
        <item m="1" x="685"/>
        <item m="1" x="660"/>
        <item m="1" x="71"/>
        <item m="1" x="455"/>
        <item m="1" x="282"/>
        <item m="1" x="277"/>
        <item m="1" x="351"/>
        <item m="1" x="696"/>
        <item m="1" x="704"/>
        <item m="1" x="753"/>
        <item m="1" x="513"/>
        <item m="1" x="75"/>
        <item m="1" x="569"/>
        <item m="1" x="678"/>
        <item m="1" x="528"/>
        <item m="1" x="80"/>
        <item m="1" x="519"/>
        <item m="1" x="762"/>
        <item m="1" x="85"/>
        <item m="1" x="112"/>
        <item m="1" x="468"/>
        <item m="1" x="192"/>
        <item m="1" x="615"/>
        <item m="1" x="160"/>
        <item m="1" x="768"/>
        <item m="1" x="321"/>
        <item m="1" x="132"/>
        <item x="36"/>
        <item m="1" x="560"/>
        <item m="1" x="442"/>
        <item m="1" x="62"/>
        <item m="1" x="708"/>
        <item m="1" x="525"/>
        <item m="1" x="309"/>
        <item m="1" x="726"/>
        <item m="1" x="102"/>
        <item m="1" x="476"/>
        <item m="1" x="243"/>
        <item m="1" x="170"/>
        <item m="1" x="412"/>
        <item m="1" x="436"/>
        <item m="1" x="589"/>
        <item m="1" x="752"/>
        <item m="1" x="700"/>
        <item m="1" x="207"/>
        <item m="1" x="288"/>
        <item m="1" x="358"/>
        <item x="24"/>
        <item x="23"/>
        <item m="1" x="539"/>
        <item x="38"/>
        <item m="1" x="115"/>
        <item m="1" x="99"/>
        <item m="1" x="286"/>
        <item m="1" x="178"/>
        <item m="1" x="279"/>
        <item m="1" x="465"/>
        <item m="1" x="317"/>
        <item m="1" x="254"/>
        <item m="1" x="107"/>
        <item m="1" x="744"/>
        <item m="1" x="646"/>
        <item m="1" x="318"/>
        <item m="1" x="285"/>
        <item m="1" x="200"/>
        <item m="1" x="370"/>
        <item m="1" x="550"/>
        <item m="1" x="98"/>
        <item m="1" x="488"/>
        <item m="1" x="728"/>
        <item m="1" x="58"/>
        <item m="1" x="128"/>
        <item x="8"/>
        <item m="1" x="189"/>
        <item m="1" x="470"/>
        <item m="1" x="634"/>
        <item m="1" x="585"/>
        <item m="1" x="721"/>
        <item m="1" x="280"/>
        <item m="1" x="483"/>
        <item m="1" x="117"/>
        <item m="1" x="93"/>
        <item m="1" x="500"/>
        <item m="1" x="302"/>
        <item m="1" x="291"/>
        <item m="1" x="381"/>
        <item m="1" x="628"/>
        <item m="1" x="737"/>
        <item m="1" x="205"/>
        <item m="1" x="508"/>
        <item m="1" x="657"/>
        <item m="1" x="557"/>
        <item m="1" x="673"/>
        <item m="1" x="759"/>
        <item m="1" x="653"/>
        <item m="1" x="515"/>
        <item m="1" x="577"/>
        <item m="1" x="304"/>
        <item m="1" x="385"/>
        <item m="1" x="252"/>
        <item m="1" x="443"/>
        <item m="1" x="269"/>
        <item m="1" x="46"/>
        <item m="1" x="592"/>
        <item m="1" x="647"/>
        <item m="1" x="241"/>
        <item m="1" x="755"/>
        <item m="1" x="742"/>
        <item m="1" x="717"/>
        <item m="1" x="665"/>
        <item m="1" x="314"/>
        <item m="1" x="106"/>
        <item m="1" x="409"/>
        <item m="1" x="541"/>
        <item m="1" x="390"/>
        <item m="1" x="210"/>
        <item m="1" x="119"/>
        <item m="1" x="757"/>
        <item m="1" x="754"/>
        <item m="1" x="266"/>
        <item m="1" x="441"/>
        <item m="1" x="138"/>
        <item m="1" x="157"/>
        <item m="1" x="428"/>
        <item m="1" x="555"/>
        <item m="1" x="306"/>
        <item m="1" x="66"/>
        <item m="1" x="637"/>
        <item m="1" x="490"/>
        <item m="1" x="486"/>
        <item m="1" x="469"/>
        <item m="1" x="127"/>
        <item m="1" x="703"/>
        <item m="1" x="146"/>
        <item m="1" x="185"/>
        <item m="1" x="720"/>
        <item m="1" x="45"/>
        <item m="1" x="259"/>
        <item m="1" x="456"/>
        <item m="1" x="227"/>
        <item m="1" x="452"/>
        <item m="1" x="396"/>
        <item m="1" x="484"/>
        <item m="1" x="419"/>
        <item x="13"/>
        <item x="12"/>
        <item m="1" x="609"/>
        <item m="1" x="108"/>
        <item x="14"/>
        <item m="1" x="265"/>
        <item m="1" x="559"/>
        <item x="20"/>
        <item x="16"/>
        <item x="15"/>
        <item x="18"/>
        <item x="17"/>
        <item x="21"/>
        <item m="1" x="371"/>
        <item m="1" x="125"/>
        <item x="11"/>
        <item m="1" x="202"/>
        <item m="1" x="250"/>
        <item m="1" x="382"/>
        <item m="1" x="582"/>
        <item m="1" x="683"/>
        <item m="1" x="674"/>
        <item m="1" x="532"/>
        <item m="1" x="649"/>
        <item m="1" x="639"/>
        <item m="1" x="110"/>
        <item m="1" x="635"/>
        <item m="1" x="516"/>
        <item m="1" x="576"/>
        <item m="1" x="729"/>
        <item m="1" x="294"/>
        <item m="1" x="262"/>
        <item m="1" x="273"/>
        <item m="1" x="229"/>
        <item m="1" x="221"/>
        <item m="1" x="142"/>
        <item m="1" x="492"/>
        <item m="1" x="616"/>
        <item m="1" x="230"/>
        <item m="1" x="651"/>
        <item m="1" x="746"/>
        <item x="29"/>
        <item m="1" x="343"/>
        <item m="1" x="766"/>
        <item m="1" x="204"/>
        <item m="1" x="706"/>
        <item m="1" x="586"/>
        <item m="1" x="527"/>
        <item m="1" x="153"/>
        <item m="1" x="735"/>
        <item m="1" x="734"/>
        <item m="1" x="83"/>
        <item x="6"/>
        <item m="1" x="260"/>
        <item m="1" x="405"/>
        <item x="2"/>
        <item m="1" x="503"/>
        <item m="1" x="131"/>
        <item m="1" x="507"/>
        <item m="1" x="312"/>
        <item m="1" x="161"/>
        <item m="1" x="466"/>
        <item m="1" x="60"/>
        <item m="1" x="620"/>
        <item m="1" x="629"/>
        <item m="1" x="208"/>
        <item m="1" x="695"/>
        <item m="1" x="670"/>
        <item m="1" x="172"/>
        <item m="1" x="538"/>
        <item m="1" x="70"/>
        <item m="1" x="336"/>
        <item m="1" x="397"/>
        <item m="1" x="338"/>
        <item m="1" x="399"/>
        <item m="1" x="325"/>
        <item m="1" x="329"/>
        <item m="1" x="388"/>
        <item m="1" x="688"/>
        <item m="1" x="214"/>
        <item x="9"/>
        <item m="1" x="308"/>
        <item m="1" x="300"/>
        <item m="1" x="61"/>
        <item m="1" x="94"/>
        <item m="1" x="501"/>
        <item m="1" x="671"/>
        <item m="1" x="135"/>
        <item m="1" x="324"/>
        <item m="1" x="307"/>
        <item m="1" x="255"/>
        <item m="1" x="101"/>
        <item m="1" x="723"/>
        <item m="1" x="154"/>
        <item m="1" x="622"/>
        <item m="1" x="623"/>
        <item m="1" x="55"/>
        <item m="1" x="126"/>
        <item m="1" x="326"/>
        <item m="1" x="53"/>
        <item x="39"/>
        <item m="1" x="216"/>
        <item m="1" x="496"/>
        <item m="1" x="356"/>
        <item x="34"/>
        <item m="1" x="522"/>
        <item m="1" x="681"/>
        <item m="1" x="158"/>
        <item m="1" x="545"/>
        <item m="1" x="482"/>
        <item x="1"/>
        <item x="10"/>
        <item m="1" x="201"/>
        <item x="32"/>
        <item m="1" x="677"/>
        <item m="1" x="234"/>
        <item m="1" x="751"/>
        <item m="1" x="140"/>
        <item m="1" x="383"/>
        <item m="1" x="330"/>
        <item m="1" x="389"/>
        <item m="1" x="223"/>
        <item m="1" x="460"/>
        <item m="1" x="699"/>
        <item m="1" x="558"/>
        <item m="1" x="47"/>
        <item m="1" x="264"/>
        <item m="1" x="521"/>
        <item m="1" x="693"/>
        <item m="1" x="367"/>
        <item m="1" x="573"/>
        <item m="1" x="497"/>
        <item m="1" x="422"/>
        <item m="1" x="267"/>
        <item m="1" x="315"/>
        <item m="1" x="711"/>
        <item m="1" x="668"/>
        <item m="1" x="313"/>
        <item m="1" x="226"/>
        <item m="1" x="245"/>
        <item m="1" x="614"/>
        <item m="1" x="480"/>
        <item m="1" x="756"/>
        <item m="1" x="152"/>
        <item m="1" x="174"/>
        <item m="1" x="610"/>
        <item m="1" x="512"/>
        <item m="1" x="479"/>
        <item m="1" x="575"/>
        <item m="1" x="529"/>
        <item x="7"/>
        <item m="1" x="551"/>
        <item m="1" x="445"/>
        <item m="1" x="274"/>
        <item m="1" x="467"/>
        <item m="1" x="195"/>
        <item m="1" x="553"/>
        <item m="1" x="642"/>
        <item m="1" x="712"/>
        <item m="1" x="715"/>
        <item m="1" x="458"/>
        <item m="1" x="447"/>
        <item m="1" x="640"/>
        <item m="1" x="648"/>
        <item m="1" x="76"/>
        <item m="1" x="51"/>
        <item m="1" x="289"/>
        <item m="1" x="121"/>
        <item m="1" x="346"/>
        <item m="1" x="749"/>
        <item m="1" x="54"/>
        <item m="1" x="395"/>
        <item m="1" x="48"/>
        <item m="1" x="612"/>
        <item m="1" x="171"/>
        <item m="1" x="713"/>
        <item m="1" x="235"/>
        <item m="1" x="664"/>
        <item m="1" x="287"/>
        <item m="1" x="730"/>
        <item m="1" x="378"/>
        <item m="1" x="310"/>
        <item m="1" x="549"/>
        <item m="1" x="600"/>
        <item m="1" x="90"/>
        <item m="1" x="603"/>
        <item m="1" x="432"/>
        <item m="1" x="402"/>
        <item m="1" x="423"/>
        <item m="1" x="411"/>
        <item m="1" x="596"/>
        <item m="1" x="461"/>
        <item m="1" x="464"/>
        <item m="1" x="449"/>
        <item m="1" x="437"/>
        <item m="1" x="417"/>
        <item m="1" x="404"/>
        <item m="1" x="764"/>
        <item m="1" x="682"/>
        <item m="1" x="669"/>
        <item m="1" x="509"/>
        <item m="1" x="487"/>
        <item m="1" x="463"/>
        <item m="1" x="611"/>
        <item m="1" x="602"/>
        <item m="1" x="593"/>
        <item m="1" x="580"/>
        <item m="1" x="567"/>
        <item m="1" x="556"/>
        <item m="1" x="413"/>
        <item m="1" x="184"/>
        <item m="1" x="705"/>
        <item m="1" x="694"/>
        <item m="1" x="598"/>
        <item m="1" x="578"/>
        <item m="1" x="565"/>
        <item m="1" x="499"/>
        <item m="1" x="186"/>
        <item m="1" x="403"/>
        <item m="1" x="544"/>
        <item m="1" x="173"/>
        <item m="1" x="224"/>
        <item m="1" x="213"/>
        <item m="1" x="536"/>
        <item m="1" x="311"/>
        <item m="1" x="386"/>
        <item m="1" x="450"/>
        <item m="1" x="518"/>
        <item m="1" x="537"/>
        <item m="1" x="242"/>
        <item m="1" x="50"/>
        <item m="1" x="130"/>
        <item m="1" x="84"/>
        <item m="1" x="554"/>
        <item m="1" x="590"/>
        <item m="1" x="215"/>
        <item m="1" x="416"/>
        <item m="1" x="763"/>
        <item m="1" x="236"/>
        <item m="1" x="65"/>
        <item m="1" x="414"/>
        <item m="1" x="68"/>
        <item m="1" x="418"/>
        <item m="1" x="73"/>
        <item m="1" x="421"/>
        <item m="1" x="78"/>
        <item m="1" x="425"/>
        <item m="1" x="82"/>
        <item m="1" x="429"/>
        <item m="1" x="88"/>
        <item m="1" x="435"/>
        <item m="1" x="92"/>
        <item m="1" x="438"/>
        <item m="1" x="96"/>
        <item m="1" x="440"/>
        <item m="1" x="444"/>
        <item m="1" x="462"/>
        <item m="1" x="177"/>
        <item m="1" x="193"/>
        <item m="1" x="206"/>
        <item m="1" x="341"/>
        <item m="1" x="663"/>
        <item m="1" x="81"/>
        <item m="1" x="217"/>
        <item m="1" x="352"/>
        <item m="1" x="320"/>
        <item m="1" x="626"/>
        <item m="1" x="137"/>
        <item m="1" x="276"/>
        <item m="1" x="366"/>
        <item m="1" x="89"/>
        <item m="1" x="581"/>
        <item m="1" x="658"/>
        <item m="1" x="636"/>
        <item m="1" x="684"/>
        <item m="1" x="562"/>
        <item m="1" x="750"/>
        <item m="1" x="448"/>
        <item m="1" x="570"/>
        <item m="1" x="767"/>
        <item m="1" x="489"/>
        <item m="1" x="156"/>
        <item m="1" x="296"/>
        <item m="1" x="151"/>
        <item m="1" x="698"/>
        <item m="1" x="272"/>
        <item m="1" x="164"/>
        <item m="1" x="49"/>
        <item m="1" x="630"/>
        <item m="1" x="64"/>
        <item m="1" x="731"/>
        <item m="1" x="104"/>
        <item m="1" x="471"/>
        <item m="1" x="494"/>
        <item m="1" x="350"/>
        <item m="1" x="275"/>
        <item m="1" x="641"/>
        <item m="1" x="645"/>
        <item m="1" x="408"/>
        <item m="1" x="431"/>
        <item m="1" x="481"/>
        <item m="1" x="451"/>
        <item m="1" x="166"/>
        <item m="1" x="337"/>
        <item m="1" x="339"/>
        <item m="1" x="625"/>
        <item m="1" x="118"/>
        <item m="1" x="380"/>
        <item m="1" x="271"/>
        <item m="1" x="290"/>
        <item m="1" x="328"/>
        <item m="1" x="335"/>
        <item m="1" x="478"/>
        <item m="1" x="327"/>
        <item m="1" x="733"/>
        <item m="1" x="391"/>
        <item m="1" x="716"/>
        <item m="1" x="687"/>
        <item m="1" x="120"/>
        <item m="1" x="77"/>
        <item m="1" x="169"/>
        <item m="1" x="251"/>
        <item m="1" x="364"/>
        <item m="1" x="379"/>
        <item m="1" x="394"/>
        <item m="1" x="617"/>
        <item m="1" x="244"/>
        <item m="1" x="87"/>
        <item m="1" x="475"/>
        <item m="1" x="571"/>
        <item m="1" x="190"/>
        <item m="1" x="199"/>
        <item m="1" x="506"/>
        <item m="1" x="134"/>
        <item m="1" x="249"/>
        <item m="1" x="407"/>
        <item m="1" x="426"/>
        <item m="1" x="531"/>
        <item m="1" x="240"/>
        <item m="1" x="638"/>
        <item m="1" x="493"/>
        <item m="1" x="52"/>
        <item m="1" x="144"/>
        <item m="1" x="652"/>
        <item m="1" x="739"/>
        <item m="1" x="222"/>
        <item m="1" x="595"/>
        <item m="1" x="332"/>
        <item m="1" x="760"/>
        <item m="1" x="495"/>
        <item m="1" x="606"/>
        <item m="1" x="283"/>
        <item m="1" x="293"/>
        <item m="1" x="220"/>
        <item m="1" x="211"/>
        <item m="1" x="654"/>
        <item m="1" x="124"/>
        <item m="1" x="57"/>
        <item m="1" x="133"/>
        <item m="1" x="498"/>
        <item m="1" x="474"/>
        <item m="1" x="198"/>
        <item m="1" x="150"/>
        <item m="1" x="644"/>
        <item m="1" x="297"/>
        <item m="1" x="298"/>
        <item m="1" x="434"/>
        <item m="1" x="375"/>
        <item m="1" x="225"/>
        <item m="1" x="599"/>
        <item m="1" x="197"/>
        <item m="1" x="732"/>
        <item m="1" x="363"/>
        <item m="1" x="377"/>
        <item m="1" x="393"/>
        <item m="1" x="520"/>
        <item m="1" x="109"/>
        <item m="1" x="86"/>
        <item m="1" x="547"/>
        <item m="1" x="175"/>
        <item m="1" x="122"/>
        <item m="1" x="360"/>
        <item m="1" x="365"/>
        <item m="1" x="281"/>
        <item m="1" x="344"/>
        <item m="1" x="424"/>
        <item m="1" x="284"/>
        <item m="1" x="631"/>
        <item m="1" x="361"/>
        <item m="1" x="420"/>
        <item m="1" x="765"/>
        <item m="1" x="587"/>
        <item m="1" x="632"/>
        <item m="1" x="572"/>
        <item m="1" x="564"/>
        <item m="1" x="485"/>
        <item m="1" x="95"/>
        <item m="1" x="331"/>
        <item m="1" x="238"/>
        <item m="1" x="633"/>
        <item m="1" x="256"/>
        <item m="1" x="430"/>
        <item m="1" x="743"/>
        <item m="1" x="702"/>
        <item m="1" x="261"/>
        <item m="1" x="439"/>
        <item m="1" x="523"/>
        <item m="1" x="722"/>
        <item m="1" x="322"/>
        <item m="1" x="514"/>
        <item m="1" x="568"/>
        <item m="1" x="182"/>
        <item m="1" x="719"/>
        <item m="1" x="619"/>
        <item m="1" x="231"/>
        <item m="1" x="546"/>
        <item m="1" x="168"/>
        <item m="1" x="511"/>
        <item m="1" x="179"/>
        <item m="1" x="563"/>
        <item m="1" x="263"/>
        <item m="1" x="410"/>
        <item m="1" x="457"/>
        <item m="1" x="661"/>
        <item m="1" x="672"/>
        <item m="1" x="533"/>
        <item m="1" x="613"/>
        <item m="1" x="228"/>
        <item m="1" x="552"/>
        <item m="1" x="74"/>
        <item m="1" x="105"/>
        <item m="1" x="139"/>
        <item m="1" x="477"/>
        <item m="1" x="248"/>
        <item m="1" x="727"/>
        <item m="1" x="148"/>
        <item m="1" x="247"/>
        <item m="1" x="701"/>
        <item m="1" x="427"/>
        <item m="1" x="769"/>
        <item m="1" x="741"/>
        <item m="1" x="316"/>
        <item m="1" x="116"/>
        <item m="1" x="340"/>
        <item m="1" x="111"/>
        <item m="1" x="355"/>
        <item m="1" x="583"/>
        <item m="1" x="362"/>
        <item m="1" x="165"/>
        <item m="1" x="588"/>
        <item m="1" x="63"/>
        <item m="1" x="624"/>
        <item m="1" x="718"/>
        <item m="1" x="543"/>
        <item m="1" x="374"/>
        <item m="1" x="246"/>
        <item m="1" x="535"/>
        <item m="1" x="237"/>
        <item m="1" x="747"/>
        <item m="1" x="181"/>
        <item m="1" x="505"/>
        <item m="1" x="542"/>
        <item m="1" x="97"/>
        <item m="1" x="103"/>
        <item m="1" x="604"/>
        <item m="1" x="353"/>
        <item m="1" x="655"/>
        <item m="1" x="301"/>
        <item m="1" x="627"/>
        <item m="1" x="690"/>
        <item m="1" x="691"/>
        <item m="1" x="194"/>
        <item m="1" x="67"/>
        <item m="1" x="453"/>
        <item m="1" x="502"/>
        <item m="1" x="675"/>
        <item m="1" x="740"/>
        <item m="1" x="415"/>
        <item m="1" x="504"/>
        <item m="1" x="745"/>
        <item m="1" x="400"/>
        <item m="1" x="299"/>
        <item m="1" x="349"/>
        <item m="1" x="368"/>
        <item m="1" x="401"/>
        <item m="1" x="725"/>
        <item m="1" x="714"/>
        <item m="1" x="372"/>
        <item m="1" x="59"/>
        <item m="1" x="707"/>
        <item m="1" x="574"/>
        <item m="1" x="79"/>
        <item m="1" x="530"/>
        <item m="1" x="348"/>
        <item m="1" x="373"/>
        <item m="1" x="345"/>
        <item m="1" x="659"/>
        <item m="1" x="709"/>
        <item m="1" x="183"/>
        <item x="3"/>
        <item x="4"/>
        <item x="5"/>
        <item x="19"/>
        <item x="22"/>
        <item x="25"/>
        <item x="26"/>
        <item x="27"/>
        <item x="28"/>
        <item x="30"/>
        <item x="31"/>
        <item x="33"/>
        <item x="35"/>
        <item x="37"/>
        <item x="40"/>
        <item x="42"/>
        <item x="43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8">
        <item m="1" x="233"/>
        <item m="1" x="83"/>
        <item m="1" x="156"/>
        <item m="1" x="370"/>
        <item m="1" x="145"/>
        <item m="1" x="248"/>
        <item m="1" x="365"/>
        <item m="1" x="321"/>
        <item m="1" x="201"/>
        <item m="1" x="324"/>
        <item m="1" x="408"/>
        <item m="1" x="136"/>
        <item m="1" x="116"/>
        <item m="1" x="109"/>
        <item m="1" x="377"/>
        <item m="1" x="409"/>
        <item m="1" x="372"/>
        <item m="1" x="249"/>
        <item m="1" x="271"/>
        <item m="1" x="294"/>
        <item m="1" x="314"/>
        <item m="1" x="326"/>
        <item m="1" x="165"/>
        <item m="1" x="100"/>
        <item m="1" x="106"/>
        <item m="1" x="204"/>
        <item m="1" x="182"/>
        <item m="1" x="178"/>
        <item m="1" x="222"/>
        <item m="1" x="332"/>
        <item m="1" x="216"/>
        <item m="1" x="101"/>
        <item m="1" x="223"/>
        <item m="1" x="333"/>
        <item m="1" x="134"/>
        <item m="1" x="240"/>
        <item m="1" x="357"/>
        <item m="1" x="261"/>
        <item m="1" x="406"/>
        <item m="1" x="96"/>
        <item m="1" x="387"/>
        <item m="1" x="229"/>
        <item m="1" x="315"/>
        <item m="1" x="62"/>
        <item m="1" x="192"/>
        <item m="1" x="384"/>
        <item m="1" x="76"/>
        <item m="1" x="284"/>
        <item m="1" x="224"/>
        <item m="1" x="392"/>
        <item m="1" x="368"/>
        <item m="1" x="255"/>
        <item m="1" x="195"/>
        <item m="1" x="335"/>
        <item m="1" x="188"/>
        <item m="1" x="126"/>
        <item m="1" x="252"/>
        <item m="1" x="424"/>
        <item m="1" x="378"/>
        <item m="1" x="154"/>
        <item m="1" x="175"/>
        <item m="1" x="230"/>
        <item m="1" x="236"/>
        <item m="1" x="322"/>
        <item m="1" x="247"/>
        <item m="1" x="320"/>
        <item m="1" x="292"/>
        <item m="1" x="125"/>
        <item m="1" x="115"/>
        <item x="0"/>
        <item m="1" x="164"/>
        <item m="1" x="217"/>
        <item m="1" x="244"/>
        <item m="1" x="98"/>
        <item m="1" x="213"/>
        <item m="1" x="307"/>
        <item m="1" x="301"/>
        <item m="1" x="288"/>
        <item m="1" x="97"/>
        <item m="1" x="414"/>
        <item m="1" x="167"/>
        <item m="1" x="59"/>
        <item m="1" x="339"/>
        <item m="1" x="111"/>
        <item m="1" x="281"/>
        <item m="1" x="420"/>
        <item m="1" x="71"/>
        <item m="1" x="259"/>
        <item m="1" x="169"/>
        <item m="1" x="103"/>
        <item m="1" x="226"/>
        <item m="1" x="159"/>
        <item m="1" x="296"/>
        <item m="1" x="163"/>
        <item m="1" x="148"/>
        <item m="1" x="253"/>
        <item m="1" x="413"/>
        <item m="1" x="350"/>
        <item m="1" x="77"/>
        <item m="1" x="260"/>
        <item m="1" x="225"/>
        <item m="1" x="404"/>
        <item m="1" x="270"/>
        <item m="1" x="124"/>
        <item m="1" x="155"/>
        <item m="1" x="75"/>
        <item m="1" x="379"/>
        <item m="1" x="214"/>
        <item m="1" x="338"/>
        <item m="1" x="181"/>
        <item m="1" x="150"/>
        <item m="1" x="298"/>
        <item m="1" x="358"/>
        <item m="1" x="290"/>
        <item m="1" x="309"/>
        <item m="1" x="312"/>
        <item m="1" x="117"/>
        <item m="1" x="203"/>
        <item m="1" x="283"/>
        <item m="1" x="268"/>
        <item m="1" x="173"/>
        <item m="1" x="205"/>
        <item m="1" x="212"/>
        <item m="1" x="166"/>
        <item m="1" x="162"/>
        <item m="1" x="305"/>
        <item m="1" x="347"/>
        <item m="1" x="89"/>
        <item m="1" x="316"/>
        <item m="1" x="381"/>
        <item m="1" x="367"/>
        <item m="1" x="211"/>
        <item m="1" x="277"/>
        <item m="1" x="272"/>
        <item m="1" x="257"/>
        <item m="1" x="84"/>
        <item m="1" x="218"/>
        <item m="1" x="220"/>
        <item m="1" x="112"/>
        <item m="1" x="60"/>
        <item m="1" x="258"/>
        <item m="1" x="400"/>
        <item m="1" x="383"/>
        <item m="1" x="81"/>
        <item m="1" x="289"/>
        <item m="1" x="273"/>
        <item m="1" x="131"/>
        <item m="1" x="330"/>
        <item m="1" x="256"/>
        <item m="1" x="421"/>
        <item m="1" x="105"/>
        <item m="1" x="149"/>
        <item m="1" x="82"/>
        <item m="1" x="282"/>
        <item m="1" x="70"/>
        <item m="1" x="313"/>
        <item m="1" x="297"/>
        <item m="1" x="88"/>
        <item m="1" x="193"/>
        <item m="1" x="342"/>
        <item m="1" x="180"/>
        <item m="1" x="168"/>
        <item m="1" x="344"/>
        <item m="1" x="151"/>
        <item m="1" x="366"/>
        <item m="1" x="286"/>
        <item m="1" x="152"/>
        <item m="1" x="241"/>
        <item m="1" x="352"/>
        <item m="1" x="196"/>
        <item m="1" x="160"/>
        <item m="1" x="119"/>
        <item m="1" x="170"/>
        <item m="1" x="419"/>
        <item m="1" x="401"/>
        <item m="1" x="360"/>
        <item m="1" x="334"/>
        <item m="1" x="373"/>
        <item m="1" x="65"/>
        <item m="1" x="250"/>
        <item m="1" x="118"/>
        <item m="1" x="300"/>
        <item m="1" x="246"/>
        <item m="1" x="143"/>
        <item m="1" x="363"/>
        <item m="1" x="200"/>
        <item m="1" x="293"/>
        <item m="1" x="186"/>
        <item m="1" x="199"/>
        <item m="1" x="85"/>
        <item m="1" x="144"/>
        <item m="1" x="245"/>
        <item m="1" x="234"/>
        <item m="1" x="239"/>
        <item m="1" x="389"/>
        <item m="1" x="215"/>
        <item m="1" x="158"/>
        <item m="1" x="198"/>
        <item m="1" x="197"/>
        <item m="1" x="325"/>
        <item m="1" x="135"/>
        <item m="1" x="356"/>
        <item m="1" x="410"/>
        <item m="1" x="110"/>
        <item m="1" x="210"/>
        <item m="1" x="132"/>
        <item m="1" x="353"/>
        <item m="1" x="319"/>
        <item m="1" x="254"/>
        <item m="1" x="130"/>
        <item m="1" x="394"/>
        <item m="1" x="302"/>
        <item m="1" x="138"/>
        <item m="1" x="92"/>
        <item m="1" x="308"/>
        <item m="1" x="343"/>
        <item m="1" x="369"/>
        <item m="1" x="388"/>
        <item m="1" x="209"/>
        <item m="1" x="405"/>
        <item m="1" x="327"/>
        <item m="1" x="359"/>
        <item m="1" x="407"/>
        <item m="1" x="219"/>
        <item m="1" x="179"/>
        <item m="1" x="266"/>
        <item m="1" x="61"/>
        <item m="1" x="235"/>
        <item m="1" x="376"/>
        <item m="1" x="422"/>
        <item m="1" x="349"/>
        <item m="1" x="380"/>
        <item m="1" x="262"/>
        <item m="1" x="411"/>
        <item m="1" x="331"/>
        <item m="1" x="133"/>
        <item m="1" x="68"/>
        <item m="1" x="202"/>
        <item m="1" x="390"/>
        <item m="1" x="267"/>
        <item m="1" x="299"/>
        <item m="1" x="317"/>
        <item m="1" x="318"/>
        <item m="1" x="304"/>
        <item m="1" x="393"/>
        <item m="1" x="362"/>
        <item m="1" x="386"/>
        <item m="1" x="385"/>
        <item m="1" x="251"/>
        <item m="1" x="67"/>
        <item m="1" x="361"/>
        <item m="1" x="402"/>
        <item m="1" x="291"/>
        <item m="1" x="395"/>
        <item m="1" x="64"/>
        <item m="1" x="90"/>
        <item m="1" x="190"/>
        <item m="1" x="310"/>
        <item m="1" x="86"/>
        <item m="1" x="340"/>
        <item m="1" x="91"/>
        <item m="1" x="191"/>
        <item m="1" x="311"/>
        <item m="1" x="87"/>
        <item m="1" x="140"/>
        <item m="1" x="113"/>
        <item m="1" x="287"/>
        <item m="1" x="141"/>
        <item m="1" x="114"/>
        <item m="1" x="278"/>
        <item m="1" x="274"/>
        <item m="1" x="206"/>
        <item m="1" x="345"/>
        <item m="1" x="122"/>
        <item m="1" x="279"/>
        <item m="1" x="275"/>
        <item m="1" x="207"/>
        <item m="1" x="346"/>
        <item m="1" x="123"/>
        <item m="1" x="228"/>
        <item m="1" x="161"/>
        <item m="1" x="371"/>
        <item m="1" x="74"/>
        <item m="1" x="237"/>
        <item m="1" x="306"/>
        <item m="1" x="425"/>
        <item m="1" x="348"/>
        <item m="1" x="139"/>
        <item m="1" x="423"/>
        <item m="1" x="194"/>
        <item m="1" x="295"/>
        <item m="1" x="427"/>
        <item m="1" x="341"/>
        <item m="1" x="129"/>
        <item m="1" x="351"/>
        <item m="1" x="391"/>
        <item m="1" x="174"/>
        <item m="1" x="221"/>
        <item m="1" x="104"/>
        <item m="1" x="147"/>
        <item m="1" x="382"/>
        <item m="1" x="227"/>
        <item m="1" x="63"/>
        <item m="1" x="80"/>
        <item m="1" x="208"/>
        <item m="1" x="285"/>
        <item m="1" x="364"/>
        <item m="1" x="328"/>
        <item m="1" x="121"/>
        <item m="1" x="231"/>
        <item m="1" x="157"/>
        <item m="1" x="329"/>
        <item m="1" x="183"/>
        <item m="1" x="93"/>
        <item m="1" x="426"/>
        <item m="1" x="238"/>
        <item m="1" x="415"/>
        <item m="1" x="374"/>
        <item m="1" x="184"/>
        <item m="1" x="94"/>
        <item m="1" x="416"/>
        <item m="1" x="375"/>
        <item m="1" x="185"/>
        <item m="1" x="95"/>
        <item m="1" x="108"/>
        <item m="1" x="69"/>
        <item m="1" x="146"/>
        <item m="1" x="323"/>
        <item m="1" x="263"/>
        <item m="1" x="396"/>
        <item m="1" x="142"/>
        <item m="1" x="128"/>
        <item m="1" x="417"/>
        <item m="1" x="171"/>
        <item m="1" x="264"/>
        <item m="1" x="397"/>
        <item m="1" x="418"/>
        <item m="1" x="172"/>
        <item m="1" x="265"/>
        <item m="1" x="398"/>
        <item m="1" x="107"/>
        <item m="1" x="127"/>
        <item m="1" x="354"/>
        <item m="1" x="153"/>
        <item m="1" x="137"/>
        <item m="1" x="187"/>
        <item m="1" x="120"/>
        <item m="1" x="280"/>
        <item m="1" x="276"/>
        <item m="1" x="242"/>
        <item m="1" x="232"/>
        <item m="1" x="399"/>
        <item m="1" x="99"/>
        <item m="1" x="177"/>
        <item m="1" x="243"/>
        <item m="1" x="176"/>
        <item m="1" x="355"/>
        <item m="1" x="337"/>
        <item m="1" x="412"/>
        <item m="1" x="336"/>
        <item m="1" x="269"/>
        <item m="1" x="102"/>
        <item m="1" x="66"/>
        <item m="1" x="40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78"/>
        <item m="1" x="72"/>
        <item m="1" x="79"/>
        <item m="1" x="73"/>
        <item x="1"/>
        <item x="2"/>
        <item x="3"/>
        <item x="4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189"/>
        <item m="1" x="303"/>
        <item x="57"/>
        <item x="58"/>
        <item x="55"/>
        <item x="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122"/>
        <item m="1" x="112"/>
        <item m="1" x="97"/>
        <item m="1" x="78"/>
        <item m="1" x="62"/>
        <item m="1" x="210"/>
        <item m="1" x="200"/>
        <item m="1" x="185"/>
        <item m="1" x="162"/>
        <item m="1" x="139"/>
        <item m="1" x="211"/>
        <item m="1" x="201"/>
        <item m="1" x="188"/>
        <item m="1" x="168"/>
        <item m="1" x="141"/>
        <item m="1" x="125"/>
        <item x="1"/>
        <item x="2"/>
        <item x="3"/>
        <item x="4"/>
        <item m="1" x="67"/>
        <item m="1" x="217"/>
        <item m="1" x="205"/>
        <item m="1" x="191"/>
        <item m="1" x="180"/>
        <item x="5"/>
        <item x="6"/>
        <item m="1" x="196"/>
        <item m="1" x="177"/>
        <item m="1" x="152"/>
        <item m="1" x="135"/>
        <item m="1" x="119"/>
        <item m="1" x="106"/>
        <item m="1" x="90"/>
        <item m="1" x="96"/>
        <item x="7"/>
        <item x="8"/>
        <item m="1" x="111"/>
        <item x="9"/>
        <item x="10"/>
        <item m="1" x="102"/>
        <item x="11"/>
        <item x="12"/>
        <item m="1" x="114"/>
        <item m="1" x="195"/>
        <item x="13"/>
        <item x="14"/>
        <item m="1" x="206"/>
        <item m="1" x="192"/>
        <item m="1" x="173"/>
        <item m="1" x="147"/>
        <item m="1" x="129"/>
        <item m="1" x="116"/>
        <item m="1" x="110"/>
        <item x="15"/>
        <item x="16"/>
        <item m="1" x="63"/>
        <item x="17"/>
        <item x="18"/>
        <item m="1" x="79"/>
        <item m="1" x="144"/>
        <item m="1" x="151"/>
        <item x="19"/>
        <item x="20"/>
        <item m="1" x="169"/>
        <item m="1" x="142"/>
        <item m="1" x="71"/>
        <item m="1" x="157"/>
        <item x="21"/>
        <item x="22"/>
        <item m="1" x="87"/>
        <item m="1" x="68"/>
        <item m="1" x="155"/>
        <item m="1" x="166"/>
        <item x="23"/>
        <item x="24"/>
        <item m="1" x="178"/>
        <item x="25"/>
        <item x="26"/>
        <item m="1" x="167"/>
        <item x="27"/>
        <item x="28"/>
        <item m="1" x="186"/>
        <item m="1" x="163"/>
        <item m="1" x="86"/>
        <item x="29"/>
        <item x="30"/>
        <item m="1" x="100"/>
        <item m="1" x="83"/>
        <item m="1" x="65"/>
        <item m="1" x="213"/>
        <item x="31"/>
        <item x="32"/>
        <item m="1" x="193"/>
        <item m="1" x="174"/>
        <item m="1" x="148"/>
        <item m="1" x="130"/>
        <item m="1" x="117"/>
        <item x="33"/>
        <item x="34"/>
        <item m="1" x="107"/>
        <item m="1" x="91"/>
        <item m="1" x="73"/>
        <item m="1" x="220"/>
        <item x="35"/>
        <item x="36"/>
        <item m="1" x="197"/>
        <item m="1" x="182"/>
        <item m="1" x="158"/>
        <item m="1" x="138"/>
        <item m="1" x="123"/>
        <item x="37"/>
        <item x="38"/>
        <item m="1" x="143"/>
        <item m="1" x="126"/>
        <item m="1" x="59"/>
        <item x="39"/>
        <item x="40"/>
        <item m="1" x="69"/>
        <item m="1" x="218"/>
        <item m="1" x="207"/>
        <item x="41"/>
        <item x="42"/>
        <item m="1" x="153"/>
        <item m="1" x="136"/>
        <item m="1" x="120"/>
        <item x="43"/>
        <item x="44"/>
        <item m="1" x="75"/>
        <item m="1" x="60"/>
        <item x="45"/>
        <item x="46"/>
        <item m="1" x="164"/>
        <item x="47"/>
        <item x="48"/>
        <item m="1" x="84"/>
        <item x="49"/>
        <item x="50"/>
        <item m="1" x="175"/>
        <item m="1" x="149"/>
        <item m="1" x="131"/>
        <item m="1" x="118"/>
        <item m="1" x="105"/>
        <item m="1" x="89"/>
        <item m="1" x="72"/>
        <item x="51"/>
        <item x="52"/>
        <item m="1" x="92"/>
        <item m="1" x="74"/>
        <item m="1" x="221"/>
        <item x="53"/>
        <item x="54"/>
        <item m="1" x="183"/>
        <item m="1" x="159"/>
        <item x="55"/>
        <item x="56"/>
        <item m="1" x="98"/>
        <item m="1" x="80"/>
        <item x="57"/>
        <item x="58"/>
        <item m="1" x="219"/>
        <item m="1" x="124"/>
        <item m="1" x="179"/>
        <item m="1" x="154"/>
        <item m="1" x="137"/>
        <item m="1" x="121"/>
        <item m="1" x="108"/>
        <item m="1" x="93"/>
        <item m="1" x="127"/>
        <item m="1" x="95"/>
        <item m="1" x="76"/>
        <item m="1" x="61"/>
        <item m="1" x="209"/>
        <item m="1" x="198"/>
        <item m="1" x="133"/>
        <item m="1" x="187"/>
        <item m="1" x="165"/>
        <item m="1" x="215"/>
        <item m="1" x="101"/>
        <item m="1" x="85"/>
        <item m="1" x="66"/>
        <item m="1" x="214"/>
        <item m="1" x="134"/>
        <item m="1" x="194"/>
        <item m="1" x="176"/>
        <item m="1" x="150"/>
        <item m="1" x="132"/>
        <item m="1" x="109"/>
        <item m="1" x="94"/>
        <item m="1" x="199"/>
        <item m="1" x="184"/>
        <item m="1" x="160"/>
        <item m="1" x="113"/>
        <item m="1" x="99"/>
        <item m="1" x="81"/>
        <item m="1" x="64"/>
        <item m="1" x="212"/>
        <item m="1" x="202"/>
        <item m="1" x="189"/>
        <item m="1" x="170"/>
        <item m="1" x="204"/>
        <item m="1" x="190"/>
        <item m="1" x="172"/>
        <item m="1" x="145"/>
        <item m="1" x="128"/>
        <item m="1" x="115"/>
        <item m="1" x="103"/>
        <item m="1" x="88"/>
        <item m="1" x="70"/>
        <item m="1" x="203"/>
        <item m="1" x="208"/>
        <item m="1" x="104"/>
        <item m="1" x="181"/>
        <item m="1" x="77"/>
        <item m="1" x="82"/>
        <item m="1" x="140"/>
        <item m="1" x="146"/>
        <item m="1" x="156"/>
        <item m="1" x="161"/>
        <item m="1" x="171"/>
        <item m="1" x="21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58">
    <i>
      <x v="16"/>
      <x v="406"/>
      <x v="363"/>
    </i>
    <i>
      <x v="17"/>
      <x v="407"/>
      <x v="308"/>
    </i>
    <i>
      <x v="18"/>
      <x v="408"/>
      <x v="752"/>
    </i>
    <i>
      <x v="19"/>
      <x v="409"/>
      <x v="403"/>
    </i>
    <i>
      <x v="25"/>
      <x v="364"/>
      <x v="757"/>
    </i>
    <i>
      <x v="26"/>
      <x v="365"/>
      <x v="294"/>
    </i>
    <i>
      <x v="35"/>
      <x v="366"/>
      <x v="757"/>
    </i>
    <i>
      <x v="36"/>
      <x v="367"/>
      <x v="294"/>
    </i>
    <i>
      <x v="38"/>
      <x v="368"/>
      <x v="757"/>
    </i>
    <i>
      <x v="39"/>
      <x v="369"/>
      <x v="294"/>
    </i>
    <i>
      <x v="41"/>
      <x v="370"/>
      <x v="757"/>
    </i>
    <i>
      <x v="42"/>
      <x v="371"/>
      <x v="294"/>
    </i>
    <i>
      <x v="45"/>
      <x v="372"/>
      <x v="757"/>
    </i>
    <i>
      <x v="46"/>
      <x v="373"/>
      <x v="294"/>
    </i>
    <i>
      <x v="54"/>
      <x v="374"/>
      <x v="757"/>
    </i>
    <i>
      <x v="55"/>
      <x v="375"/>
      <x v="294"/>
    </i>
    <i>
      <x v="57"/>
      <x v="376"/>
      <x v="757"/>
    </i>
    <i>
      <x v="58"/>
      <x v="377"/>
      <x v="294"/>
    </i>
    <i>
      <x v="62"/>
      <x v="378"/>
      <x v="757"/>
    </i>
    <i>
      <x v="63"/>
      <x v="379"/>
      <x v="294"/>
    </i>
    <i>
      <x v="68"/>
      <x v="380"/>
      <x v="757"/>
    </i>
    <i>
      <x v="69"/>
      <x v="381"/>
      <x v="294"/>
    </i>
    <i>
      <x v="74"/>
      <x v="382"/>
      <x v="757"/>
    </i>
    <i>
      <x v="75"/>
      <x v="383"/>
      <x v="294"/>
    </i>
    <i>
      <x v="77"/>
      <x v="384"/>
      <x v="757"/>
    </i>
    <i>
      <x v="78"/>
      <x v="385"/>
      <x v="294"/>
    </i>
    <i>
      <x v="80"/>
      <x v="386"/>
      <x v="757"/>
    </i>
    <i>
      <x v="81"/>
      <x v="387"/>
      <x v="294"/>
    </i>
    <i>
      <x v="85"/>
      <x v="388"/>
      <x v="757"/>
    </i>
    <i>
      <x v="86"/>
      <x v="389"/>
      <x v="294"/>
    </i>
    <i>
      <x v="91"/>
      <x v="390"/>
      <x v="757"/>
    </i>
    <i>
      <x v="92"/>
      <x v="391"/>
      <x v="294"/>
    </i>
    <i>
      <x v="98"/>
      <x v="392"/>
      <x v="757"/>
    </i>
    <i>
      <x v="99"/>
      <x v="393"/>
      <x v="294"/>
    </i>
    <i>
      <x v="104"/>
      <x v="394"/>
      <x v="757"/>
    </i>
    <i>
      <x v="105"/>
      <x v="395"/>
      <x v="294"/>
    </i>
    <i>
      <x v="111"/>
      <x v="396"/>
      <x v="757"/>
    </i>
    <i>
      <x v="112"/>
      <x v="397"/>
      <x v="294"/>
    </i>
    <i>
      <x v="116"/>
      <x v="398"/>
      <x v="757"/>
    </i>
    <i>
      <x v="117"/>
      <x v="399"/>
      <x v="294"/>
    </i>
    <i>
      <x v="121"/>
      <x v="400"/>
      <x v="757"/>
    </i>
    <i>
      <x v="122"/>
      <x v="401"/>
      <x v="294"/>
    </i>
    <i>
      <x v="126"/>
      <x v="410"/>
      <x v="757"/>
    </i>
    <i>
      <x v="127"/>
      <x v="411"/>
      <x v="294"/>
    </i>
    <i>
      <x v="130"/>
      <x v="412"/>
      <x v="757"/>
    </i>
    <i>
      <x v="131"/>
      <x v="413"/>
      <x v="294"/>
    </i>
    <i>
      <x v="133"/>
      <x v="414"/>
      <x v="757"/>
    </i>
    <i>
      <x v="134"/>
      <x v="415"/>
      <x v="294"/>
    </i>
    <i>
      <x v="136"/>
      <x v="416"/>
      <x v="757"/>
    </i>
    <i>
      <x v="137"/>
      <x v="417"/>
      <x v="294"/>
    </i>
    <i>
      <x v="145"/>
      <x v="418"/>
      <x v="757"/>
    </i>
    <i>
      <x v="146"/>
      <x v="419"/>
      <x v="294"/>
    </i>
    <i>
      <x v="150"/>
      <x v="420"/>
      <x v="757"/>
    </i>
    <i>
      <x v="151"/>
      <x v="421"/>
      <x v="294"/>
    </i>
    <i>
      <x v="154"/>
      <x v="426"/>
      <x v="757"/>
    </i>
    <i>
      <x v="155"/>
      <x v="427"/>
      <x v="294"/>
    </i>
    <i>
      <x v="158"/>
      <x v="424"/>
      <x v="757"/>
    </i>
    <i>
      <x v="159"/>
      <x v="425"/>
      <x v="294"/>
    </i>
  </rowItems>
  <colItems count="1">
    <i/>
  </colItems>
  <formats count="9">
    <format dxfId="295">
      <pivotArea dataOnly="0" labelOnly="1" outline="0" fieldPosition="0">
        <references count="1">
          <reference field="8" count="0"/>
        </references>
      </pivotArea>
    </format>
    <format dxfId="294">
      <pivotArea dataOnly="0" labelOnly="1" outline="0" fieldPosition="0">
        <references count="1">
          <reference field="8" count="0"/>
        </references>
      </pivotArea>
    </format>
    <format dxfId="293">
      <pivotArea dataOnly="0" labelOnly="1" outline="0" fieldPosition="0">
        <references count="1">
          <reference field="3" count="0"/>
        </references>
      </pivotArea>
    </format>
    <format dxfId="292">
      <pivotArea dataOnly="0" labelOnly="1" outline="0" fieldPosition="0">
        <references count="1">
          <reference field="3" count="0"/>
        </references>
      </pivotArea>
    </format>
    <format dxfId="291">
      <pivotArea dataOnly="0" labelOnly="1" outline="0" fieldPosition="0">
        <references count="1">
          <reference field="7" count="0"/>
        </references>
      </pivotArea>
    </format>
    <format dxfId="290">
      <pivotArea dataOnly="0" labelOnly="1" outline="0" fieldPosition="0">
        <references count="1">
          <reference field="7" count="0"/>
        </references>
      </pivotArea>
    </format>
    <format dxfId="289">
      <pivotArea field="8" type="button" dataOnly="0" labelOnly="1" outline="0" axis="axisRow" fieldPosition="0"/>
    </format>
    <format dxfId="288">
      <pivotArea field="7" type="button" dataOnly="0" labelOnly="1" outline="0" axis="axisRow" fieldPosition="1"/>
    </format>
    <format dxfId="287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9" totalsRowShown="0">
  <autoFilter ref="A1:E29" xr:uid="{E3CB9C7B-30C6-4250-9C5D-467A4357B151}"/>
  <tableColumns count="5">
    <tableColumn id="1" xr3:uid="{3DCCD367-4176-4B1B-9DB1-7E15C5AB3C2E}" name="idcapa" dataDxfId="319"/>
    <tableColumn id="2" xr3:uid="{84365576-6006-4249-8C10-3C939914AB46}" name="Capa" dataDxfId="318"/>
    <tableColumn id="3" xr3:uid="{23CB737A-7056-44F6-A537-CEB5ED7BC8A4}" name="Tipo" dataDxfId="317"/>
    <tableColumn id="4" xr3:uid="{77A06ECF-D67C-454F-B0CE-327D202410E8}" name="url_ícono"/>
    <tableColumn id="5" xr3:uid="{041AD1F6-23D8-4ACA-92DC-196A5ACE0392}" name="url" dataDxfId="316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574" totalsRowShown="0" headerRowDxfId="315">
  <autoFilter ref="A9:J574" xr:uid="{B860159C-4E5B-4F1C-AD34-ACA1A658D8AB}"/>
  <tableColumns count="10">
    <tableColumn id="1" xr3:uid="{75A8A884-1D65-4E5E-B8C8-77E85AB66F2B}" name="idcapa" dataDxfId="314"/>
    <tableColumn id="2" xr3:uid="{2A8A9E62-F4FC-4E3B-B1C9-6BF40AA34453}" name="Capa" dataDxfId="313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312"/>
    <tableColumn id="5" xr3:uid="{035EE145-9D77-4858-89B3-36E33AB1DD42}" name="popup_0_1" dataDxfId="311"/>
    <tableColumn id="6" xr3:uid="{A9A0E11B-B8EA-4D4C-9546-EA4565E015BB}" name="descripcion_pop-up" dataDxfId="310"/>
    <tableColumn id="7" xr3:uid="{5F6D8D2E-E38C-46CC-8F2C-5ED1D580678F}" name="posicion_popup" dataDxfId="309"/>
    <tableColumn id="8" xr3:uid="{8B5DC378-B7F9-4E3D-AC39-A4AF81250C0B}" name="descripcion_capa" dataDxfId="308"/>
    <tableColumn id="9" xr3:uid="{5C03E193-7980-49E1-894D-9DEECE0C9DBE}" name="clase" dataDxfId="307"/>
    <tableColumn id="10" xr3:uid="{92421CFC-4A75-4D76-9B47-B3E7C2151B6C}" name="posición_capa" dataDxfId="30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73" totalsRowShown="0" dataDxfId="305">
  <autoFilter ref="A9:I73" xr:uid="{96BBB32F-0C5C-4CD7-BF04-9E1F2EB9C00E}"/>
  <tableColumns count="9">
    <tableColumn id="1" xr3:uid="{9D7FBDA9-0788-4563-AA35-00082D95202E}" name="Clase" dataDxfId="304">
      <calculatedColumnFormula>+A9</calculatedColumnFormula>
    </tableColumn>
    <tableColumn id="7" xr3:uid="{83BA5E88-8850-4C0E-B07A-7893981D4057}" name="Descripción Capa" dataDxfId="303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302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01"/>
    <tableColumn id="4" xr3:uid="{5414C827-224B-4470-A9E1-6A29EF6EA250}" name="Color" dataDxfId="300"/>
    <tableColumn id="5" xr3:uid="{FA622BA5-65BA-42EE-91CA-9F9E3510C671}" name="titulo_leyenda" dataDxfId="299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98"/>
    <tableColumn id="8" xr3:uid="{02FCDEF8-A182-4154-ACFD-C31BD15BAC9D}" name="idcapa" dataDxfId="297">
      <calculatedColumnFormula>+LEFT(BD_Detalles[[#This Row],[Clase]],2)</calculatedColumnFormula>
    </tableColumn>
    <tableColumn id="9" xr3:uid="{0DAE07AA-CA28-46ED-BED9-EDE4E800CFF8}" name="Tipo" dataDxfId="296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222" tableType="queryTable" totalsRowShown="0">
  <autoFilter ref="A1:Q222" xr:uid="{7AC383FC-01BE-4EF3-804E-B1D165C63818}"/>
  <sortState xmlns:xlrd2="http://schemas.microsoft.com/office/spreadsheetml/2017/richdata2" ref="A2:Q222">
    <sortCondition ref="A1:A222"/>
  </sortState>
  <tableColumns count="17">
    <tableColumn id="1" xr3:uid="{8DAF46F0-0587-4791-BD3B-29C4950AC864}" uniqueName="1" name="idcapa" queryTableFieldId="1" dataDxfId="17"/>
    <tableColumn id="2" xr3:uid="{A5538333-8E57-48D9-8222-03DAA80989CB}" uniqueName="2" name="Capa" queryTableFieldId="2" dataDxfId="16"/>
    <tableColumn id="3" xr3:uid="{42797560-E23E-4585-909F-D47B8BA464C8}" uniqueName="3" name="idpropiedad" queryTableFieldId="3"/>
    <tableColumn id="4" xr3:uid="{39BB973A-AB48-4770-AA48-2EB263D61EC2}" uniqueName="4" name="Propiedad" queryTableFieldId="4" dataDxfId="15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4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3"/>
    <tableColumn id="9" xr3:uid="{32B2ED96-0DD6-4ADE-87AF-B7ED7A0534FB}" uniqueName="9" name="clase" queryTableFieldId="9" dataDxfId="12"/>
    <tableColumn id="10" xr3:uid="{B2FB5E95-FA88-487B-9206-B6E7F079B714}" uniqueName="10" name="posición_capa" queryTableFieldId="10"/>
    <tableColumn id="11" xr3:uid="{FAC68029-648A-4EAF-8C51-25A7C5E3FE1B}" uniqueName="11" name="Tipo" queryTableFieldId="11" dataDxfId="11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0"/>
    <tableColumn id="14" xr3:uid="{9A72167E-DB9E-46B1-86CA-052167332E56}" uniqueName="14" name="Variable" queryTableFieldId="14" dataDxfId="9"/>
    <tableColumn id="15" xr3:uid="{13A7D352-24E4-4AFB-BF87-998BE16B0301}" uniqueName="15" name="Color" queryTableFieldId="15" dataDxfId="8"/>
    <tableColumn id="16" xr3:uid="{6D4578CA-37C4-4E3D-943B-65A36077567C}" uniqueName="16" name="titulo_leyenda" queryTableFieldId="16" dataDxfId="7"/>
    <tableColumn id="17" xr3:uid="{D5652FBA-BB6D-44CF-B852-53BA455D7DC1}" uniqueName="17" name="url_icono" queryTableFieldId="17" dataDxfId="6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9" tableType="queryTable" totalsRowShown="0">
  <autoFilter ref="A1:E29" xr:uid="{291D560E-9CA4-4BAC-995A-F0E03B82B6EA}"/>
  <tableColumns count="5">
    <tableColumn id="1" xr3:uid="{1B08FD65-382E-435D-851C-83A7049E1E56}" uniqueName="1" name="idcapa" queryTableFieldId="1" dataDxfId="26"/>
    <tableColumn id="2" xr3:uid="{BC737893-4EE0-435A-B6B2-871993B29D43}" uniqueName="2" name="Capa" queryTableFieldId="2" dataDxfId="25"/>
    <tableColumn id="3" xr3:uid="{4014DA1F-B84E-4528-B682-D095C29B7876}" uniqueName="3" name="Tipo" queryTableFieldId="3" dataDxfId="24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566" tableType="queryTable" totalsRowShown="0">
  <autoFilter ref="A1:J566" xr:uid="{99D7C979-6A29-45E0-B2F4-1A31B43B8910}"/>
  <tableColumns count="10">
    <tableColumn id="1" xr3:uid="{1F37DEF1-03A3-4D04-9855-C67E8C6932F3}" uniqueName="1" name="idcapa" queryTableFieldId="1" dataDxfId="23"/>
    <tableColumn id="2" xr3:uid="{2362DFA9-0E03-4A0F-8E81-717F71C9CD00}" uniqueName="2" name="Capa" queryTableFieldId="2" dataDxfId="22"/>
    <tableColumn id="3" xr3:uid="{D62C477A-0E4D-4083-A695-7461E87D7261}" uniqueName="3" name="idpropiedad" queryTableFieldId="3"/>
    <tableColumn id="4" xr3:uid="{E99AA84F-1597-4CB3-8729-38D3FC0099BD}" uniqueName="4" name="Propiedad" queryTableFieldId="4" dataDxfId="21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0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9"/>
    <tableColumn id="9" xr3:uid="{BDD32029-B2DF-4385-96D0-BAA3350373FC}" uniqueName="9" name="clase" queryTableFieldId="9" dataDxfId="18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65" tableType="queryTable" totalsRowShown="0">
  <autoFilter ref="A1:I65" xr:uid="{86493A20-3CB7-4245-AC88-A38A8BE062D1}"/>
  <tableColumns count="9">
    <tableColumn id="1" xr3:uid="{48713DC3-192C-4883-810C-05F72AD98830}" uniqueName="1" name="Clase" queryTableFieldId="1" dataDxfId="5"/>
    <tableColumn id="6" xr3:uid="{63ED8DCC-2FE1-4BC4-9D52-09DAC1345894}" uniqueName="6" name="Descripción Capa" queryTableFieldId="6"/>
    <tableColumn id="2" xr3:uid="{02AC7D7B-4DCC-486C-85A5-4138FB3C95BB}" uniqueName="2" name="Propiedad" queryTableFieldId="2" dataDxfId="4"/>
    <tableColumn id="3" xr3:uid="{E68331ED-D6D2-4864-8879-A62B10583CDA}" uniqueName="3" name="Variable" queryTableFieldId="3" dataDxfId="3"/>
    <tableColumn id="4" xr3:uid="{B418A81A-9C02-481F-9D4A-40DC6737F3BE}" uniqueName="4" name="Color" queryTableFieldId="4" dataDxfId="2"/>
    <tableColumn id="5" xr3:uid="{042A550C-2F82-4479-9F9F-25053CB84666}" uniqueName="5" name="titulo_leyenda" queryTableFieldId="5" dataDxfId="1"/>
    <tableColumn id="7" xr3:uid="{C79F6488-7E33-4DFA-8854-F3CA2D7AE669}" uniqueName="7" name="url_icono" queryTableFieldId="7"/>
    <tableColumn id="8" xr3:uid="{6AE148E5-68D2-48CA-BDE9-D4EEAF547F58}" uniqueName="8" name="idcapa" queryTableFieldId="8" dataDxfId="0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9_establecimientoEscolar/13.svg" TargetMode="External"/><Relationship Id="rId3" Type="http://schemas.openxmlformats.org/officeDocument/2006/relationships/hyperlink" Target="https://raw.githubusercontent.com/Sud-Austral/DATA_MAPA_PUBLIC_V2/main/AGUAS/Iconos/9_establecimientoEscolar/7.svg" TargetMode="External"/><Relationship Id="rId7" Type="http://schemas.openxmlformats.org/officeDocument/2006/relationships/hyperlink" Target="https://raw.githubusercontent.com/Sud-Austral/DATA_MAPA_PUBLIC_V2/main/AGUAS/Iconos/9_establecimientoEscolar/13.svg" TargetMode="External"/><Relationship Id="rId12" Type="http://schemas.microsoft.com/office/2007/relationships/slicer" Target="../slicers/slicer2.xml"/><Relationship Id="rId2" Type="http://schemas.openxmlformats.org/officeDocument/2006/relationships/hyperlink" Target="https://raw.githubusercontent.com/Sud-Austral/DATA_MAPA_PUBLIC_V2/main/AGUAS/Iconos/9_establecimientoEscolar/6.svg" TargetMode="External"/><Relationship Id="rId1" Type="http://schemas.openxmlformats.org/officeDocument/2006/relationships/hyperlink" Target="https://raw.githubusercontent.com/Sud-Austral/DATA_MAPA_PUBLIC_V2/main/AGUAS/Iconos/9_establecimientoEscolar/5.svg" TargetMode="External"/><Relationship Id="rId6" Type="http://schemas.openxmlformats.org/officeDocument/2006/relationships/hyperlink" Target="https://raw.githubusercontent.com/Sud-Austral/DATA_MAPA_PUBLIC_V2/main/AGUAS/Iconos/9_establecimientoEscolar/12.svg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raw.githubusercontent.com/Sud-Austral/DATA_MAPA_PUBLIC_V2/main/AGUAS/Iconos/9_establecimientoEscolar/11.svg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raw.githubusercontent.com/Sud-Austral/DATA_MAPA_PUBLIC_V2/main/AGUAS/Iconos/9_establecimientoEscolar/10.svg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9"/>
  <sheetViews>
    <sheetView showGridLines="0" zoomScale="120" zoomScaleNormal="120" workbookViewId="0">
      <pane ySplit="1" topLeftCell="A2" activePane="bottomLeft" state="frozen"/>
      <selection pane="bottomLeft" activeCell="F31" sqref="F31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0" t="s">
        <v>105</v>
      </c>
      <c r="B2" s="18" t="s">
        <v>139</v>
      </c>
      <c r="C2" s="10" t="s">
        <v>19</v>
      </c>
      <c r="E2" s="28" t="s">
        <v>140</v>
      </c>
      <c r="G2" t="str">
        <f>+A2</f>
        <v>03</v>
      </c>
    </row>
    <row r="3" spans="1:7" x14ac:dyDescent="0.3">
      <c r="A3" s="20" t="s">
        <v>106</v>
      </c>
      <c r="B3" s="18" t="s">
        <v>203</v>
      </c>
      <c r="C3" s="10" t="s">
        <v>204</v>
      </c>
      <c r="E3" s="28" t="s">
        <v>205</v>
      </c>
      <c r="G3" t="str">
        <f t="shared" ref="G3:G29" si="0">+A3</f>
        <v>04</v>
      </c>
    </row>
    <row r="4" spans="1:7" x14ac:dyDescent="0.3">
      <c r="A4" s="20" t="s">
        <v>107</v>
      </c>
      <c r="B4" s="18" t="s">
        <v>206</v>
      </c>
      <c r="C4" s="10" t="s">
        <v>204</v>
      </c>
      <c r="E4" s="28" t="s">
        <v>207</v>
      </c>
      <c r="G4" t="str">
        <f t="shared" si="0"/>
        <v>05</v>
      </c>
    </row>
    <row r="5" spans="1:7" x14ac:dyDescent="0.3">
      <c r="A5" s="20" t="s">
        <v>108</v>
      </c>
      <c r="B5" s="18" t="s">
        <v>208</v>
      </c>
      <c r="C5" s="10" t="s">
        <v>204</v>
      </c>
      <c r="E5" s="28" t="s">
        <v>209</v>
      </c>
      <c r="G5" t="str">
        <f t="shared" si="0"/>
        <v>06</v>
      </c>
    </row>
    <row r="6" spans="1:7" x14ac:dyDescent="0.3">
      <c r="A6" s="20" t="s">
        <v>109</v>
      </c>
      <c r="B6" s="18" t="s">
        <v>210</v>
      </c>
      <c r="C6" s="10" t="s">
        <v>204</v>
      </c>
      <c r="E6" s="28" t="s">
        <v>211</v>
      </c>
      <c r="G6" t="str">
        <f t="shared" si="0"/>
        <v>07</v>
      </c>
    </row>
    <row r="7" spans="1:7" x14ac:dyDescent="0.3">
      <c r="A7" s="20" t="s">
        <v>110</v>
      </c>
      <c r="B7" s="18" t="s">
        <v>212</v>
      </c>
      <c r="C7" s="10" t="s">
        <v>204</v>
      </c>
      <c r="E7" s="28" t="s">
        <v>213</v>
      </c>
      <c r="G7" t="str">
        <f t="shared" si="0"/>
        <v>08</v>
      </c>
    </row>
    <row r="8" spans="1:7" x14ac:dyDescent="0.3">
      <c r="A8" s="20" t="s">
        <v>111</v>
      </c>
      <c r="B8" s="18" t="s">
        <v>214</v>
      </c>
      <c r="C8" s="10" t="s">
        <v>204</v>
      </c>
      <c r="E8" s="28" t="s">
        <v>215</v>
      </c>
      <c r="G8" t="str">
        <f t="shared" si="0"/>
        <v>09</v>
      </c>
    </row>
    <row r="9" spans="1:7" x14ac:dyDescent="0.3">
      <c r="A9" s="20" t="s">
        <v>112</v>
      </c>
      <c r="B9" s="18" t="s">
        <v>216</v>
      </c>
      <c r="C9" s="10" t="s">
        <v>204</v>
      </c>
      <c r="E9" s="28" t="s">
        <v>217</v>
      </c>
      <c r="G9" t="str">
        <f t="shared" si="0"/>
        <v>10</v>
      </c>
    </row>
    <row r="10" spans="1:7" x14ac:dyDescent="0.3">
      <c r="A10" s="20" t="s">
        <v>120</v>
      </c>
      <c r="B10" s="18" t="s">
        <v>218</v>
      </c>
      <c r="C10" s="10" t="s">
        <v>204</v>
      </c>
      <c r="E10" s="28" t="s">
        <v>219</v>
      </c>
      <c r="G10" t="str">
        <f t="shared" si="0"/>
        <v>11</v>
      </c>
    </row>
    <row r="11" spans="1:7" x14ac:dyDescent="0.3">
      <c r="A11" s="20" t="s">
        <v>121</v>
      </c>
      <c r="B11" s="18" t="s">
        <v>220</v>
      </c>
      <c r="C11" s="10" t="s">
        <v>204</v>
      </c>
      <c r="E11" s="28" t="s">
        <v>221</v>
      </c>
      <c r="G11" t="str">
        <f t="shared" si="0"/>
        <v>12</v>
      </c>
    </row>
    <row r="12" spans="1:7" x14ac:dyDescent="0.3">
      <c r="A12" s="20" t="s">
        <v>122</v>
      </c>
      <c r="B12" s="18" t="s">
        <v>222</v>
      </c>
      <c r="C12" s="10" t="s">
        <v>204</v>
      </c>
      <c r="E12" s="28" t="s">
        <v>223</v>
      </c>
      <c r="G12" t="str">
        <f t="shared" si="0"/>
        <v>13</v>
      </c>
    </row>
    <row r="13" spans="1:7" x14ac:dyDescent="0.3">
      <c r="A13" s="20" t="s">
        <v>300</v>
      </c>
      <c r="B13" s="18" t="s">
        <v>282</v>
      </c>
      <c r="C13" s="10" t="s">
        <v>204</v>
      </c>
      <c r="E13" s="28" t="s">
        <v>283</v>
      </c>
      <c r="G13" t="str">
        <f t="shared" si="0"/>
        <v>14</v>
      </c>
    </row>
    <row r="14" spans="1:7" x14ac:dyDescent="0.3">
      <c r="A14" s="20" t="s">
        <v>301</v>
      </c>
      <c r="B14" s="18" t="s">
        <v>284</v>
      </c>
      <c r="C14" s="10" t="s">
        <v>204</v>
      </c>
      <c r="E14" s="28" t="s">
        <v>285</v>
      </c>
      <c r="G14" t="str">
        <f t="shared" si="0"/>
        <v>15</v>
      </c>
    </row>
    <row r="15" spans="1:7" x14ac:dyDescent="0.3">
      <c r="A15" s="20" t="s">
        <v>302</v>
      </c>
      <c r="B15" s="18" t="s">
        <v>286</v>
      </c>
      <c r="C15" s="10" t="s">
        <v>204</v>
      </c>
      <c r="E15" s="28" t="s">
        <v>287</v>
      </c>
      <c r="G15" t="str">
        <f t="shared" si="0"/>
        <v>16</v>
      </c>
    </row>
    <row r="16" spans="1:7" x14ac:dyDescent="0.3">
      <c r="A16" s="20" t="s">
        <v>303</v>
      </c>
      <c r="B16" s="18" t="s">
        <v>288</v>
      </c>
      <c r="C16" s="10" t="s">
        <v>204</v>
      </c>
      <c r="E16" s="28" t="s">
        <v>289</v>
      </c>
      <c r="G16" t="str">
        <f t="shared" si="0"/>
        <v>17</v>
      </c>
    </row>
    <row r="17" spans="1:7" x14ac:dyDescent="0.3">
      <c r="A17" s="20" t="s">
        <v>304</v>
      </c>
      <c r="B17" s="18" t="s">
        <v>290</v>
      </c>
      <c r="C17" s="10" t="s">
        <v>204</v>
      </c>
      <c r="E17" s="28" t="s">
        <v>291</v>
      </c>
      <c r="G17" t="str">
        <f t="shared" si="0"/>
        <v>18</v>
      </c>
    </row>
    <row r="18" spans="1:7" x14ac:dyDescent="0.3">
      <c r="A18" s="20" t="s">
        <v>305</v>
      </c>
      <c r="B18" s="18" t="s">
        <v>292</v>
      </c>
      <c r="C18" s="10" t="s">
        <v>204</v>
      </c>
      <c r="E18" s="28" t="s">
        <v>293</v>
      </c>
      <c r="G18" t="str">
        <f t="shared" si="0"/>
        <v>19</v>
      </c>
    </row>
    <row r="19" spans="1:7" x14ac:dyDescent="0.3">
      <c r="A19" s="20" t="s">
        <v>306</v>
      </c>
      <c r="B19" s="18" t="s">
        <v>294</v>
      </c>
      <c r="C19" s="10" t="s">
        <v>204</v>
      </c>
      <c r="E19" s="28" t="s">
        <v>295</v>
      </c>
      <c r="G19" t="str">
        <f t="shared" si="0"/>
        <v>20</v>
      </c>
    </row>
    <row r="20" spans="1:7" x14ac:dyDescent="0.3">
      <c r="A20" s="20" t="s">
        <v>307</v>
      </c>
      <c r="B20" s="18" t="s">
        <v>296</v>
      </c>
      <c r="C20" s="10" t="s">
        <v>204</v>
      </c>
      <c r="E20" s="28" t="s">
        <v>297</v>
      </c>
      <c r="G20" t="str">
        <f t="shared" si="0"/>
        <v>21</v>
      </c>
    </row>
    <row r="21" spans="1:7" x14ac:dyDescent="0.3">
      <c r="A21" s="20" t="s">
        <v>308</v>
      </c>
      <c r="B21" s="18" t="s">
        <v>298</v>
      </c>
      <c r="C21" s="10" t="s">
        <v>204</v>
      </c>
      <c r="E21" s="28" t="s">
        <v>299</v>
      </c>
      <c r="G21" t="str">
        <f t="shared" si="0"/>
        <v>22</v>
      </c>
    </row>
    <row r="22" spans="1:7" x14ac:dyDescent="0.3">
      <c r="A22" s="20" t="s">
        <v>383</v>
      </c>
      <c r="B22" s="18" t="s">
        <v>367</v>
      </c>
      <c r="C22" s="10" t="s">
        <v>204</v>
      </c>
      <c r="E22" s="28" t="s">
        <v>368</v>
      </c>
      <c r="G22" t="str">
        <f t="shared" si="0"/>
        <v>23</v>
      </c>
    </row>
    <row r="23" spans="1:7" x14ac:dyDescent="0.3">
      <c r="A23" s="20" t="s">
        <v>384</v>
      </c>
      <c r="B23" s="18" t="s">
        <v>369</v>
      </c>
      <c r="C23" s="10" t="s">
        <v>204</v>
      </c>
      <c r="E23" s="28" t="s">
        <v>370</v>
      </c>
      <c r="G23" t="str">
        <f t="shared" si="0"/>
        <v>24</v>
      </c>
    </row>
    <row r="24" spans="1:7" x14ac:dyDescent="0.3">
      <c r="A24" s="20" t="s">
        <v>385</v>
      </c>
      <c r="B24" s="18" t="s">
        <v>371</v>
      </c>
      <c r="C24" s="10" t="s">
        <v>204</v>
      </c>
      <c r="E24" s="28" t="s">
        <v>372</v>
      </c>
      <c r="G24" t="str">
        <f t="shared" si="0"/>
        <v>25</v>
      </c>
    </row>
    <row r="25" spans="1:7" x14ac:dyDescent="0.3">
      <c r="A25" s="20" t="s">
        <v>386</v>
      </c>
      <c r="B25" s="18" t="s">
        <v>373</v>
      </c>
      <c r="C25" s="10" t="s">
        <v>204</v>
      </c>
      <c r="E25" s="28" t="s">
        <v>374</v>
      </c>
      <c r="G25" t="str">
        <f t="shared" si="0"/>
        <v>26</v>
      </c>
    </row>
    <row r="26" spans="1:7" x14ac:dyDescent="0.3">
      <c r="A26" s="20" t="s">
        <v>387</v>
      </c>
      <c r="B26" s="18" t="s">
        <v>375</v>
      </c>
      <c r="C26" s="10" t="s">
        <v>204</v>
      </c>
      <c r="E26" s="28" t="s">
        <v>376</v>
      </c>
      <c r="G26" t="str">
        <f t="shared" si="0"/>
        <v>27</v>
      </c>
    </row>
    <row r="27" spans="1:7" x14ac:dyDescent="0.3">
      <c r="A27" s="20" t="s">
        <v>388</v>
      </c>
      <c r="B27" s="18" t="s">
        <v>377</v>
      </c>
      <c r="C27" s="10" t="s">
        <v>204</v>
      </c>
      <c r="E27" s="28" t="s">
        <v>378</v>
      </c>
      <c r="G27" t="str">
        <f t="shared" si="0"/>
        <v>28</v>
      </c>
    </row>
    <row r="28" spans="1:7" x14ac:dyDescent="0.3">
      <c r="A28" s="20" t="s">
        <v>389</v>
      </c>
      <c r="B28" s="18" t="s">
        <v>379</v>
      </c>
      <c r="C28" s="10" t="s">
        <v>204</v>
      </c>
      <c r="E28" s="28" t="s">
        <v>380</v>
      </c>
      <c r="G28" t="str">
        <f t="shared" si="0"/>
        <v>29</v>
      </c>
    </row>
    <row r="29" spans="1:7" x14ac:dyDescent="0.3">
      <c r="A29" s="20" t="s">
        <v>390</v>
      </c>
      <c r="B29" s="18" t="s">
        <v>381</v>
      </c>
      <c r="C29" s="10" t="s">
        <v>204</v>
      </c>
      <c r="E29" s="28" t="s">
        <v>382</v>
      </c>
      <c r="G29" t="str">
        <f t="shared" si="0"/>
        <v>30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574"/>
  <sheetViews>
    <sheetView showGridLines="0" workbookViewId="0">
      <pane ySplit="9" topLeftCell="A364" activePane="bottomLeft" state="frozen"/>
      <selection pane="bottomLeft" activeCell="G545" sqref="G545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6" t="s">
        <v>105</v>
      </c>
      <c r="B10" s="21" t="str">
        <f>+VLOOKUP(BD_Capas[[#This Row],[idcapa]],Capas[],2,0)</f>
        <v>secundaria</v>
      </c>
      <c r="C10" s="15">
        <v>1</v>
      </c>
      <c r="D10" s="21" t="s">
        <v>141</v>
      </c>
      <c r="E10" s="13">
        <v>1</v>
      </c>
      <c r="F10" s="12" t="s">
        <v>123</v>
      </c>
      <c r="G10" s="14">
        <v>8</v>
      </c>
      <c r="H10" s="21"/>
      <c r="I10" s="30"/>
      <c r="J10" s="16"/>
    </row>
    <row r="11" spans="1:10" x14ac:dyDescent="0.3">
      <c r="A11" s="6" t="s">
        <v>105</v>
      </c>
      <c r="B11" s="18" t="str">
        <f>+VLOOKUP(BD_Capas[[#This Row],[idcapa]],Capas[],2,0)</f>
        <v>secundaria</v>
      </c>
      <c r="C11" s="3">
        <f t="shared" ref="C11:C34" si="0">+C10+1</f>
        <v>2</v>
      </c>
      <c r="D11" s="18" t="s">
        <v>142</v>
      </c>
      <c r="E11" s="1">
        <v>1</v>
      </c>
      <c r="F11" t="s">
        <v>142</v>
      </c>
      <c r="G11" s="4">
        <v>2</v>
      </c>
      <c r="H11" s="18" t="s">
        <v>363</v>
      </c>
      <c r="I11" s="27" t="str">
        <f>BD_Capas[[#This Row],[idcapa]]&amp;"-"&amp;BD_Capas[[#This Row],[posición_capa]]</f>
        <v>03-0</v>
      </c>
      <c r="J11" s="1">
        <v>0</v>
      </c>
    </row>
    <row r="12" spans="1:10" x14ac:dyDescent="0.3">
      <c r="A12" s="6" t="s">
        <v>105</v>
      </c>
      <c r="B12" s="18" t="str">
        <f>+VLOOKUP(BD_Capas[[#This Row],[idcapa]],Capas[],2,0)</f>
        <v>secundaria</v>
      </c>
      <c r="C12" s="3">
        <f t="shared" si="0"/>
        <v>3</v>
      </c>
      <c r="D12" s="18" t="s">
        <v>143</v>
      </c>
      <c r="E12" s="1">
        <v>1</v>
      </c>
      <c r="F12" t="s">
        <v>144</v>
      </c>
      <c r="G12" s="4">
        <v>1</v>
      </c>
      <c r="H12" s="18" t="s">
        <v>364</v>
      </c>
      <c r="I12" s="27" t="str">
        <f>BD_Capas[[#This Row],[idcapa]]&amp;"-"&amp;BD_Capas[[#This Row],[posición_capa]]</f>
        <v>03-1</v>
      </c>
      <c r="J12" s="1">
        <v>1</v>
      </c>
    </row>
    <row r="13" spans="1:10" x14ac:dyDescent="0.3">
      <c r="A13" s="6" t="s">
        <v>105</v>
      </c>
      <c r="B13" s="18" t="str">
        <f>+VLOOKUP(BD_Capas[[#This Row],[idcapa]],Capas[],2,0)</f>
        <v>secundaria</v>
      </c>
      <c r="C13" s="3">
        <f t="shared" si="0"/>
        <v>4</v>
      </c>
      <c r="D13" s="18" t="s">
        <v>145</v>
      </c>
      <c r="E13" s="1">
        <v>1</v>
      </c>
      <c r="F13" t="s">
        <v>146</v>
      </c>
      <c r="G13" s="4">
        <v>3</v>
      </c>
      <c r="H13" s="18" t="s">
        <v>365</v>
      </c>
      <c r="I13" s="27" t="str">
        <f>BD_Capas[[#This Row],[idcapa]]&amp;"-"&amp;BD_Capas[[#This Row],[posición_capa]]</f>
        <v>03-2</v>
      </c>
      <c r="J13" s="1">
        <v>2</v>
      </c>
    </row>
    <row r="14" spans="1:10" x14ac:dyDescent="0.3">
      <c r="A14" s="6" t="s">
        <v>105</v>
      </c>
      <c r="B14" s="18" t="str">
        <f>+VLOOKUP(BD_Capas[[#This Row],[idcapa]],Capas[],2,0)</f>
        <v>secundaria</v>
      </c>
      <c r="C14" s="3">
        <f t="shared" si="0"/>
        <v>5</v>
      </c>
      <c r="D14" s="18" t="s">
        <v>147</v>
      </c>
      <c r="E14" s="1">
        <v>1</v>
      </c>
      <c r="F14" t="s">
        <v>10</v>
      </c>
      <c r="G14" s="4">
        <v>5</v>
      </c>
      <c r="H14" s="18"/>
      <c r="I14" s="5"/>
      <c r="J14" s="1"/>
    </row>
    <row r="15" spans="1:10" x14ac:dyDescent="0.3">
      <c r="A15" s="6" t="s">
        <v>105</v>
      </c>
      <c r="B15" s="18" t="str">
        <f>+VLOOKUP(BD_Capas[[#This Row],[idcapa]],Capas[],2,0)</f>
        <v>secundaria</v>
      </c>
      <c r="C15" s="3">
        <f t="shared" si="0"/>
        <v>6</v>
      </c>
      <c r="D15" s="18" t="s">
        <v>148</v>
      </c>
      <c r="E15" s="1">
        <v>1</v>
      </c>
      <c r="F15" t="s">
        <v>11</v>
      </c>
      <c r="G15" s="4">
        <v>7</v>
      </c>
      <c r="H15" s="18"/>
      <c r="I15" s="5"/>
      <c r="J15" s="1"/>
    </row>
    <row r="16" spans="1:10" x14ac:dyDescent="0.3">
      <c r="A16" s="6" t="s">
        <v>105</v>
      </c>
      <c r="B16" s="18" t="str">
        <f>+VLOOKUP(BD_Capas[[#This Row],[idcapa]],Capas[],2,0)</f>
        <v>secundaria</v>
      </c>
      <c r="C16" s="3">
        <f t="shared" si="0"/>
        <v>7</v>
      </c>
      <c r="D16" s="18" t="s">
        <v>149</v>
      </c>
      <c r="E16" s="1">
        <v>1</v>
      </c>
      <c r="F16" t="s">
        <v>104</v>
      </c>
      <c r="G16" s="4">
        <v>6</v>
      </c>
      <c r="H16" s="18"/>
      <c r="I16" s="5"/>
      <c r="J16" s="1"/>
    </row>
    <row r="17" spans="1:10" x14ac:dyDescent="0.3">
      <c r="A17" s="6" t="s">
        <v>105</v>
      </c>
      <c r="B17" s="18" t="str">
        <f>+VLOOKUP(BD_Capas[[#This Row],[idcapa]],Capas[],2,0)</f>
        <v>secundaria</v>
      </c>
      <c r="C17" s="3">
        <f t="shared" si="0"/>
        <v>8</v>
      </c>
      <c r="D17" s="18" t="s">
        <v>150</v>
      </c>
      <c r="E17" s="1">
        <v>1</v>
      </c>
      <c r="F17" t="s">
        <v>151</v>
      </c>
      <c r="G17" s="4">
        <v>4</v>
      </c>
      <c r="H17" s="18" t="s">
        <v>366</v>
      </c>
      <c r="I17" s="27" t="str">
        <f>BD_Capas[[#This Row],[idcapa]]&amp;"-"&amp;BD_Capas[[#This Row],[posición_capa]]</f>
        <v>03-3</v>
      </c>
      <c r="J17" s="1">
        <v>3</v>
      </c>
    </row>
    <row r="18" spans="1:10" x14ac:dyDescent="0.3">
      <c r="A18" s="6" t="s">
        <v>105</v>
      </c>
      <c r="B18" s="18" t="str">
        <f>+VLOOKUP(BD_Capas[[#This Row],[idcapa]],Capas[],2,0)</f>
        <v>secundaria</v>
      </c>
      <c r="C18" s="3">
        <f t="shared" si="0"/>
        <v>9</v>
      </c>
      <c r="D18" s="18" t="s">
        <v>152</v>
      </c>
      <c r="E18" s="1">
        <v>1</v>
      </c>
      <c r="F18" t="s">
        <v>153</v>
      </c>
      <c r="G18" s="4">
        <v>9</v>
      </c>
      <c r="H18" s="18"/>
      <c r="I18" s="5"/>
      <c r="J18" s="1"/>
    </row>
    <row r="19" spans="1:10" x14ac:dyDescent="0.3">
      <c r="A19" s="6" t="s">
        <v>105</v>
      </c>
      <c r="B19" s="18" t="str">
        <f>+VLOOKUP(BD_Capas[[#This Row],[idcapa]],Capas[],2,0)</f>
        <v>secundaria</v>
      </c>
      <c r="C19" s="3">
        <f t="shared" si="0"/>
        <v>10</v>
      </c>
      <c r="D19" s="18" t="s">
        <v>154</v>
      </c>
      <c r="E19" s="1">
        <v>1</v>
      </c>
      <c r="F19" t="s">
        <v>155</v>
      </c>
      <c r="G19" s="4">
        <v>10</v>
      </c>
      <c r="H19" s="18"/>
      <c r="I19" s="5"/>
      <c r="J19" s="1"/>
    </row>
    <row r="20" spans="1:10" x14ac:dyDescent="0.3">
      <c r="A20" s="6" t="s">
        <v>105</v>
      </c>
      <c r="B20" s="18" t="str">
        <f>+VLOOKUP(BD_Capas[[#This Row],[idcapa]],Capas[],2,0)</f>
        <v>secundaria</v>
      </c>
      <c r="C20" s="3">
        <f t="shared" si="0"/>
        <v>11</v>
      </c>
      <c r="D20" s="18" t="s">
        <v>156</v>
      </c>
      <c r="E20" s="1">
        <v>1</v>
      </c>
      <c r="F20" t="s">
        <v>157</v>
      </c>
      <c r="G20" s="4">
        <v>11</v>
      </c>
      <c r="H20" s="18"/>
      <c r="I20" s="5"/>
      <c r="J20" s="1"/>
    </row>
    <row r="21" spans="1:10" x14ac:dyDescent="0.3">
      <c r="A21" s="6" t="s">
        <v>105</v>
      </c>
      <c r="B21" s="18" t="str">
        <f>+VLOOKUP(BD_Capas[[#This Row],[idcapa]],Capas[],2,0)</f>
        <v>secundaria</v>
      </c>
      <c r="C21" s="3">
        <f t="shared" si="0"/>
        <v>12</v>
      </c>
      <c r="D21" s="18" t="s">
        <v>158</v>
      </c>
      <c r="E21" s="1">
        <v>1</v>
      </c>
      <c r="F21" t="s">
        <v>159</v>
      </c>
      <c r="G21" s="4">
        <v>12</v>
      </c>
      <c r="H21" s="18"/>
      <c r="I21" s="5"/>
      <c r="J21" s="1"/>
    </row>
    <row r="22" spans="1:10" x14ac:dyDescent="0.3">
      <c r="A22" s="6" t="s">
        <v>105</v>
      </c>
      <c r="B22" s="18" t="str">
        <f>+VLOOKUP(BD_Capas[[#This Row],[idcapa]],Capas[],2,0)</f>
        <v>secundaria</v>
      </c>
      <c r="C22" s="3">
        <f t="shared" si="0"/>
        <v>13</v>
      </c>
      <c r="D22" s="18" t="s">
        <v>160</v>
      </c>
      <c r="E22" s="1">
        <v>1</v>
      </c>
      <c r="F22" t="s">
        <v>161</v>
      </c>
      <c r="G22" s="4">
        <v>13</v>
      </c>
      <c r="H22" s="18"/>
      <c r="I22" s="5"/>
      <c r="J22" s="1"/>
    </row>
    <row r="23" spans="1:10" x14ac:dyDescent="0.3">
      <c r="A23" s="6" t="s">
        <v>105</v>
      </c>
      <c r="B23" s="18" t="str">
        <f>+VLOOKUP(BD_Capas[[#This Row],[idcapa]],Capas[],2,0)</f>
        <v>secundaria</v>
      </c>
      <c r="C23" s="3">
        <f t="shared" si="0"/>
        <v>14</v>
      </c>
      <c r="D23" s="18" t="s">
        <v>162</v>
      </c>
      <c r="E23" s="1">
        <v>1</v>
      </c>
      <c r="F23" t="s">
        <v>163</v>
      </c>
      <c r="G23" s="4">
        <v>14</v>
      </c>
      <c r="H23" s="18"/>
      <c r="I23" s="5"/>
      <c r="J23" s="1"/>
    </row>
    <row r="24" spans="1:10" x14ac:dyDescent="0.3">
      <c r="A24" s="6" t="s">
        <v>105</v>
      </c>
      <c r="B24" s="18" t="str">
        <f>+VLOOKUP(BD_Capas[[#This Row],[idcapa]],Capas[],2,0)</f>
        <v>secundaria</v>
      </c>
      <c r="C24" s="3">
        <f t="shared" si="0"/>
        <v>15</v>
      </c>
      <c r="D24" s="18" t="s">
        <v>164</v>
      </c>
      <c r="E24" s="1">
        <v>1</v>
      </c>
      <c r="F24" t="s">
        <v>165</v>
      </c>
      <c r="G24" s="4">
        <v>15</v>
      </c>
      <c r="H24" s="18"/>
      <c r="I24" s="5"/>
      <c r="J24" s="1"/>
    </row>
    <row r="25" spans="1:10" x14ac:dyDescent="0.3">
      <c r="A25" s="6" t="s">
        <v>105</v>
      </c>
      <c r="B25" s="18" t="str">
        <f>+VLOOKUP(BD_Capas[[#This Row],[idcapa]],Capas[],2,0)</f>
        <v>secundaria</v>
      </c>
      <c r="C25" s="3">
        <f t="shared" si="0"/>
        <v>16</v>
      </c>
      <c r="D25" s="18" t="s">
        <v>166</v>
      </c>
      <c r="E25" s="1">
        <v>1</v>
      </c>
      <c r="F25" t="s">
        <v>167</v>
      </c>
      <c r="G25" s="4">
        <v>16</v>
      </c>
      <c r="H25" s="18"/>
      <c r="I25" s="5"/>
      <c r="J25" s="1"/>
    </row>
    <row r="26" spans="1:10" x14ac:dyDescent="0.3">
      <c r="A26" s="6" t="s">
        <v>105</v>
      </c>
      <c r="B26" s="18" t="str">
        <f>+VLOOKUP(BD_Capas[[#This Row],[idcapa]],Capas[],2,0)</f>
        <v>secundaria</v>
      </c>
      <c r="C26" s="3">
        <f t="shared" si="0"/>
        <v>17</v>
      </c>
      <c r="D26" s="18" t="s">
        <v>168</v>
      </c>
      <c r="E26" s="1">
        <v>1</v>
      </c>
      <c r="F26" t="s">
        <v>169</v>
      </c>
      <c r="G26" s="4">
        <v>17</v>
      </c>
      <c r="H26" s="18"/>
      <c r="I26" s="5"/>
      <c r="J26" s="1"/>
    </row>
    <row r="27" spans="1:10" x14ac:dyDescent="0.3">
      <c r="A27" s="6" t="s">
        <v>105</v>
      </c>
      <c r="B27" s="18" t="str">
        <f>+VLOOKUP(BD_Capas[[#This Row],[idcapa]],Capas[],2,0)</f>
        <v>secundaria</v>
      </c>
      <c r="C27" s="3">
        <f t="shared" si="0"/>
        <v>18</v>
      </c>
      <c r="D27" s="18" t="s">
        <v>170</v>
      </c>
      <c r="E27" s="1">
        <v>1</v>
      </c>
      <c r="F27" t="s">
        <v>171</v>
      </c>
      <c r="G27" s="4">
        <v>18</v>
      </c>
      <c r="H27" s="18"/>
      <c r="I27" s="5"/>
      <c r="J27" s="1"/>
    </row>
    <row r="28" spans="1:10" x14ac:dyDescent="0.3">
      <c r="A28" s="6" t="s">
        <v>105</v>
      </c>
      <c r="B28" s="18" t="str">
        <f>+VLOOKUP(BD_Capas[[#This Row],[idcapa]],Capas[],2,0)</f>
        <v>secundaria</v>
      </c>
      <c r="C28" s="3">
        <f t="shared" si="0"/>
        <v>19</v>
      </c>
      <c r="D28" s="18" t="s">
        <v>172</v>
      </c>
      <c r="E28" s="1">
        <v>1</v>
      </c>
      <c r="F28" t="s">
        <v>173</v>
      </c>
      <c r="G28" s="4">
        <v>19</v>
      </c>
      <c r="H28" s="18"/>
      <c r="I28" s="5"/>
      <c r="J28" s="1"/>
    </row>
    <row r="29" spans="1:10" x14ac:dyDescent="0.3">
      <c r="A29" s="6" t="s">
        <v>105</v>
      </c>
      <c r="B29" s="18" t="str">
        <f>+VLOOKUP(BD_Capas[[#This Row],[idcapa]],Capas[],2,0)</f>
        <v>secundaria</v>
      </c>
      <c r="C29" s="3">
        <f t="shared" si="0"/>
        <v>20</v>
      </c>
      <c r="D29" s="18" t="s">
        <v>174</v>
      </c>
      <c r="E29" s="1">
        <v>1</v>
      </c>
      <c r="F29" t="s">
        <v>175</v>
      </c>
      <c r="G29" s="4">
        <v>20</v>
      </c>
      <c r="H29" s="18"/>
      <c r="I29" s="5"/>
      <c r="J29" s="1"/>
    </row>
    <row r="30" spans="1:10" x14ac:dyDescent="0.3">
      <c r="A30" s="6" t="s">
        <v>105</v>
      </c>
      <c r="B30" s="18" t="str">
        <f>+VLOOKUP(BD_Capas[[#This Row],[idcapa]],Capas[],2,0)</f>
        <v>secundaria</v>
      </c>
      <c r="C30" s="3">
        <f t="shared" si="0"/>
        <v>21</v>
      </c>
      <c r="D30" s="18" t="s">
        <v>176</v>
      </c>
      <c r="E30" s="1">
        <v>1</v>
      </c>
      <c r="F30" t="s">
        <v>177</v>
      </c>
      <c r="G30" s="4">
        <v>21</v>
      </c>
      <c r="H30" s="18"/>
      <c r="I30" s="5"/>
      <c r="J30" s="1"/>
    </row>
    <row r="31" spans="1:10" x14ac:dyDescent="0.3">
      <c r="A31" s="6" t="s">
        <v>105</v>
      </c>
      <c r="B31" s="18" t="str">
        <f>+VLOOKUP(BD_Capas[[#This Row],[idcapa]],Capas[],2,0)</f>
        <v>secundaria</v>
      </c>
      <c r="C31" s="3">
        <f t="shared" si="0"/>
        <v>22</v>
      </c>
      <c r="D31" s="18" t="s">
        <v>178</v>
      </c>
      <c r="E31" s="1">
        <v>1</v>
      </c>
      <c r="F31" t="s">
        <v>179</v>
      </c>
      <c r="G31" s="4">
        <v>22</v>
      </c>
      <c r="H31" s="18"/>
      <c r="I31" s="5"/>
      <c r="J31" s="1"/>
    </row>
    <row r="32" spans="1:10" x14ac:dyDescent="0.3">
      <c r="A32" s="6" t="s">
        <v>105</v>
      </c>
      <c r="B32" s="18" t="str">
        <f>+VLOOKUP(BD_Capas[[#This Row],[idcapa]],Capas[],2,0)</f>
        <v>secundaria</v>
      </c>
      <c r="C32" s="3">
        <f t="shared" si="0"/>
        <v>23</v>
      </c>
      <c r="D32" s="18" t="s">
        <v>180</v>
      </c>
      <c r="E32" s="1">
        <v>1</v>
      </c>
      <c r="F32" t="s">
        <v>181</v>
      </c>
      <c r="G32" s="4">
        <v>23</v>
      </c>
      <c r="H32" s="18"/>
      <c r="I32" s="5"/>
      <c r="J32" s="1"/>
    </row>
    <row r="33" spans="1:10" x14ac:dyDescent="0.3">
      <c r="A33" s="6" t="s">
        <v>105</v>
      </c>
      <c r="B33" s="18" t="str">
        <f>+VLOOKUP(BD_Capas[[#This Row],[idcapa]],Capas[],2,0)</f>
        <v>secundaria</v>
      </c>
      <c r="C33" s="3">
        <f t="shared" si="0"/>
        <v>24</v>
      </c>
      <c r="D33" s="18" t="s">
        <v>182</v>
      </c>
      <c r="E33" s="1">
        <v>1</v>
      </c>
      <c r="F33" t="s">
        <v>183</v>
      </c>
      <c r="G33" s="4">
        <v>24</v>
      </c>
      <c r="H33" s="18"/>
      <c r="I33" s="5"/>
      <c r="J33" s="1"/>
    </row>
    <row r="34" spans="1:10" x14ac:dyDescent="0.3">
      <c r="A34" s="6" t="s">
        <v>105</v>
      </c>
      <c r="B34" s="18" t="str">
        <f>+VLOOKUP(BD_Capas[[#This Row],[idcapa]],Capas[],2,0)</f>
        <v>secundaria</v>
      </c>
      <c r="C34" s="3">
        <f t="shared" si="0"/>
        <v>25</v>
      </c>
      <c r="D34" s="18" t="s">
        <v>184</v>
      </c>
      <c r="E34" s="1">
        <v>1</v>
      </c>
      <c r="F34" t="s">
        <v>185</v>
      </c>
      <c r="G34" s="4">
        <v>25</v>
      </c>
      <c r="H34" s="18"/>
      <c r="I34" s="5"/>
      <c r="J34" s="1"/>
    </row>
    <row r="35" spans="1:10" x14ac:dyDescent="0.3">
      <c r="A35" s="16" t="s">
        <v>106</v>
      </c>
      <c r="B35" s="21" t="str">
        <f>+VLOOKUP(BD_Capas[[#This Row],[idcapa]],Capas[],2,0)</f>
        <v>compras_supermercado</v>
      </c>
      <c r="C35" s="12">
        <v>1</v>
      </c>
      <c r="D35" s="21" t="s">
        <v>224</v>
      </c>
      <c r="E35" s="13">
        <v>1</v>
      </c>
      <c r="F35" s="12" t="s">
        <v>225</v>
      </c>
      <c r="G35" s="14">
        <v>7</v>
      </c>
      <c r="H35" s="21" t="s">
        <v>225</v>
      </c>
      <c r="I35" s="27" t="str">
        <f>BD_Capas[[#This Row],[idcapa]]&amp;"-"&amp;BD_Capas[[#This Row],[posición_capa]]</f>
        <v>04-0</v>
      </c>
      <c r="J35" s="13">
        <v>0</v>
      </c>
    </row>
    <row r="36" spans="1:10" x14ac:dyDescent="0.3">
      <c r="A36" s="6" t="s">
        <v>106</v>
      </c>
      <c r="B36" s="18" t="str">
        <f>+VLOOKUP(BD_Capas[[#This Row],[idcapa]],Capas[],2,0)</f>
        <v>compras_supermercado</v>
      </c>
      <c r="C36">
        <v>2</v>
      </c>
      <c r="D36" s="18" t="s">
        <v>226</v>
      </c>
      <c r="E36" s="1"/>
      <c r="G36" s="4"/>
      <c r="H36" s="18"/>
      <c r="I36" s="27"/>
      <c r="J36" s="1"/>
    </row>
    <row r="37" spans="1:10" x14ac:dyDescent="0.3">
      <c r="A37" s="6" t="s">
        <v>106</v>
      </c>
      <c r="B37" s="18" t="str">
        <f>+VLOOKUP(BD_Capas[[#This Row],[idcapa]],Capas[],2,0)</f>
        <v>compras_supermercado</v>
      </c>
      <c r="C37">
        <v>3</v>
      </c>
      <c r="D37" s="18" t="s">
        <v>227</v>
      </c>
      <c r="E37" s="1"/>
      <c r="G37" s="4"/>
      <c r="H37" s="18"/>
      <c r="I37" s="27"/>
      <c r="J37" s="1"/>
    </row>
    <row r="38" spans="1:10" x14ac:dyDescent="0.3">
      <c r="A38" s="6" t="s">
        <v>106</v>
      </c>
      <c r="B38" s="18" t="str">
        <f>+VLOOKUP(BD_Capas[[#This Row],[idcapa]],Capas[],2,0)</f>
        <v>compras_supermercado</v>
      </c>
      <c r="C38">
        <v>4</v>
      </c>
      <c r="D38" s="18" t="s">
        <v>228</v>
      </c>
      <c r="E38" s="1"/>
      <c r="G38" s="4"/>
      <c r="H38" s="18"/>
      <c r="I38" s="27"/>
      <c r="J38" s="1"/>
    </row>
    <row r="39" spans="1:10" x14ac:dyDescent="0.3">
      <c r="A39" s="6" t="s">
        <v>106</v>
      </c>
      <c r="B39" s="18" t="str">
        <f>+VLOOKUP(BD_Capas[[#This Row],[idcapa]],Capas[],2,0)</f>
        <v>compras_supermercado</v>
      </c>
      <c r="C39">
        <v>5</v>
      </c>
      <c r="D39" s="18" t="s">
        <v>229</v>
      </c>
      <c r="E39" s="1">
        <v>1</v>
      </c>
      <c r="F39" t="s">
        <v>230</v>
      </c>
      <c r="G39" s="4">
        <v>3</v>
      </c>
      <c r="H39" s="18" t="s">
        <v>231</v>
      </c>
      <c r="I39" s="27" t="str">
        <f>BD_Capas[[#This Row],[idcapa]]&amp;"-"&amp;BD_Capas[[#This Row],[posición_capa]]</f>
        <v>04-1</v>
      </c>
      <c r="J39" s="1">
        <v>1</v>
      </c>
    </row>
    <row r="40" spans="1:10" x14ac:dyDescent="0.3">
      <c r="A40" s="6" t="s">
        <v>106</v>
      </c>
      <c r="B40" s="18" t="str">
        <f>+VLOOKUP(BD_Capas[[#This Row],[idcapa]],Capas[],2,0)</f>
        <v>compras_supermercado</v>
      </c>
      <c r="C40">
        <v>6</v>
      </c>
      <c r="D40" s="18" t="s">
        <v>232</v>
      </c>
      <c r="E40" s="1"/>
      <c r="G40" s="4"/>
      <c r="H40" s="18"/>
      <c r="I40" s="27"/>
      <c r="J40" s="1"/>
    </row>
    <row r="41" spans="1:10" x14ac:dyDescent="0.3">
      <c r="A41" s="6" t="s">
        <v>106</v>
      </c>
      <c r="B41" s="18" t="str">
        <f>+VLOOKUP(BD_Capas[[#This Row],[idcapa]],Capas[],2,0)</f>
        <v>compras_supermercado</v>
      </c>
      <c r="C41">
        <v>7</v>
      </c>
      <c r="D41" s="18" t="s">
        <v>233</v>
      </c>
      <c r="E41" s="1"/>
      <c r="G41" s="4"/>
      <c r="H41" s="18"/>
      <c r="I41" s="27"/>
      <c r="J41" s="1"/>
    </row>
    <row r="42" spans="1:10" x14ac:dyDescent="0.3">
      <c r="A42" s="6" t="s">
        <v>106</v>
      </c>
      <c r="B42" s="18" t="str">
        <f>+VLOOKUP(BD_Capas[[#This Row],[idcapa]],Capas[],2,0)</f>
        <v>compras_supermercado</v>
      </c>
      <c r="C42">
        <v>8</v>
      </c>
      <c r="D42" s="18" t="s">
        <v>2</v>
      </c>
      <c r="E42" s="1"/>
      <c r="G42" s="4"/>
      <c r="H42" s="18"/>
      <c r="I42" s="27"/>
      <c r="J42" s="1"/>
    </row>
    <row r="43" spans="1:10" x14ac:dyDescent="0.3">
      <c r="A43" s="6" t="s">
        <v>106</v>
      </c>
      <c r="B43" s="18" t="str">
        <f>+VLOOKUP(BD_Capas[[#This Row],[idcapa]],Capas[],2,0)</f>
        <v>compras_supermercado</v>
      </c>
      <c r="C43">
        <v>9</v>
      </c>
      <c r="D43" s="18" t="s">
        <v>234</v>
      </c>
      <c r="E43" s="1">
        <v>1</v>
      </c>
      <c r="F43" t="s">
        <v>10</v>
      </c>
      <c r="G43" s="4">
        <v>4</v>
      </c>
      <c r="H43" s="18"/>
      <c r="I43" s="27"/>
      <c r="J43" s="1"/>
    </row>
    <row r="44" spans="1:10" x14ac:dyDescent="0.3">
      <c r="A44" s="6" t="s">
        <v>106</v>
      </c>
      <c r="B44" s="18" t="str">
        <f>+VLOOKUP(BD_Capas[[#This Row],[idcapa]],Capas[],2,0)</f>
        <v>compras_supermercado</v>
      </c>
      <c r="C44">
        <v>10</v>
      </c>
      <c r="D44" s="18" t="s">
        <v>3</v>
      </c>
      <c r="E44" s="1"/>
      <c r="G44" s="4"/>
      <c r="H44" s="18"/>
      <c r="I44" s="27"/>
      <c r="J44" s="1"/>
    </row>
    <row r="45" spans="1:10" x14ac:dyDescent="0.3">
      <c r="A45" s="6" t="s">
        <v>106</v>
      </c>
      <c r="B45" s="18" t="str">
        <f>+VLOOKUP(BD_Capas[[#This Row],[idcapa]],Capas[],2,0)</f>
        <v>compras_supermercado</v>
      </c>
      <c r="C45">
        <v>11</v>
      </c>
      <c r="D45" s="18" t="s">
        <v>235</v>
      </c>
      <c r="E45" s="1">
        <v>1</v>
      </c>
      <c r="F45" t="s">
        <v>104</v>
      </c>
      <c r="G45" s="4">
        <v>5</v>
      </c>
      <c r="H45" s="18"/>
      <c r="I45" s="27"/>
      <c r="J45" s="1"/>
    </row>
    <row r="46" spans="1:10" x14ac:dyDescent="0.3">
      <c r="A46" s="6" t="s">
        <v>106</v>
      </c>
      <c r="B46" s="18" t="str">
        <f>+VLOOKUP(BD_Capas[[#This Row],[idcapa]],Capas[],2,0)</f>
        <v>compras_supermercado</v>
      </c>
      <c r="C46">
        <v>12</v>
      </c>
      <c r="D46" s="18" t="s">
        <v>102</v>
      </c>
      <c r="E46" s="1"/>
      <c r="G46" s="4"/>
      <c r="H46" s="18"/>
      <c r="I46" s="27"/>
      <c r="J46" s="1"/>
    </row>
    <row r="47" spans="1:10" x14ac:dyDescent="0.3">
      <c r="A47" s="6" t="s">
        <v>106</v>
      </c>
      <c r="B47" s="18" t="str">
        <f>+VLOOKUP(BD_Capas[[#This Row],[idcapa]],Capas[],2,0)</f>
        <v>compras_supermercado</v>
      </c>
      <c r="C47">
        <v>13</v>
      </c>
      <c r="D47" s="18" t="s">
        <v>236</v>
      </c>
      <c r="E47" s="1">
        <v>1</v>
      </c>
      <c r="F47" t="s">
        <v>11</v>
      </c>
      <c r="G47" s="4">
        <v>6</v>
      </c>
      <c r="H47" s="18"/>
      <c r="I47" s="27"/>
      <c r="J47" s="1"/>
    </row>
    <row r="48" spans="1:10" x14ac:dyDescent="0.3">
      <c r="A48" s="6" t="s">
        <v>106</v>
      </c>
      <c r="B48" s="18" t="str">
        <f>+VLOOKUP(BD_Capas[[#This Row],[idcapa]],Capas[],2,0)</f>
        <v>compras_supermercado</v>
      </c>
      <c r="C48">
        <v>14</v>
      </c>
      <c r="D48" s="18" t="s">
        <v>237</v>
      </c>
      <c r="E48" s="1"/>
      <c r="G48" s="4"/>
      <c r="H48" s="18"/>
      <c r="I48" s="27"/>
      <c r="J48" s="1"/>
    </row>
    <row r="49" spans="1:10" x14ac:dyDescent="0.3">
      <c r="A49" s="6" t="s">
        <v>106</v>
      </c>
      <c r="B49" s="18" t="str">
        <f>+VLOOKUP(BD_Capas[[#This Row],[idcapa]],Capas[],2,0)</f>
        <v>compras_supermercado</v>
      </c>
      <c r="C49">
        <v>15</v>
      </c>
      <c r="D49" s="18" t="s">
        <v>1</v>
      </c>
      <c r="E49" s="1"/>
      <c r="G49" s="4"/>
      <c r="H49" s="18"/>
      <c r="I49" s="27"/>
      <c r="J49" s="1"/>
    </row>
    <row r="50" spans="1:10" x14ac:dyDescent="0.3">
      <c r="A50" s="6" t="s">
        <v>106</v>
      </c>
      <c r="B50" s="18" t="str">
        <f>+VLOOKUP(BD_Capas[[#This Row],[idcapa]],Capas[],2,0)</f>
        <v>compras_supermercado</v>
      </c>
      <c r="C50">
        <v>16</v>
      </c>
      <c r="D50" s="18" t="s">
        <v>238</v>
      </c>
      <c r="E50" s="1"/>
      <c r="G50" s="4"/>
      <c r="H50" s="18"/>
      <c r="I50" s="27"/>
      <c r="J50" s="1"/>
    </row>
    <row r="51" spans="1:10" x14ac:dyDescent="0.3">
      <c r="A51" s="6" t="s">
        <v>106</v>
      </c>
      <c r="B51" s="18" t="str">
        <f>+VLOOKUP(BD_Capas[[#This Row],[idcapa]],Capas[],2,0)</f>
        <v>compras_supermercado</v>
      </c>
      <c r="C51">
        <v>17</v>
      </c>
      <c r="D51" s="18" t="s">
        <v>16</v>
      </c>
      <c r="E51" s="1">
        <v>1</v>
      </c>
      <c r="F51" t="s">
        <v>16</v>
      </c>
      <c r="G51" s="4">
        <v>2</v>
      </c>
      <c r="H51" s="18"/>
      <c r="I51" s="27"/>
      <c r="J51" s="1"/>
    </row>
    <row r="52" spans="1:10" x14ac:dyDescent="0.3">
      <c r="A52" s="6" t="s">
        <v>106</v>
      </c>
      <c r="B52" s="18" t="str">
        <f>+VLOOKUP(BD_Capas[[#This Row],[idcapa]],Capas[],2,0)</f>
        <v>compras_supermercado</v>
      </c>
      <c r="C52">
        <v>18</v>
      </c>
      <c r="D52" s="18" t="s">
        <v>239</v>
      </c>
      <c r="E52" s="1">
        <v>1</v>
      </c>
      <c r="F52" t="s">
        <v>239</v>
      </c>
      <c r="G52" s="4">
        <v>1</v>
      </c>
      <c r="H52" s="18"/>
      <c r="I52" s="27"/>
      <c r="J52" s="1"/>
    </row>
    <row r="53" spans="1:10" x14ac:dyDescent="0.3">
      <c r="A53" s="6" t="s">
        <v>106</v>
      </c>
      <c r="B53" s="18" t="str">
        <f>+VLOOKUP(BD_Capas[[#This Row],[idcapa]],Capas[],2,0)</f>
        <v>compras_supermercado</v>
      </c>
      <c r="C53">
        <v>19</v>
      </c>
      <c r="D53" s="18" t="s">
        <v>240</v>
      </c>
      <c r="E53" s="1"/>
      <c r="G53" s="4"/>
      <c r="H53" s="18"/>
      <c r="I53" s="27"/>
      <c r="J53" s="1"/>
    </row>
    <row r="54" spans="1:10" x14ac:dyDescent="0.3">
      <c r="A54" s="6" t="s">
        <v>106</v>
      </c>
      <c r="B54" s="18" t="str">
        <f>+VLOOKUP(BD_Capas[[#This Row],[idcapa]],Capas[],2,0)</f>
        <v>compras_supermercado</v>
      </c>
      <c r="C54">
        <v>20</v>
      </c>
      <c r="D54" s="18" t="s">
        <v>29</v>
      </c>
      <c r="E54" s="1"/>
      <c r="G54" s="4"/>
      <c r="H54" s="18"/>
      <c r="I54" s="27"/>
      <c r="J54" s="1"/>
    </row>
    <row r="55" spans="1:10" x14ac:dyDescent="0.3">
      <c r="A55" s="16" t="s">
        <v>107</v>
      </c>
      <c r="B55" s="21" t="str">
        <f>+VLOOKUP(BD_Capas[[#This Row],[idcapa]],Capas[],2,0)</f>
        <v>compras_quiosco</v>
      </c>
      <c r="C55" s="12">
        <v>1</v>
      </c>
      <c r="D55" s="21" t="s">
        <v>224</v>
      </c>
      <c r="E55" s="13">
        <v>1</v>
      </c>
      <c r="F55" s="12" t="s">
        <v>241</v>
      </c>
      <c r="G55" s="14">
        <v>7</v>
      </c>
      <c r="H55" s="21" t="s">
        <v>241</v>
      </c>
      <c r="I55" s="27" t="str">
        <f>BD_Capas[[#This Row],[idcapa]]&amp;"-"&amp;BD_Capas[[#This Row],[posición_capa]]</f>
        <v>05-0</v>
      </c>
      <c r="J55" s="13">
        <v>0</v>
      </c>
    </row>
    <row r="56" spans="1:10" x14ac:dyDescent="0.3">
      <c r="A56" s="6" t="s">
        <v>107</v>
      </c>
      <c r="B56" s="18" t="str">
        <f>+VLOOKUP(BD_Capas[[#This Row],[idcapa]],Capas[],2,0)</f>
        <v>compras_quiosco</v>
      </c>
      <c r="C56">
        <v>2</v>
      </c>
      <c r="D56" s="18" t="s">
        <v>226</v>
      </c>
      <c r="E56" s="1"/>
      <c r="G56" s="4"/>
      <c r="H56" s="18"/>
      <c r="I56" s="27"/>
      <c r="J56" s="1"/>
    </row>
    <row r="57" spans="1:10" x14ac:dyDescent="0.3">
      <c r="A57" s="6" t="s">
        <v>107</v>
      </c>
      <c r="B57" s="18" t="str">
        <f>+VLOOKUP(BD_Capas[[#This Row],[idcapa]],Capas[],2,0)</f>
        <v>compras_quiosco</v>
      </c>
      <c r="C57">
        <v>3</v>
      </c>
      <c r="D57" s="18" t="s">
        <v>227</v>
      </c>
      <c r="E57" s="1"/>
      <c r="G57" s="4"/>
      <c r="H57" s="18"/>
      <c r="I57" s="27"/>
      <c r="J57" s="1"/>
    </row>
    <row r="58" spans="1:10" x14ac:dyDescent="0.3">
      <c r="A58" s="6" t="s">
        <v>107</v>
      </c>
      <c r="B58" s="18" t="str">
        <f>+VLOOKUP(BD_Capas[[#This Row],[idcapa]],Capas[],2,0)</f>
        <v>compras_quiosco</v>
      </c>
      <c r="C58">
        <v>4</v>
      </c>
      <c r="D58" s="18" t="s">
        <v>228</v>
      </c>
      <c r="E58" s="1"/>
      <c r="G58" s="4"/>
      <c r="H58" s="18"/>
      <c r="I58" s="27"/>
      <c r="J58" s="1"/>
    </row>
    <row r="59" spans="1:10" x14ac:dyDescent="0.3">
      <c r="A59" s="6" t="s">
        <v>107</v>
      </c>
      <c r="B59" s="18" t="str">
        <f>+VLOOKUP(BD_Capas[[#This Row],[idcapa]],Capas[],2,0)</f>
        <v>compras_quiosco</v>
      </c>
      <c r="C59">
        <v>5</v>
      </c>
      <c r="D59" s="18" t="s">
        <v>229</v>
      </c>
      <c r="E59" s="1">
        <v>1</v>
      </c>
      <c r="F59" t="s">
        <v>230</v>
      </c>
      <c r="G59" s="4">
        <v>3</v>
      </c>
      <c r="H59" s="18" t="s">
        <v>242</v>
      </c>
      <c r="I59" s="27" t="str">
        <f>BD_Capas[[#This Row],[idcapa]]&amp;"-"&amp;BD_Capas[[#This Row],[posición_capa]]</f>
        <v>05-1</v>
      </c>
      <c r="J59" s="1">
        <v>1</v>
      </c>
    </row>
    <row r="60" spans="1:10" x14ac:dyDescent="0.3">
      <c r="A60" s="6" t="s">
        <v>107</v>
      </c>
      <c r="B60" s="18" t="str">
        <f>+VLOOKUP(BD_Capas[[#This Row],[idcapa]],Capas[],2,0)</f>
        <v>compras_quiosco</v>
      </c>
      <c r="C60">
        <v>6</v>
      </c>
      <c r="D60" s="18" t="s">
        <v>232</v>
      </c>
      <c r="E60" s="1"/>
      <c r="G60" s="4"/>
      <c r="H60" s="18"/>
      <c r="I60" s="27"/>
      <c r="J60" s="1"/>
    </row>
    <row r="61" spans="1:10" x14ac:dyDescent="0.3">
      <c r="A61" s="6" t="s">
        <v>107</v>
      </c>
      <c r="B61" s="18" t="str">
        <f>+VLOOKUP(BD_Capas[[#This Row],[idcapa]],Capas[],2,0)</f>
        <v>compras_quiosco</v>
      </c>
      <c r="C61">
        <v>7</v>
      </c>
      <c r="D61" s="18" t="s">
        <v>233</v>
      </c>
      <c r="E61" s="1"/>
      <c r="G61" s="4"/>
      <c r="H61" s="18"/>
      <c r="I61" s="27"/>
      <c r="J61" s="1"/>
    </row>
    <row r="62" spans="1:10" x14ac:dyDescent="0.3">
      <c r="A62" s="6" t="s">
        <v>107</v>
      </c>
      <c r="B62" s="18" t="str">
        <f>+VLOOKUP(BD_Capas[[#This Row],[idcapa]],Capas[],2,0)</f>
        <v>compras_quiosco</v>
      </c>
      <c r="C62">
        <v>8</v>
      </c>
      <c r="D62" s="18" t="s">
        <v>2</v>
      </c>
      <c r="E62" s="1"/>
      <c r="G62" s="4"/>
      <c r="H62" s="18"/>
      <c r="I62" s="27"/>
      <c r="J62" s="1"/>
    </row>
    <row r="63" spans="1:10" x14ac:dyDescent="0.3">
      <c r="A63" s="6" t="s">
        <v>107</v>
      </c>
      <c r="B63" s="18" t="str">
        <f>+VLOOKUP(BD_Capas[[#This Row],[idcapa]],Capas[],2,0)</f>
        <v>compras_quiosco</v>
      </c>
      <c r="C63">
        <v>9</v>
      </c>
      <c r="D63" s="18" t="s">
        <v>234</v>
      </c>
      <c r="E63" s="1">
        <v>1</v>
      </c>
      <c r="F63" t="s">
        <v>10</v>
      </c>
      <c r="G63" s="4">
        <v>4</v>
      </c>
      <c r="H63" s="18"/>
      <c r="I63" s="27"/>
      <c r="J63" s="1"/>
    </row>
    <row r="64" spans="1:10" x14ac:dyDescent="0.3">
      <c r="A64" s="6" t="s">
        <v>107</v>
      </c>
      <c r="B64" s="18" t="str">
        <f>+VLOOKUP(BD_Capas[[#This Row],[idcapa]],Capas[],2,0)</f>
        <v>compras_quiosco</v>
      </c>
      <c r="C64">
        <v>10</v>
      </c>
      <c r="D64" s="18" t="s">
        <v>3</v>
      </c>
      <c r="E64" s="1"/>
      <c r="G64" s="4"/>
      <c r="H64" s="18"/>
      <c r="I64" s="27"/>
      <c r="J64" s="1"/>
    </row>
    <row r="65" spans="1:10" x14ac:dyDescent="0.3">
      <c r="A65" s="6" t="s">
        <v>107</v>
      </c>
      <c r="B65" s="18" t="str">
        <f>+VLOOKUP(BD_Capas[[#This Row],[idcapa]],Capas[],2,0)</f>
        <v>compras_quiosco</v>
      </c>
      <c r="C65">
        <v>11</v>
      </c>
      <c r="D65" s="18" t="s">
        <v>235</v>
      </c>
      <c r="E65" s="1">
        <v>1</v>
      </c>
      <c r="F65" t="s">
        <v>104</v>
      </c>
      <c r="G65" s="4">
        <v>5</v>
      </c>
      <c r="H65" s="18"/>
      <c r="I65" s="27"/>
      <c r="J65" s="1"/>
    </row>
    <row r="66" spans="1:10" x14ac:dyDescent="0.3">
      <c r="A66" s="6" t="s">
        <v>107</v>
      </c>
      <c r="B66" s="18" t="str">
        <f>+VLOOKUP(BD_Capas[[#This Row],[idcapa]],Capas[],2,0)</f>
        <v>compras_quiosco</v>
      </c>
      <c r="C66">
        <v>12</v>
      </c>
      <c r="D66" s="18" t="s">
        <v>102</v>
      </c>
      <c r="E66" s="1"/>
      <c r="G66" s="4"/>
      <c r="H66" s="18"/>
      <c r="I66" s="27"/>
      <c r="J66" s="1"/>
    </row>
    <row r="67" spans="1:10" x14ac:dyDescent="0.3">
      <c r="A67" s="6" t="s">
        <v>107</v>
      </c>
      <c r="B67" s="18" t="str">
        <f>+VLOOKUP(BD_Capas[[#This Row],[idcapa]],Capas[],2,0)</f>
        <v>compras_quiosco</v>
      </c>
      <c r="C67">
        <v>13</v>
      </c>
      <c r="D67" s="18" t="s">
        <v>236</v>
      </c>
      <c r="E67" s="1">
        <v>1</v>
      </c>
      <c r="F67" t="s">
        <v>11</v>
      </c>
      <c r="G67" s="4">
        <v>6</v>
      </c>
      <c r="H67" s="18"/>
      <c r="I67" s="27"/>
      <c r="J67" s="1"/>
    </row>
    <row r="68" spans="1:10" x14ac:dyDescent="0.3">
      <c r="A68" s="6" t="s">
        <v>107</v>
      </c>
      <c r="B68" s="18" t="str">
        <f>+VLOOKUP(BD_Capas[[#This Row],[idcapa]],Capas[],2,0)</f>
        <v>compras_quiosco</v>
      </c>
      <c r="C68">
        <v>14</v>
      </c>
      <c r="D68" s="18" t="s">
        <v>237</v>
      </c>
      <c r="E68" s="1"/>
      <c r="G68" s="4"/>
      <c r="H68" s="18"/>
      <c r="I68" s="27"/>
      <c r="J68" s="1"/>
    </row>
    <row r="69" spans="1:10" x14ac:dyDescent="0.3">
      <c r="A69" s="6" t="s">
        <v>107</v>
      </c>
      <c r="B69" s="18" t="str">
        <f>+VLOOKUP(BD_Capas[[#This Row],[idcapa]],Capas[],2,0)</f>
        <v>compras_quiosco</v>
      </c>
      <c r="C69">
        <v>15</v>
      </c>
      <c r="D69" s="18" t="s">
        <v>1</v>
      </c>
      <c r="E69" s="1"/>
      <c r="G69" s="4"/>
      <c r="H69" s="18"/>
      <c r="I69" s="27"/>
      <c r="J69" s="1"/>
    </row>
    <row r="70" spans="1:10" x14ac:dyDescent="0.3">
      <c r="A70" s="6" t="s">
        <v>107</v>
      </c>
      <c r="B70" s="18" t="str">
        <f>+VLOOKUP(BD_Capas[[#This Row],[idcapa]],Capas[],2,0)</f>
        <v>compras_quiosco</v>
      </c>
      <c r="C70">
        <v>16</v>
      </c>
      <c r="D70" s="18" t="s">
        <v>238</v>
      </c>
      <c r="E70" s="1"/>
      <c r="G70" s="4"/>
      <c r="H70" s="18"/>
      <c r="I70" s="27"/>
      <c r="J70" s="1"/>
    </row>
    <row r="71" spans="1:10" x14ac:dyDescent="0.3">
      <c r="A71" s="6" t="s">
        <v>107</v>
      </c>
      <c r="B71" s="18" t="str">
        <f>+VLOOKUP(BD_Capas[[#This Row],[idcapa]],Capas[],2,0)</f>
        <v>compras_quiosco</v>
      </c>
      <c r="C71">
        <v>17</v>
      </c>
      <c r="D71" s="18" t="s">
        <v>16</v>
      </c>
      <c r="E71" s="1">
        <v>1</v>
      </c>
      <c r="F71" t="s">
        <v>16</v>
      </c>
      <c r="G71" s="4">
        <v>2</v>
      </c>
      <c r="H71" s="18"/>
      <c r="I71" s="27"/>
      <c r="J71" s="1"/>
    </row>
    <row r="72" spans="1:10" x14ac:dyDescent="0.3">
      <c r="A72" s="6" t="s">
        <v>107</v>
      </c>
      <c r="B72" s="18" t="str">
        <f>+VLOOKUP(BD_Capas[[#This Row],[idcapa]],Capas[],2,0)</f>
        <v>compras_quiosco</v>
      </c>
      <c r="C72">
        <v>18</v>
      </c>
      <c r="D72" s="18" t="s">
        <v>239</v>
      </c>
      <c r="E72" s="1">
        <v>1</v>
      </c>
      <c r="F72" t="s">
        <v>239</v>
      </c>
      <c r="G72" s="4">
        <v>1</v>
      </c>
      <c r="H72" s="18"/>
      <c r="I72" s="27"/>
      <c r="J72" s="1"/>
    </row>
    <row r="73" spans="1:10" x14ac:dyDescent="0.3">
      <c r="A73" s="6" t="s">
        <v>107</v>
      </c>
      <c r="B73" s="18" t="str">
        <f>+VLOOKUP(BD_Capas[[#This Row],[idcapa]],Capas[],2,0)</f>
        <v>compras_quiosco</v>
      </c>
      <c r="C73">
        <v>19</v>
      </c>
      <c r="D73" s="18" t="s">
        <v>240</v>
      </c>
      <c r="E73" s="1"/>
      <c r="G73" s="4"/>
      <c r="H73" s="18"/>
      <c r="I73" s="27"/>
      <c r="J73" s="1"/>
    </row>
    <row r="74" spans="1:10" x14ac:dyDescent="0.3">
      <c r="A74" s="6" t="s">
        <v>107</v>
      </c>
      <c r="B74" s="18" t="str">
        <f>+VLOOKUP(BD_Capas[[#This Row],[idcapa]],Capas[],2,0)</f>
        <v>compras_quiosco</v>
      </c>
      <c r="C74">
        <v>20</v>
      </c>
      <c r="D74" s="18" t="s">
        <v>29</v>
      </c>
      <c r="E74" s="1"/>
      <c r="G74" s="4"/>
      <c r="H74" s="18"/>
      <c r="I74" s="27"/>
      <c r="J74" s="1"/>
    </row>
    <row r="75" spans="1:10" x14ac:dyDescent="0.3">
      <c r="A75" s="16" t="s">
        <v>108</v>
      </c>
      <c r="B75" s="21" t="str">
        <f>+VLOOKUP(BD_Capas[[#This Row],[idcapa]],Capas[],2,0)</f>
        <v>compras_panaderia</v>
      </c>
      <c r="C75" s="15">
        <v>1</v>
      </c>
      <c r="D75" s="21" t="s">
        <v>224</v>
      </c>
      <c r="E75" s="1">
        <v>1</v>
      </c>
      <c r="F75" t="s">
        <v>243</v>
      </c>
      <c r="G75" s="14">
        <v>7</v>
      </c>
      <c r="H75" s="21" t="s">
        <v>243</v>
      </c>
      <c r="I75" s="27" t="str">
        <f>BD_Capas[[#This Row],[idcapa]]&amp;"-"&amp;BD_Capas[[#This Row],[posición_capa]]</f>
        <v>06-0</v>
      </c>
      <c r="J75" s="16">
        <v>0</v>
      </c>
    </row>
    <row r="76" spans="1:10" x14ac:dyDescent="0.3">
      <c r="A76" s="6" t="s">
        <v>108</v>
      </c>
      <c r="B76" s="18" t="str">
        <f>+VLOOKUP(BD_Capas[[#This Row],[idcapa]],Capas[],2,0)</f>
        <v>compras_panaderia</v>
      </c>
      <c r="C76" s="3">
        <v>2</v>
      </c>
      <c r="D76" s="18" t="s">
        <v>226</v>
      </c>
      <c r="E76" s="1"/>
      <c r="G76" s="4"/>
      <c r="H76" s="18"/>
      <c r="I76" s="27"/>
      <c r="J76" s="6"/>
    </row>
    <row r="77" spans="1:10" x14ac:dyDescent="0.3">
      <c r="A77" s="6" t="s">
        <v>108</v>
      </c>
      <c r="B77" s="18" t="str">
        <f>+VLOOKUP(BD_Capas[[#This Row],[idcapa]],Capas[],2,0)</f>
        <v>compras_panaderia</v>
      </c>
      <c r="C77" s="3">
        <v>3</v>
      </c>
      <c r="D77" s="18" t="s">
        <v>227</v>
      </c>
      <c r="E77" s="1"/>
      <c r="G77" s="4"/>
      <c r="H77" s="18"/>
      <c r="I77" s="27"/>
      <c r="J77" s="6"/>
    </row>
    <row r="78" spans="1:10" x14ac:dyDescent="0.3">
      <c r="A78" s="6" t="s">
        <v>108</v>
      </c>
      <c r="B78" s="18" t="str">
        <f>+VLOOKUP(BD_Capas[[#This Row],[idcapa]],Capas[],2,0)</f>
        <v>compras_panaderia</v>
      </c>
      <c r="C78" s="3">
        <v>4</v>
      </c>
      <c r="D78" s="18" t="s">
        <v>228</v>
      </c>
      <c r="E78" s="1"/>
      <c r="G78" s="4"/>
      <c r="H78" s="18"/>
      <c r="I78" s="27"/>
      <c r="J78" s="6"/>
    </row>
    <row r="79" spans="1:10" x14ac:dyDescent="0.3">
      <c r="A79" s="6" t="s">
        <v>108</v>
      </c>
      <c r="B79" s="18" t="str">
        <f>+VLOOKUP(BD_Capas[[#This Row],[idcapa]],Capas[],2,0)</f>
        <v>compras_panaderia</v>
      </c>
      <c r="C79" s="3">
        <v>5</v>
      </c>
      <c r="D79" s="18" t="s">
        <v>229</v>
      </c>
      <c r="E79" s="1">
        <v>1</v>
      </c>
      <c r="F79" t="s">
        <v>230</v>
      </c>
      <c r="G79" s="4">
        <v>3</v>
      </c>
      <c r="H79" s="18" t="str">
        <f>+H75&amp;" - Detalle"</f>
        <v>Compras: Panadería - Detalle</v>
      </c>
      <c r="I79" s="27" t="str">
        <f>BD_Capas[[#This Row],[idcapa]]&amp;"-"&amp;BD_Capas[[#This Row],[posición_capa]]</f>
        <v>06-1</v>
      </c>
      <c r="J79" s="1">
        <v>1</v>
      </c>
    </row>
    <row r="80" spans="1:10" x14ac:dyDescent="0.3">
      <c r="A80" s="6" t="s">
        <v>108</v>
      </c>
      <c r="B80" s="18" t="str">
        <f>+VLOOKUP(BD_Capas[[#This Row],[idcapa]],Capas[],2,0)</f>
        <v>compras_panaderia</v>
      </c>
      <c r="C80" s="3">
        <v>6</v>
      </c>
      <c r="D80" s="18" t="s">
        <v>232</v>
      </c>
      <c r="E80" s="1"/>
      <c r="G80" s="4"/>
      <c r="H80" s="18"/>
      <c r="I80" s="5"/>
      <c r="J80" s="6"/>
    </row>
    <row r="81" spans="1:10" x14ac:dyDescent="0.3">
      <c r="A81" s="6" t="s">
        <v>108</v>
      </c>
      <c r="B81" s="18" t="str">
        <f>+VLOOKUP(BD_Capas[[#This Row],[idcapa]],Capas[],2,0)</f>
        <v>compras_panaderia</v>
      </c>
      <c r="C81" s="3">
        <v>7</v>
      </c>
      <c r="D81" s="18" t="s">
        <v>233</v>
      </c>
      <c r="E81" s="1"/>
      <c r="G81" s="4"/>
      <c r="H81" s="18"/>
      <c r="I81" s="5"/>
      <c r="J81" s="6"/>
    </row>
    <row r="82" spans="1:10" x14ac:dyDescent="0.3">
      <c r="A82" s="6" t="s">
        <v>108</v>
      </c>
      <c r="B82" s="18" t="str">
        <f>+VLOOKUP(BD_Capas[[#This Row],[idcapa]],Capas[],2,0)</f>
        <v>compras_panaderia</v>
      </c>
      <c r="C82" s="3">
        <v>8</v>
      </c>
      <c r="D82" s="18" t="s">
        <v>2</v>
      </c>
      <c r="E82" s="1"/>
      <c r="G82" s="4"/>
      <c r="H82" s="18"/>
      <c r="I82" s="5"/>
      <c r="J82" s="6"/>
    </row>
    <row r="83" spans="1:10" x14ac:dyDescent="0.3">
      <c r="A83" s="6" t="s">
        <v>108</v>
      </c>
      <c r="B83" s="18" t="str">
        <f>+VLOOKUP(BD_Capas[[#This Row],[idcapa]],Capas[],2,0)</f>
        <v>compras_panaderia</v>
      </c>
      <c r="C83" s="3">
        <v>9</v>
      </c>
      <c r="D83" s="18" t="s">
        <v>234</v>
      </c>
      <c r="E83" s="1">
        <v>1</v>
      </c>
      <c r="F83" t="s">
        <v>10</v>
      </c>
      <c r="G83" s="4">
        <v>4</v>
      </c>
      <c r="H83" s="18"/>
      <c r="I83" s="5"/>
      <c r="J83" s="6"/>
    </row>
    <row r="84" spans="1:10" x14ac:dyDescent="0.3">
      <c r="A84" s="6" t="s">
        <v>108</v>
      </c>
      <c r="B84" s="18" t="str">
        <f>+VLOOKUP(BD_Capas[[#This Row],[idcapa]],Capas[],2,0)</f>
        <v>compras_panaderia</v>
      </c>
      <c r="C84" s="3">
        <v>10</v>
      </c>
      <c r="D84" s="18" t="s">
        <v>3</v>
      </c>
      <c r="E84" s="1"/>
      <c r="G84" s="4"/>
      <c r="H84" s="18"/>
      <c r="I84" s="5"/>
      <c r="J84" s="6"/>
    </row>
    <row r="85" spans="1:10" x14ac:dyDescent="0.3">
      <c r="A85" s="6" t="s">
        <v>108</v>
      </c>
      <c r="B85" s="18" t="str">
        <f>+VLOOKUP(BD_Capas[[#This Row],[idcapa]],Capas[],2,0)</f>
        <v>compras_panaderia</v>
      </c>
      <c r="C85" s="3">
        <v>11</v>
      </c>
      <c r="D85" s="18" t="s">
        <v>235</v>
      </c>
      <c r="E85" s="1">
        <v>1</v>
      </c>
      <c r="F85" t="s">
        <v>104</v>
      </c>
      <c r="G85" s="4">
        <v>5</v>
      </c>
      <c r="H85" s="18"/>
      <c r="I85" s="5"/>
      <c r="J85" s="6"/>
    </row>
    <row r="86" spans="1:10" x14ac:dyDescent="0.3">
      <c r="A86" s="6" t="s">
        <v>108</v>
      </c>
      <c r="B86" s="18" t="str">
        <f>+VLOOKUP(BD_Capas[[#This Row],[idcapa]],Capas[],2,0)</f>
        <v>compras_panaderia</v>
      </c>
      <c r="C86" s="3">
        <v>12</v>
      </c>
      <c r="D86" s="18" t="s">
        <v>102</v>
      </c>
      <c r="E86" s="1"/>
      <c r="G86" s="4"/>
      <c r="H86" s="18"/>
      <c r="I86" s="5"/>
      <c r="J86" s="6"/>
    </row>
    <row r="87" spans="1:10" x14ac:dyDescent="0.3">
      <c r="A87" s="6" t="s">
        <v>108</v>
      </c>
      <c r="B87" s="18" t="str">
        <f>+VLOOKUP(BD_Capas[[#This Row],[idcapa]],Capas[],2,0)</f>
        <v>compras_panaderia</v>
      </c>
      <c r="C87" s="3">
        <v>13</v>
      </c>
      <c r="D87" s="18" t="s">
        <v>236</v>
      </c>
      <c r="E87" s="1">
        <v>1</v>
      </c>
      <c r="F87" t="s">
        <v>11</v>
      </c>
      <c r="G87" s="4">
        <v>6</v>
      </c>
      <c r="H87" s="18"/>
      <c r="I87" s="5"/>
      <c r="J87" s="6"/>
    </row>
    <row r="88" spans="1:10" x14ac:dyDescent="0.3">
      <c r="A88" s="6" t="s">
        <v>108</v>
      </c>
      <c r="B88" s="18" t="str">
        <f>+VLOOKUP(BD_Capas[[#This Row],[idcapa]],Capas[],2,0)</f>
        <v>compras_panaderia</v>
      </c>
      <c r="C88" s="3">
        <v>14</v>
      </c>
      <c r="D88" s="18" t="s">
        <v>237</v>
      </c>
      <c r="E88" s="1"/>
      <c r="G88" s="4"/>
      <c r="H88" s="18"/>
      <c r="I88" s="5"/>
      <c r="J88" s="6"/>
    </row>
    <row r="89" spans="1:10" x14ac:dyDescent="0.3">
      <c r="A89" s="6" t="s">
        <v>108</v>
      </c>
      <c r="B89" s="18" t="str">
        <f>+VLOOKUP(BD_Capas[[#This Row],[idcapa]],Capas[],2,0)</f>
        <v>compras_panaderia</v>
      </c>
      <c r="C89" s="3">
        <v>15</v>
      </c>
      <c r="D89" s="18" t="s">
        <v>1</v>
      </c>
      <c r="E89" s="1"/>
      <c r="G89" s="4"/>
      <c r="H89" s="18"/>
      <c r="I89" s="27"/>
      <c r="J89" s="1"/>
    </row>
    <row r="90" spans="1:10" x14ac:dyDescent="0.3">
      <c r="A90" s="6" t="s">
        <v>108</v>
      </c>
      <c r="B90" s="18" t="str">
        <f>+VLOOKUP(BD_Capas[[#This Row],[idcapa]],Capas[],2,0)</f>
        <v>compras_panaderia</v>
      </c>
      <c r="C90" s="3">
        <v>16</v>
      </c>
      <c r="D90" s="18" t="s">
        <v>238</v>
      </c>
      <c r="E90" s="1"/>
      <c r="G90" s="4"/>
      <c r="H90" s="18"/>
      <c r="I90" s="27"/>
      <c r="J90" s="1"/>
    </row>
    <row r="91" spans="1:10" x14ac:dyDescent="0.3">
      <c r="A91" s="6" t="s">
        <v>108</v>
      </c>
      <c r="B91" s="18" t="str">
        <f>+VLOOKUP(BD_Capas[[#This Row],[idcapa]],Capas[],2,0)</f>
        <v>compras_panaderia</v>
      </c>
      <c r="C91" s="3">
        <v>17</v>
      </c>
      <c r="D91" s="18" t="s">
        <v>16</v>
      </c>
      <c r="E91" s="1">
        <v>1</v>
      </c>
      <c r="F91" t="s">
        <v>16</v>
      </c>
      <c r="G91" s="4">
        <v>2</v>
      </c>
      <c r="H91" s="18"/>
      <c r="I91" s="27"/>
      <c r="J91" s="1"/>
    </row>
    <row r="92" spans="1:10" x14ac:dyDescent="0.3">
      <c r="A92" s="6" t="s">
        <v>108</v>
      </c>
      <c r="B92" s="18" t="str">
        <f>+VLOOKUP(BD_Capas[[#This Row],[idcapa]],Capas[],2,0)</f>
        <v>compras_panaderia</v>
      </c>
      <c r="C92" s="3">
        <v>18</v>
      </c>
      <c r="D92" s="18" t="s">
        <v>239</v>
      </c>
      <c r="E92" s="1">
        <v>1</v>
      </c>
      <c r="F92" t="s">
        <v>239</v>
      </c>
      <c r="G92" s="4">
        <v>1</v>
      </c>
      <c r="H92" s="18"/>
      <c r="I92" s="27"/>
      <c r="J92" s="1"/>
    </row>
    <row r="93" spans="1:10" x14ac:dyDescent="0.3">
      <c r="A93" s="6" t="s">
        <v>108</v>
      </c>
      <c r="B93" s="18" t="str">
        <f>+VLOOKUP(BD_Capas[[#This Row],[idcapa]],Capas[],2,0)</f>
        <v>compras_panaderia</v>
      </c>
      <c r="C93" s="3">
        <v>19</v>
      </c>
      <c r="D93" s="18" t="s">
        <v>240</v>
      </c>
      <c r="E93" s="1"/>
      <c r="G93" s="4"/>
      <c r="H93" s="18"/>
      <c r="I93" s="27"/>
      <c r="J93" s="1"/>
    </row>
    <row r="94" spans="1:10" x14ac:dyDescent="0.3">
      <c r="A94" s="6" t="s">
        <v>108</v>
      </c>
      <c r="B94" s="18" t="str">
        <f>+VLOOKUP(BD_Capas[[#This Row],[idcapa]],Capas[],2,0)</f>
        <v>compras_panaderia</v>
      </c>
      <c r="C94" s="3">
        <v>20</v>
      </c>
      <c r="D94" s="18" t="s">
        <v>29</v>
      </c>
      <c r="E94" s="1"/>
      <c r="G94" s="4"/>
      <c r="H94" s="18"/>
      <c r="I94" s="27"/>
      <c r="J94" s="1"/>
    </row>
    <row r="95" spans="1:10" x14ac:dyDescent="0.3">
      <c r="A95" s="16" t="s">
        <v>109</v>
      </c>
      <c r="B95" s="21" t="str">
        <f>+VLOOKUP(BD_Capas[[#This Row],[idcapa]],Capas[],2,0)</f>
        <v>compras_tienda_de_regalos</v>
      </c>
      <c r="C95" s="15">
        <v>1</v>
      </c>
      <c r="D95" s="12" t="s">
        <v>224</v>
      </c>
      <c r="E95" s="1">
        <v>1</v>
      </c>
      <c r="F95" t="s">
        <v>244</v>
      </c>
      <c r="G95" s="14">
        <v>7</v>
      </c>
      <c r="H95" s="12" t="s">
        <v>244</v>
      </c>
      <c r="I95" s="27" t="str">
        <f>BD_Capas[[#This Row],[idcapa]]&amp;"-"&amp;BD_Capas[[#This Row],[posición_capa]]</f>
        <v>07-0</v>
      </c>
      <c r="J95" s="16">
        <v>0</v>
      </c>
    </row>
    <row r="96" spans="1:10" x14ac:dyDescent="0.3">
      <c r="A96" s="6" t="s">
        <v>109</v>
      </c>
      <c r="B96" s="18" t="str">
        <f>+VLOOKUP(BD_Capas[[#This Row],[idcapa]],Capas[],2,0)</f>
        <v>compras_tienda_de_regalos</v>
      </c>
      <c r="C96" s="3">
        <v>2</v>
      </c>
      <c r="D96" t="s">
        <v>226</v>
      </c>
      <c r="E96" s="1"/>
      <c r="G96" s="4"/>
      <c r="I96" s="27"/>
      <c r="J96" s="6"/>
    </row>
    <row r="97" spans="1:10" x14ac:dyDescent="0.3">
      <c r="A97" s="6" t="s">
        <v>109</v>
      </c>
      <c r="B97" s="18" t="str">
        <f>+VLOOKUP(BD_Capas[[#This Row],[idcapa]],Capas[],2,0)</f>
        <v>compras_tienda_de_regalos</v>
      </c>
      <c r="C97" s="3">
        <v>3</v>
      </c>
      <c r="D97" t="s">
        <v>227</v>
      </c>
      <c r="E97" s="1"/>
      <c r="G97" s="4"/>
      <c r="I97" s="27"/>
      <c r="J97" s="6"/>
    </row>
    <row r="98" spans="1:10" x14ac:dyDescent="0.3">
      <c r="A98" s="6" t="s">
        <v>109</v>
      </c>
      <c r="B98" s="18" t="str">
        <f>+VLOOKUP(BD_Capas[[#This Row],[idcapa]],Capas[],2,0)</f>
        <v>compras_tienda_de_regalos</v>
      </c>
      <c r="C98" s="3">
        <v>4</v>
      </c>
      <c r="D98" t="s">
        <v>228</v>
      </c>
      <c r="E98" s="1"/>
      <c r="G98" s="4"/>
      <c r="I98" s="27"/>
      <c r="J98" s="6"/>
    </row>
    <row r="99" spans="1:10" x14ac:dyDescent="0.3">
      <c r="A99" s="6" t="s">
        <v>109</v>
      </c>
      <c r="B99" s="18" t="str">
        <f>+VLOOKUP(BD_Capas[[#This Row],[idcapa]],Capas[],2,0)</f>
        <v>compras_tienda_de_regalos</v>
      </c>
      <c r="C99" s="3">
        <v>5</v>
      </c>
      <c r="D99" t="s">
        <v>229</v>
      </c>
      <c r="E99" s="1">
        <v>1</v>
      </c>
      <c r="F99" t="s">
        <v>230</v>
      </c>
      <c r="G99" s="4">
        <v>3</v>
      </c>
      <c r="H99" t="str">
        <f>+H95&amp;" - Detalle"</f>
        <v>Compra: Tienda Regalos - Detalle</v>
      </c>
      <c r="I99" s="27" t="str">
        <f>BD_Capas[[#This Row],[idcapa]]&amp;"-"&amp;BD_Capas[[#This Row],[posición_capa]]</f>
        <v>07-1</v>
      </c>
      <c r="J99" s="1">
        <v>1</v>
      </c>
    </row>
    <row r="100" spans="1:10" x14ac:dyDescent="0.3">
      <c r="A100" s="6" t="s">
        <v>109</v>
      </c>
      <c r="B100" s="18" t="str">
        <f>+VLOOKUP(BD_Capas[[#This Row],[idcapa]],Capas[],2,0)</f>
        <v>compras_tienda_de_regalos</v>
      </c>
      <c r="C100" s="3">
        <v>6</v>
      </c>
      <c r="D100" t="s">
        <v>232</v>
      </c>
      <c r="E100" s="1"/>
      <c r="G100" s="4"/>
      <c r="I100" s="5"/>
      <c r="J100" s="6"/>
    </row>
    <row r="101" spans="1:10" x14ac:dyDescent="0.3">
      <c r="A101" s="6" t="s">
        <v>109</v>
      </c>
      <c r="B101" s="18" t="str">
        <f>+VLOOKUP(BD_Capas[[#This Row],[idcapa]],Capas[],2,0)</f>
        <v>compras_tienda_de_regalos</v>
      </c>
      <c r="C101" s="3">
        <v>7</v>
      </c>
      <c r="D101" t="s">
        <v>233</v>
      </c>
      <c r="E101" s="1"/>
      <c r="G101" s="4"/>
      <c r="I101" s="5"/>
      <c r="J101" s="6"/>
    </row>
    <row r="102" spans="1:10" x14ac:dyDescent="0.3">
      <c r="A102" s="6" t="s">
        <v>109</v>
      </c>
      <c r="B102" s="18" t="str">
        <f>+VLOOKUP(BD_Capas[[#This Row],[idcapa]],Capas[],2,0)</f>
        <v>compras_tienda_de_regalos</v>
      </c>
      <c r="C102" s="3">
        <v>8</v>
      </c>
      <c r="D102" t="s">
        <v>2</v>
      </c>
      <c r="E102" s="1"/>
      <c r="G102" s="4"/>
      <c r="I102" s="5"/>
      <c r="J102" s="6"/>
    </row>
    <row r="103" spans="1:10" x14ac:dyDescent="0.3">
      <c r="A103" s="6" t="s">
        <v>109</v>
      </c>
      <c r="B103" s="18" t="str">
        <f>+VLOOKUP(BD_Capas[[#This Row],[idcapa]],Capas[],2,0)</f>
        <v>compras_tienda_de_regalos</v>
      </c>
      <c r="C103" s="3">
        <v>9</v>
      </c>
      <c r="D103" t="s">
        <v>234</v>
      </c>
      <c r="E103" s="1">
        <v>1</v>
      </c>
      <c r="F103" t="s">
        <v>10</v>
      </c>
      <c r="G103" s="4">
        <v>4</v>
      </c>
      <c r="I103" s="5"/>
      <c r="J103" s="6"/>
    </row>
    <row r="104" spans="1:10" x14ac:dyDescent="0.3">
      <c r="A104" s="6" t="s">
        <v>109</v>
      </c>
      <c r="B104" s="18" t="str">
        <f>+VLOOKUP(BD_Capas[[#This Row],[idcapa]],Capas[],2,0)</f>
        <v>compras_tienda_de_regalos</v>
      </c>
      <c r="C104" s="3">
        <v>10</v>
      </c>
      <c r="D104" t="s">
        <v>3</v>
      </c>
      <c r="E104" s="1"/>
      <c r="G104" s="4"/>
      <c r="I104" s="5"/>
      <c r="J104" s="6"/>
    </row>
    <row r="105" spans="1:10" x14ac:dyDescent="0.3">
      <c r="A105" s="6" t="s">
        <v>109</v>
      </c>
      <c r="B105" s="18" t="str">
        <f>+VLOOKUP(BD_Capas[[#This Row],[idcapa]],Capas[],2,0)</f>
        <v>compras_tienda_de_regalos</v>
      </c>
      <c r="C105" s="3">
        <v>11</v>
      </c>
      <c r="D105" t="s">
        <v>235</v>
      </c>
      <c r="E105" s="1">
        <v>1</v>
      </c>
      <c r="F105" t="s">
        <v>104</v>
      </c>
      <c r="G105" s="4">
        <v>5</v>
      </c>
      <c r="I105" s="5"/>
      <c r="J105" s="6"/>
    </row>
    <row r="106" spans="1:10" x14ac:dyDescent="0.3">
      <c r="A106" s="6" t="s">
        <v>109</v>
      </c>
      <c r="B106" s="18" t="str">
        <f>+VLOOKUP(BD_Capas[[#This Row],[idcapa]],Capas[],2,0)</f>
        <v>compras_tienda_de_regalos</v>
      </c>
      <c r="C106" s="3">
        <v>12</v>
      </c>
      <c r="D106" t="s">
        <v>102</v>
      </c>
      <c r="E106" s="1"/>
      <c r="G106" s="4"/>
      <c r="I106" s="5"/>
      <c r="J106" s="6"/>
    </row>
    <row r="107" spans="1:10" x14ac:dyDescent="0.3">
      <c r="A107" s="6" t="s">
        <v>109</v>
      </c>
      <c r="B107" s="18" t="str">
        <f>+VLOOKUP(BD_Capas[[#This Row],[idcapa]],Capas[],2,0)</f>
        <v>compras_tienda_de_regalos</v>
      </c>
      <c r="C107" s="3">
        <v>13</v>
      </c>
      <c r="D107" t="s">
        <v>236</v>
      </c>
      <c r="E107" s="1">
        <v>1</v>
      </c>
      <c r="F107" t="s">
        <v>11</v>
      </c>
      <c r="G107" s="4">
        <v>6</v>
      </c>
      <c r="I107" s="5"/>
      <c r="J107" s="6"/>
    </row>
    <row r="108" spans="1:10" x14ac:dyDescent="0.3">
      <c r="A108" s="6" t="s">
        <v>109</v>
      </c>
      <c r="B108" s="18" t="str">
        <f>+VLOOKUP(BD_Capas[[#This Row],[idcapa]],Capas[],2,0)</f>
        <v>compras_tienda_de_regalos</v>
      </c>
      <c r="C108" s="3">
        <v>14</v>
      </c>
      <c r="D108" t="s">
        <v>237</v>
      </c>
      <c r="E108" s="1"/>
      <c r="G108" s="4"/>
      <c r="I108" s="5"/>
      <c r="J108" s="6"/>
    </row>
    <row r="109" spans="1:10" x14ac:dyDescent="0.3">
      <c r="A109" s="6" t="s">
        <v>109</v>
      </c>
      <c r="B109" s="18" t="str">
        <f>+VLOOKUP(BD_Capas[[#This Row],[idcapa]],Capas[],2,0)</f>
        <v>compras_tienda_de_regalos</v>
      </c>
      <c r="C109" s="3">
        <v>15</v>
      </c>
      <c r="D109" t="s">
        <v>1</v>
      </c>
      <c r="E109" s="1"/>
      <c r="G109" s="4"/>
      <c r="I109" s="27"/>
      <c r="J109" s="1"/>
    </row>
    <row r="110" spans="1:10" x14ac:dyDescent="0.3">
      <c r="A110" s="6" t="s">
        <v>109</v>
      </c>
      <c r="B110" s="18" t="str">
        <f>+VLOOKUP(BD_Capas[[#This Row],[idcapa]],Capas[],2,0)</f>
        <v>compras_tienda_de_regalos</v>
      </c>
      <c r="C110" s="3">
        <v>16</v>
      </c>
      <c r="D110" t="s">
        <v>238</v>
      </c>
      <c r="E110" s="1"/>
      <c r="G110" s="4"/>
      <c r="I110" s="27"/>
      <c r="J110" s="1"/>
    </row>
    <row r="111" spans="1:10" x14ac:dyDescent="0.3">
      <c r="A111" s="6" t="s">
        <v>109</v>
      </c>
      <c r="B111" s="18" t="str">
        <f>+VLOOKUP(BD_Capas[[#This Row],[idcapa]],Capas[],2,0)</f>
        <v>compras_tienda_de_regalos</v>
      </c>
      <c r="C111" s="3">
        <v>17</v>
      </c>
      <c r="D111" t="s">
        <v>16</v>
      </c>
      <c r="E111" s="1">
        <v>1</v>
      </c>
      <c r="F111" t="s">
        <v>16</v>
      </c>
      <c r="G111" s="4">
        <v>2</v>
      </c>
      <c r="I111" s="27"/>
      <c r="J111" s="1"/>
    </row>
    <row r="112" spans="1:10" x14ac:dyDescent="0.3">
      <c r="A112" s="6" t="s">
        <v>109</v>
      </c>
      <c r="B112" s="18" t="str">
        <f>+VLOOKUP(BD_Capas[[#This Row],[idcapa]],Capas[],2,0)</f>
        <v>compras_tienda_de_regalos</v>
      </c>
      <c r="C112" s="3">
        <v>18</v>
      </c>
      <c r="D112" t="s">
        <v>239</v>
      </c>
      <c r="E112" s="1">
        <v>1</v>
      </c>
      <c r="F112" t="s">
        <v>239</v>
      </c>
      <c r="G112" s="4">
        <v>1</v>
      </c>
      <c r="I112" s="27"/>
      <c r="J112" s="1"/>
    </row>
    <row r="113" spans="1:10" x14ac:dyDescent="0.3">
      <c r="A113" s="6" t="s">
        <v>109</v>
      </c>
      <c r="B113" s="18" t="str">
        <f>+VLOOKUP(BD_Capas[[#This Row],[idcapa]],Capas[],2,0)</f>
        <v>compras_tienda_de_regalos</v>
      </c>
      <c r="C113" s="3">
        <v>19</v>
      </c>
      <c r="D113" t="s">
        <v>240</v>
      </c>
      <c r="E113" s="1"/>
      <c r="G113" s="4"/>
      <c r="I113" s="27"/>
      <c r="J113" s="1"/>
    </row>
    <row r="114" spans="1:10" x14ac:dyDescent="0.3">
      <c r="A114" s="6" t="s">
        <v>109</v>
      </c>
      <c r="B114" s="18" t="str">
        <f>+VLOOKUP(BD_Capas[[#This Row],[idcapa]],Capas[],2,0)</f>
        <v>compras_tienda_de_regalos</v>
      </c>
      <c r="C114" s="3">
        <v>20</v>
      </c>
      <c r="D114" t="s">
        <v>29</v>
      </c>
      <c r="E114" s="1"/>
      <c r="G114" s="4"/>
      <c r="I114" s="27"/>
      <c r="J114" s="1"/>
    </row>
    <row r="115" spans="1:10" x14ac:dyDescent="0.3">
      <c r="A115" s="16" t="s">
        <v>110</v>
      </c>
      <c r="B115" s="21" t="str">
        <f>+VLOOKUP(BD_Capas[[#This Row],[idcapa]],Capas[],2,0)</f>
        <v>compras_general</v>
      </c>
      <c r="C115" s="15">
        <v>1</v>
      </c>
      <c r="D115" s="12" t="s">
        <v>224</v>
      </c>
      <c r="E115" s="13">
        <v>1</v>
      </c>
      <c r="F115" s="12" t="s">
        <v>246</v>
      </c>
      <c r="G115" s="14">
        <v>7</v>
      </c>
      <c r="H115" s="12" t="s">
        <v>246</v>
      </c>
      <c r="I115" s="27" t="str">
        <f>BD_Capas[[#This Row],[idcapa]]&amp;"-"&amp;BD_Capas[[#This Row],[posición_capa]]</f>
        <v>08-0</v>
      </c>
      <c r="J115" s="16">
        <v>0</v>
      </c>
    </row>
    <row r="116" spans="1:10" x14ac:dyDescent="0.3">
      <c r="A116" s="6" t="s">
        <v>110</v>
      </c>
      <c r="B116" s="18" t="str">
        <f>+VLOOKUP(BD_Capas[[#This Row],[idcapa]],Capas[],2,0)</f>
        <v>compras_general</v>
      </c>
      <c r="C116" s="3">
        <v>2</v>
      </c>
      <c r="D116" t="s">
        <v>226</v>
      </c>
      <c r="E116" s="1"/>
      <c r="G116" s="4"/>
      <c r="I116" s="27"/>
      <c r="J116" s="6"/>
    </row>
    <row r="117" spans="1:10" x14ac:dyDescent="0.3">
      <c r="A117" s="6" t="s">
        <v>110</v>
      </c>
      <c r="B117" s="18" t="str">
        <f>+VLOOKUP(BD_Capas[[#This Row],[idcapa]],Capas[],2,0)</f>
        <v>compras_general</v>
      </c>
      <c r="C117" s="3">
        <v>3</v>
      </c>
      <c r="D117" t="s">
        <v>227</v>
      </c>
      <c r="E117" s="1"/>
      <c r="G117" s="4"/>
      <c r="I117" s="27"/>
      <c r="J117" s="6"/>
    </row>
    <row r="118" spans="1:10" x14ac:dyDescent="0.3">
      <c r="A118" s="6" t="s">
        <v>110</v>
      </c>
      <c r="B118" s="18" t="str">
        <f>+VLOOKUP(BD_Capas[[#This Row],[idcapa]],Capas[],2,0)</f>
        <v>compras_general</v>
      </c>
      <c r="C118" s="3">
        <v>4</v>
      </c>
      <c r="D118" t="s">
        <v>228</v>
      </c>
      <c r="E118" s="1"/>
      <c r="G118" s="4"/>
      <c r="I118" s="27"/>
      <c r="J118" s="6"/>
    </row>
    <row r="119" spans="1:10" x14ac:dyDescent="0.3">
      <c r="A119" s="6" t="s">
        <v>110</v>
      </c>
      <c r="B119" s="18" t="str">
        <f>+VLOOKUP(BD_Capas[[#This Row],[idcapa]],Capas[],2,0)</f>
        <v>compras_general</v>
      </c>
      <c r="C119" s="3">
        <v>5</v>
      </c>
      <c r="D119" t="s">
        <v>229</v>
      </c>
      <c r="E119" s="1">
        <v>1</v>
      </c>
      <c r="F119" t="s">
        <v>230</v>
      </c>
      <c r="G119" s="4">
        <v>3</v>
      </c>
      <c r="H119" t="str">
        <f>+H115&amp;" - Detalle"</f>
        <v>Compras: General - Detalle</v>
      </c>
      <c r="I119" s="27" t="str">
        <f>BD_Capas[[#This Row],[idcapa]]&amp;"-"&amp;BD_Capas[[#This Row],[posición_capa]]</f>
        <v>08-1</v>
      </c>
      <c r="J119" s="1">
        <v>1</v>
      </c>
    </row>
    <row r="120" spans="1:10" x14ac:dyDescent="0.3">
      <c r="A120" s="6" t="s">
        <v>110</v>
      </c>
      <c r="B120" s="18" t="str">
        <f>+VLOOKUP(BD_Capas[[#This Row],[idcapa]],Capas[],2,0)</f>
        <v>compras_general</v>
      </c>
      <c r="C120" s="3">
        <v>6</v>
      </c>
      <c r="D120" t="s">
        <v>232</v>
      </c>
      <c r="E120" s="1"/>
      <c r="G120" s="4"/>
      <c r="I120" s="5"/>
      <c r="J120" s="6"/>
    </row>
    <row r="121" spans="1:10" x14ac:dyDescent="0.3">
      <c r="A121" s="6" t="s">
        <v>110</v>
      </c>
      <c r="B121" s="18" t="str">
        <f>+VLOOKUP(BD_Capas[[#This Row],[idcapa]],Capas[],2,0)</f>
        <v>compras_general</v>
      </c>
      <c r="C121" s="3">
        <v>7</v>
      </c>
      <c r="D121" t="s">
        <v>233</v>
      </c>
      <c r="E121" s="1"/>
      <c r="G121" s="4"/>
      <c r="I121" s="5"/>
      <c r="J121" s="6"/>
    </row>
    <row r="122" spans="1:10" x14ac:dyDescent="0.3">
      <c r="A122" s="6" t="s">
        <v>110</v>
      </c>
      <c r="B122" s="18" t="str">
        <f>+VLOOKUP(BD_Capas[[#This Row],[idcapa]],Capas[],2,0)</f>
        <v>compras_general</v>
      </c>
      <c r="C122" s="3">
        <v>8</v>
      </c>
      <c r="D122" t="s">
        <v>2</v>
      </c>
      <c r="E122" s="1"/>
      <c r="G122" s="4"/>
      <c r="I122" s="5"/>
      <c r="J122" s="6"/>
    </row>
    <row r="123" spans="1:10" x14ac:dyDescent="0.3">
      <c r="A123" s="6" t="s">
        <v>110</v>
      </c>
      <c r="B123" s="18" t="str">
        <f>+VLOOKUP(BD_Capas[[#This Row],[idcapa]],Capas[],2,0)</f>
        <v>compras_general</v>
      </c>
      <c r="C123" s="3">
        <v>9</v>
      </c>
      <c r="D123" t="s">
        <v>234</v>
      </c>
      <c r="E123" s="1">
        <v>1</v>
      </c>
      <c r="F123" t="s">
        <v>10</v>
      </c>
      <c r="G123" s="4">
        <v>4</v>
      </c>
      <c r="I123" s="5"/>
      <c r="J123" s="6"/>
    </row>
    <row r="124" spans="1:10" x14ac:dyDescent="0.3">
      <c r="A124" s="6" t="s">
        <v>110</v>
      </c>
      <c r="B124" s="18" t="str">
        <f>+VLOOKUP(BD_Capas[[#This Row],[idcapa]],Capas[],2,0)</f>
        <v>compras_general</v>
      </c>
      <c r="C124" s="3">
        <v>10</v>
      </c>
      <c r="D124" t="s">
        <v>3</v>
      </c>
      <c r="E124" s="1"/>
      <c r="G124" s="4"/>
      <c r="I124" s="5"/>
      <c r="J124" s="6"/>
    </row>
    <row r="125" spans="1:10" x14ac:dyDescent="0.3">
      <c r="A125" s="6" t="s">
        <v>110</v>
      </c>
      <c r="B125" s="18" t="str">
        <f>+VLOOKUP(BD_Capas[[#This Row],[idcapa]],Capas[],2,0)</f>
        <v>compras_general</v>
      </c>
      <c r="C125" s="3">
        <v>11</v>
      </c>
      <c r="D125" t="s">
        <v>235</v>
      </c>
      <c r="E125" s="1">
        <v>1</v>
      </c>
      <c r="F125" t="s">
        <v>104</v>
      </c>
      <c r="G125" s="4">
        <v>5</v>
      </c>
      <c r="I125" s="5"/>
      <c r="J125" s="6"/>
    </row>
    <row r="126" spans="1:10" x14ac:dyDescent="0.3">
      <c r="A126" s="6" t="s">
        <v>110</v>
      </c>
      <c r="B126" s="18" t="str">
        <f>+VLOOKUP(BD_Capas[[#This Row],[idcapa]],Capas[],2,0)</f>
        <v>compras_general</v>
      </c>
      <c r="C126" s="3">
        <v>12</v>
      </c>
      <c r="D126" t="s">
        <v>102</v>
      </c>
      <c r="E126" s="1"/>
      <c r="G126" s="4"/>
      <c r="I126" s="5"/>
      <c r="J126" s="6"/>
    </row>
    <row r="127" spans="1:10" x14ac:dyDescent="0.3">
      <c r="A127" s="6" t="s">
        <v>110</v>
      </c>
      <c r="B127" s="18" t="str">
        <f>+VLOOKUP(BD_Capas[[#This Row],[idcapa]],Capas[],2,0)</f>
        <v>compras_general</v>
      </c>
      <c r="C127" s="3">
        <v>13</v>
      </c>
      <c r="D127" t="s">
        <v>236</v>
      </c>
      <c r="E127" s="1">
        <v>1</v>
      </c>
      <c r="F127" t="s">
        <v>11</v>
      </c>
      <c r="G127" s="4">
        <v>6</v>
      </c>
      <c r="I127" s="5"/>
      <c r="J127" s="6"/>
    </row>
    <row r="128" spans="1:10" x14ac:dyDescent="0.3">
      <c r="A128" s="6" t="s">
        <v>110</v>
      </c>
      <c r="B128" s="18" t="str">
        <f>+VLOOKUP(BD_Capas[[#This Row],[idcapa]],Capas[],2,0)</f>
        <v>compras_general</v>
      </c>
      <c r="C128" s="3">
        <v>14</v>
      </c>
      <c r="D128" t="s">
        <v>237</v>
      </c>
      <c r="E128" s="1"/>
      <c r="G128" s="4"/>
      <c r="I128" s="5"/>
      <c r="J128" s="6"/>
    </row>
    <row r="129" spans="1:10" x14ac:dyDescent="0.3">
      <c r="A129" s="6" t="s">
        <v>110</v>
      </c>
      <c r="B129" s="18" t="str">
        <f>+VLOOKUP(BD_Capas[[#This Row],[idcapa]],Capas[],2,0)</f>
        <v>compras_general</v>
      </c>
      <c r="C129" s="3">
        <v>15</v>
      </c>
      <c r="D129" t="s">
        <v>1</v>
      </c>
      <c r="E129" s="1"/>
      <c r="G129" s="4"/>
      <c r="I129" s="27"/>
      <c r="J129" s="1"/>
    </row>
    <row r="130" spans="1:10" x14ac:dyDescent="0.3">
      <c r="A130" s="6" t="s">
        <v>110</v>
      </c>
      <c r="B130" s="18" t="str">
        <f>+VLOOKUP(BD_Capas[[#This Row],[idcapa]],Capas[],2,0)</f>
        <v>compras_general</v>
      </c>
      <c r="C130" s="3">
        <v>16</v>
      </c>
      <c r="D130" t="s">
        <v>238</v>
      </c>
      <c r="E130" s="1"/>
      <c r="G130" s="4"/>
      <c r="I130" s="27"/>
      <c r="J130" s="1"/>
    </row>
    <row r="131" spans="1:10" x14ac:dyDescent="0.3">
      <c r="A131" s="6" t="s">
        <v>110</v>
      </c>
      <c r="B131" s="18" t="str">
        <f>+VLOOKUP(BD_Capas[[#This Row],[idcapa]],Capas[],2,0)</f>
        <v>compras_general</v>
      </c>
      <c r="C131" s="3">
        <v>17</v>
      </c>
      <c r="D131" t="s">
        <v>16</v>
      </c>
      <c r="E131" s="1">
        <v>1</v>
      </c>
      <c r="F131" t="s">
        <v>16</v>
      </c>
      <c r="G131" s="4">
        <v>2</v>
      </c>
      <c r="I131" s="27"/>
      <c r="J131" s="1"/>
    </row>
    <row r="132" spans="1:10" x14ac:dyDescent="0.3">
      <c r="A132" s="6" t="s">
        <v>110</v>
      </c>
      <c r="B132" s="18" t="str">
        <f>+VLOOKUP(BD_Capas[[#This Row],[idcapa]],Capas[],2,0)</f>
        <v>compras_general</v>
      </c>
      <c r="C132" s="3">
        <v>18</v>
      </c>
      <c r="D132" t="s">
        <v>239</v>
      </c>
      <c r="E132" s="1">
        <v>1</v>
      </c>
      <c r="F132" t="s">
        <v>239</v>
      </c>
      <c r="G132" s="4">
        <v>1</v>
      </c>
      <c r="I132" s="27"/>
      <c r="J132" s="1"/>
    </row>
    <row r="133" spans="1:10" x14ac:dyDescent="0.3">
      <c r="A133" s="6" t="s">
        <v>110</v>
      </c>
      <c r="B133" s="18" t="str">
        <f>+VLOOKUP(BD_Capas[[#This Row],[idcapa]],Capas[],2,0)</f>
        <v>compras_general</v>
      </c>
      <c r="C133" s="3">
        <v>19</v>
      </c>
      <c r="D133" t="s">
        <v>240</v>
      </c>
      <c r="E133" s="1"/>
      <c r="G133" s="4"/>
      <c r="I133" s="27"/>
      <c r="J133" s="1"/>
    </row>
    <row r="134" spans="1:10" x14ac:dyDescent="0.3">
      <c r="A134" s="6" t="s">
        <v>110</v>
      </c>
      <c r="B134" s="18" t="str">
        <f>+VLOOKUP(BD_Capas[[#This Row],[idcapa]],Capas[],2,0)</f>
        <v>compras_general</v>
      </c>
      <c r="C134" s="3">
        <v>20</v>
      </c>
      <c r="D134" t="s">
        <v>29</v>
      </c>
      <c r="E134" s="1"/>
      <c r="G134" s="4"/>
      <c r="I134" s="27"/>
      <c r="J134" s="1"/>
    </row>
    <row r="135" spans="1:10" x14ac:dyDescent="0.3">
      <c r="A135" s="16" t="s">
        <v>111</v>
      </c>
      <c r="B135" s="21" t="str">
        <f>+VLOOKUP(BD_Capas[[#This Row],[idcapa]],Capas[],2,0)</f>
        <v>compras_verduleria</v>
      </c>
      <c r="C135" s="15">
        <v>1</v>
      </c>
      <c r="D135" s="12" t="s">
        <v>224</v>
      </c>
      <c r="E135" s="13">
        <v>1</v>
      </c>
      <c r="F135" s="12" t="s">
        <v>248</v>
      </c>
      <c r="G135" s="14">
        <v>7</v>
      </c>
      <c r="H135" s="12" t="s">
        <v>248</v>
      </c>
      <c r="I135" s="27" t="str">
        <f>BD_Capas[[#This Row],[idcapa]]&amp;"-"&amp;BD_Capas[[#This Row],[posición_capa]]</f>
        <v>09-0</v>
      </c>
      <c r="J135" s="16">
        <v>0</v>
      </c>
    </row>
    <row r="136" spans="1:10" x14ac:dyDescent="0.3">
      <c r="A136" s="6" t="s">
        <v>111</v>
      </c>
      <c r="B136" s="18" t="str">
        <f>+VLOOKUP(BD_Capas[[#This Row],[idcapa]],Capas[],2,0)</f>
        <v>compras_verduleria</v>
      </c>
      <c r="C136" s="3">
        <v>2</v>
      </c>
      <c r="D136" t="s">
        <v>226</v>
      </c>
      <c r="E136" s="1"/>
      <c r="G136" s="4"/>
      <c r="I136" s="27"/>
      <c r="J136" s="6"/>
    </row>
    <row r="137" spans="1:10" x14ac:dyDescent="0.3">
      <c r="A137" s="6" t="s">
        <v>111</v>
      </c>
      <c r="B137" s="18" t="str">
        <f>+VLOOKUP(BD_Capas[[#This Row],[idcapa]],Capas[],2,0)</f>
        <v>compras_verduleria</v>
      </c>
      <c r="C137" s="3">
        <v>3</v>
      </c>
      <c r="D137" t="s">
        <v>227</v>
      </c>
      <c r="E137" s="1"/>
      <c r="G137" s="4"/>
      <c r="I137" s="27"/>
      <c r="J137" s="6"/>
    </row>
    <row r="138" spans="1:10" x14ac:dyDescent="0.3">
      <c r="A138" s="6" t="s">
        <v>111</v>
      </c>
      <c r="B138" s="18" t="str">
        <f>+VLOOKUP(BD_Capas[[#This Row],[idcapa]],Capas[],2,0)</f>
        <v>compras_verduleria</v>
      </c>
      <c r="C138" s="3">
        <v>4</v>
      </c>
      <c r="D138" t="s">
        <v>228</v>
      </c>
      <c r="E138" s="1"/>
      <c r="G138" s="4"/>
      <c r="I138" s="27"/>
      <c r="J138" s="6"/>
    </row>
    <row r="139" spans="1:10" x14ac:dyDescent="0.3">
      <c r="A139" s="6" t="s">
        <v>111</v>
      </c>
      <c r="B139" s="18" t="str">
        <f>+VLOOKUP(BD_Capas[[#This Row],[idcapa]],Capas[],2,0)</f>
        <v>compras_verduleria</v>
      </c>
      <c r="C139" s="3">
        <v>5</v>
      </c>
      <c r="D139" t="s">
        <v>229</v>
      </c>
      <c r="E139" s="1">
        <v>1</v>
      </c>
      <c r="F139" t="s">
        <v>230</v>
      </c>
      <c r="G139" s="4">
        <v>3</v>
      </c>
      <c r="H139" t="str">
        <f>+H135&amp;" - Detalle"</f>
        <v>Compras: Verdulería - Detalle</v>
      </c>
      <c r="I139" s="27" t="str">
        <f>BD_Capas[[#This Row],[idcapa]]&amp;"-"&amp;BD_Capas[[#This Row],[posición_capa]]</f>
        <v>09-1</v>
      </c>
      <c r="J139" s="1">
        <v>1</v>
      </c>
    </row>
    <row r="140" spans="1:10" x14ac:dyDescent="0.3">
      <c r="A140" s="6" t="s">
        <v>111</v>
      </c>
      <c r="B140" s="18" t="str">
        <f>+VLOOKUP(BD_Capas[[#This Row],[idcapa]],Capas[],2,0)</f>
        <v>compras_verduleria</v>
      </c>
      <c r="C140" s="3">
        <v>6</v>
      </c>
      <c r="D140" t="s">
        <v>232</v>
      </c>
      <c r="E140" s="1"/>
      <c r="G140" s="4"/>
      <c r="I140" s="5"/>
      <c r="J140" s="6"/>
    </row>
    <row r="141" spans="1:10" x14ac:dyDescent="0.3">
      <c r="A141" s="6" t="s">
        <v>111</v>
      </c>
      <c r="B141" s="18" t="str">
        <f>+VLOOKUP(BD_Capas[[#This Row],[idcapa]],Capas[],2,0)</f>
        <v>compras_verduleria</v>
      </c>
      <c r="C141" s="3">
        <v>7</v>
      </c>
      <c r="D141" t="s">
        <v>233</v>
      </c>
      <c r="E141" s="1"/>
      <c r="G141" s="4"/>
      <c r="I141" s="5"/>
      <c r="J141" s="6"/>
    </row>
    <row r="142" spans="1:10" x14ac:dyDescent="0.3">
      <c r="A142" s="6" t="s">
        <v>111</v>
      </c>
      <c r="B142" s="18" t="str">
        <f>+VLOOKUP(BD_Capas[[#This Row],[idcapa]],Capas[],2,0)</f>
        <v>compras_verduleria</v>
      </c>
      <c r="C142" s="3">
        <v>8</v>
      </c>
      <c r="D142" t="s">
        <v>2</v>
      </c>
      <c r="E142" s="1"/>
      <c r="G142" s="4"/>
      <c r="I142" s="5"/>
      <c r="J142" s="6"/>
    </row>
    <row r="143" spans="1:10" x14ac:dyDescent="0.3">
      <c r="A143" s="6" t="s">
        <v>111</v>
      </c>
      <c r="B143" s="18" t="str">
        <f>+VLOOKUP(BD_Capas[[#This Row],[idcapa]],Capas[],2,0)</f>
        <v>compras_verduleria</v>
      </c>
      <c r="C143" s="3">
        <v>9</v>
      </c>
      <c r="D143" t="s">
        <v>234</v>
      </c>
      <c r="E143" s="1">
        <v>1</v>
      </c>
      <c r="F143" t="s">
        <v>10</v>
      </c>
      <c r="G143" s="4">
        <v>4</v>
      </c>
      <c r="I143" s="5"/>
      <c r="J143" s="6"/>
    </row>
    <row r="144" spans="1:10" x14ac:dyDescent="0.3">
      <c r="A144" s="6" t="s">
        <v>111</v>
      </c>
      <c r="B144" s="18" t="str">
        <f>+VLOOKUP(BD_Capas[[#This Row],[idcapa]],Capas[],2,0)</f>
        <v>compras_verduleria</v>
      </c>
      <c r="C144" s="3">
        <v>10</v>
      </c>
      <c r="D144" t="s">
        <v>3</v>
      </c>
      <c r="E144" s="1"/>
      <c r="G144" s="4"/>
      <c r="I144" s="5"/>
      <c r="J144" s="6"/>
    </row>
    <row r="145" spans="1:10" x14ac:dyDescent="0.3">
      <c r="A145" s="6" t="s">
        <v>111</v>
      </c>
      <c r="B145" s="18" t="str">
        <f>+VLOOKUP(BD_Capas[[#This Row],[idcapa]],Capas[],2,0)</f>
        <v>compras_verduleria</v>
      </c>
      <c r="C145" s="3">
        <v>11</v>
      </c>
      <c r="D145" t="s">
        <v>235</v>
      </c>
      <c r="E145" s="1">
        <v>1</v>
      </c>
      <c r="F145" t="s">
        <v>104</v>
      </c>
      <c r="G145" s="4">
        <v>5</v>
      </c>
      <c r="I145" s="5"/>
      <c r="J145" s="6"/>
    </row>
    <row r="146" spans="1:10" x14ac:dyDescent="0.3">
      <c r="A146" s="6" t="s">
        <v>111</v>
      </c>
      <c r="B146" s="18" t="str">
        <f>+VLOOKUP(BD_Capas[[#This Row],[idcapa]],Capas[],2,0)</f>
        <v>compras_verduleria</v>
      </c>
      <c r="C146" s="3">
        <v>12</v>
      </c>
      <c r="D146" t="s">
        <v>102</v>
      </c>
      <c r="E146" s="1"/>
      <c r="G146" s="4"/>
      <c r="I146" s="5"/>
      <c r="J146" s="6"/>
    </row>
    <row r="147" spans="1:10" x14ac:dyDescent="0.3">
      <c r="A147" s="6" t="s">
        <v>111</v>
      </c>
      <c r="B147" s="18" t="str">
        <f>+VLOOKUP(BD_Capas[[#This Row],[idcapa]],Capas[],2,0)</f>
        <v>compras_verduleria</v>
      </c>
      <c r="C147" s="3">
        <v>13</v>
      </c>
      <c r="D147" t="s">
        <v>236</v>
      </c>
      <c r="E147" s="1">
        <v>1</v>
      </c>
      <c r="F147" t="s">
        <v>11</v>
      </c>
      <c r="G147" s="4">
        <v>6</v>
      </c>
      <c r="I147" s="5"/>
      <c r="J147" s="6"/>
    </row>
    <row r="148" spans="1:10" x14ac:dyDescent="0.3">
      <c r="A148" s="6" t="s">
        <v>111</v>
      </c>
      <c r="B148" s="18" t="str">
        <f>+VLOOKUP(BD_Capas[[#This Row],[idcapa]],Capas[],2,0)</f>
        <v>compras_verduleria</v>
      </c>
      <c r="C148" s="3">
        <v>14</v>
      </c>
      <c r="D148" t="s">
        <v>237</v>
      </c>
      <c r="E148" s="1"/>
      <c r="G148" s="4"/>
      <c r="I148" s="5"/>
      <c r="J148" s="6"/>
    </row>
    <row r="149" spans="1:10" x14ac:dyDescent="0.3">
      <c r="A149" s="6" t="s">
        <v>111</v>
      </c>
      <c r="B149" s="18" t="str">
        <f>+VLOOKUP(BD_Capas[[#This Row],[idcapa]],Capas[],2,0)</f>
        <v>compras_verduleria</v>
      </c>
      <c r="C149" s="3">
        <v>15</v>
      </c>
      <c r="D149" t="s">
        <v>1</v>
      </c>
      <c r="E149" s="1"/>
      <c r="G149" s="4"/>
      <c r="I149" s="27"/>
      <c r="J149" s="1"/>
    </row>
    <row r="150" spans="1:10" x14ac:dyDescent="0.3">
      <c r="A150" s="6" t="s">
        <v>111</v>
      </c>
      <c r="B150" s="18" t="str">
        <f>+VLOOKUP(BD_Capas[[#This Row],[idcapa]],Capas[],2,0)</f>
        <v>compras_verduleria</v>
      </c>
      <c r="C150" s="3">
        <v>16</v>
      </c>
      <c r="D150" t="s">
        <v>238</v>
      </c>
      <c r="E150" s="1"/>
      <c r="G150" s="4"/>
      <c r="I150" s="27"/>
      <c r="J150" s="1"/>
    </row>
    <row r="151" spans="1:10" x14ac:dyDescent="0.3">
      <c r="A151" s="6" t="s">
        <v>111</v>
      </c>
      <c r="B151" s="18" t="str">
        <f>+VLOOKUP(BD_Capas[[#This Row],[idcapa]],Capas[],2,0)</f>
        <v>compras_verduleria</v>
      </c>
      <c r="C151" s="3">
        <v>17</v>
      </c>
      <c r="D151" t="s">
        <v>16</v>
      </c>
      <c r="E151" s="1">
        <v>1</v>
      </c>
      <c r="F151" t="s">
        <v>16</v>
      </c>
      <c r="G151" s="4">
        <v>2</v>
      </c>
      <c r="I151" s="27"/>
      <c r="J151" s="1"/>
    </row>
    <row r="152" spans="1:10" x14ac:dyDescent="0.3">
      <c r="A152" s="6" t="s">
        <v>111</v>
      </c>
      <c r="B152" s="18" t="str">
        <f>+VLOOKUP(BD_Capas[[#This Row],[idcapa]],Capas[],2,0)</f>
        <v>compras_verduleria</v>
      </c>
      <c r="C152" s="3">
        <v>18</v>
      </c>
      <c r="D152" t="s">
        <v>239</v>
      </c>
      <c r="E152" s="1">
        <v>1</v>
      </c>
      <c r="F152" t="s">
        <v>239</v>
      </c>
      <c r="G152" s="4">
        <v>1</v>
      </c>
      <c r="I152" s="27"/>
      <c r="J152" s="1"/>
    </row>
    <row r="153" spans="1:10" x14ac:dyDescent="0.3">
      <c r="A153" s="6" t="s">
        <v>111</v>
      </c>
      <c r="B153" s="18" t="str">
        <f>+VLOOKUP(BD_Capas[[#This Row],[idcapa]],Capas[],2,0)</f>
        <v>compras_verduleria</v>
      </c>
      <c r="C153" s="3">
        <v>19</v>
      </c>
      <c r="D153" t="s">
        <v>240</v>
      </c>
      <c r="E153" s="1"/>
      <c r="G153" s="4"/>
      <c r="I153" s="27"/>
      <c r="J153" s="1"/>
    </row>
    <row r="154" spans="1:10" x14ac:dyDescent="0.3">
      <c r="A154" s="6" t="s">
        <v>111</v>
      </c>
      <c r="B154" s="18" t="str">
        <f>+VLOOKUP(BD_Capas[[#This Row],[idcapa]],Capas[],2,0)</f>
        <v>compras_verduleria</v>
      </c>
      <c r="C154" s="3">
        <v>20</v>
      </c>
      <c r="D154" t="s">
        <v>29</v>
      </c>
      <c r="E154" s="1"/>
      <c r="G154" s="4"/>
      <c r="I154" s="27"/>
      <c r="J154" s="1"/>
    </row>
    <row r="155" spans="1:10" x14ac:dyDescent="0.3">
      <c r="A155" s="16" t="s">
        <v>112</v>
      </c>
      <c r="B155" s="21" t="str">
        <f>+VLOOKUP(BD_Capas[[#This Row],[idcapa]],Capas[],2,0)</f>
        <v>compras_carniceria</v>
      </c>
      <c r="C155" s="15">
        <v>1</v>
      </c>
      <c r="D155" s="12" t="s">
        <v>224</v>
      </c>
      <c r="E155" s="13">
        <v>1</v>
      </c>
      <c r="F155" s="12" t="s">
        <v>250</v>
      </c>
      <c r="G155" s="14">
        <v>7</v>
      </c>
      <c r="H155" s="12" t="s">
        <v>250</v>
      </c>
      <c r="I155" s="27" t="str">
        <f>BD_Capas[[#This Row],[idcapa]]&amp;"-"&amp;BD_Capas[[#This Row],[posición_capa]]</f>
        <v>10-0</v>
      </c>
      <c r="J155" s="16">
        <v>0</v>
      </c>
    </row>
    <row r="156" spans="1:10" x14ac:dyDescent="0.3">
      <c r="A156" s="6" t="s">
        <v>112</v>
      </c>
      <c r="B156" s="18" t="str">
        <f>+VLOOKUP(BD_Capas[[#This Row],[idcapa]],Capas[],2,0)</f>
        <v>compras_carniceria</v>
      </c>
      <c r="C156" s="3">
        <v>2</v>
      </c>
      <c r="D156" t="s">
        <v>226</v>
      </c>
      <c r="E156" s="1"/>
      <c r="G156" s="4"/>
      <c r="I156" s="27"/>
      <c r="J156" s="6"/>
    </row>
    <row r="157" spans="1:10" x14ac:dyDescent="0.3">
      <c r="A157" s="6" t="s">
        <v>112</v>
      </c>
      <c r="B157" s="18" t="str">
        <f>+VLOOKUP(BD_Capas[[#This Row],[idcapa]],Capas[],2,0)</f>
        <v>compras_carniceria</v>
      </c>
      <c r="C157" s="3">
        <v>3</v>
      </c>
      <c r="D157" t="s">
        <v>227</v>
      </c>
      <c r="E157" s="1"/>
      <c r="G157" s="4"/>
      <c r="I157" s="27"/>
      <c r="J157" s="6"/>
    </row>
    <row r="158" spans="1:10" x14ac:dyDescent="0.3">
      <c r="A158" s="6" t="s">
        <v>112</v>
      </c>
      <c r="B158" s="18" t="str">
        <f>+VLOOKUP(BD_Capas[[#This Row],[idcapa]],Capas[],2,0)</f>
        <v>compras_carniceria</v>
      </c>
      <c r="C158" s="3">
        <v>4</v>
      </c>
      <c r="D158" t="s">
        <v>228</v>
      </c>
      <c r="E158" s="1"/>
      <c r="G158" s="4"/>
      <c r="I158" s="27"/>
      <c r="J158" s="6"/>
    </row>
    <row r="159" spans="1:10" x14ac:dyDescent="0.3">
      <c r="A159" s="6" t="s">
        <v>112</v>
      </c>
      <c r="B159" s="18" t="str">
        <f>+VLOOKUP(BD_Capas[[#This Row],[idcapa]],Capas[],2,0)</f>
        <v>compras_carniceria</v>
      </c>
      <c r="C159" s="3">
        <v>5</v>
      </c>
      <c r="D159" t="s">
        <v>229</v>
      </c>
      <c r="E159" s="1">
        <v>1</v>
      </c>
      <c r="F159" t="s">
        <v>230</v>
      </c>
      <c r="G159" s="4">
        <v>3</v>
      </c>
      <c r="H159" t="str">
        <f>+H155&amp;" - Detalle"</f>
        <v>Compras: Carnicería - Detalle</v>
      </c>
      <c r="I159" s="27" t="str">
        <f>BD_Capas[[#This Row],[idcapa]]&amp;"-"&amp;BD_Capas[[#This Row],[posición_capa]]</f>
        <v>10-1</v>
      </c>
      <c r="J159" s="1">
        <v>1</v>
      </c>
    </row>
    <row r="160" spans="1:10" x14ac:dyDescent="0.3">
      <c r="A160" s="6" t="s">
        <v>112</v>
      </c>
      <c r="B160" s="18" t="str">
        <f>+VLOOKUP(BD_Capas[[#This Row],[idcapa]],Capas[],2,0)</f>
        <v>compras_carniceria</v>
      </c>
      <c r="C160" s="3">
        <v>6</v>
      </c>
      <c r="D160" t="s">
        <v>232</v>
      </c>
      <c r="E160" s="1"/>
      <c r="G160" s="4"/>
      <c r="I160" s="5"/>
      <c r="J160" s="6"/>
    </row>
    <row r="161" spans="1:10" x14ac:dyDescent="0.3">
      <c r="A161" s="6" t="s">
        <v>112</v>
      </c>
      <c r="B161" s="18" t="str">
        <f>+VLOOKUP(BD_Capas[[#This Row],[idcapa]],Capas[],2,0)</f>
        <v>compras_carniceria</v>
      </c>
      <c r="C161" s="3">
        <v>7</v>
      </c>
      <c r="D161" t="s">
        <v>233</v>
      </c>
      <c r="E161" s="1"/>
      <c r="G161" s="4"/>
      <c r="I161" s="5"/>
      <c r="J161" s="6"/>
    </row>
    <row r="162" spans="1:10" x14ac:dyDescent="0.3">
      <c r="A162" s="6" t="s">
        <v>112</v>
      </c>
      <c r="B162" s="18" t="str">
        <f>+VLOOKUP(BD_Capas[[#This Row],[idcapa]],Capas[],2,0)</f>
        <v>compras_carniceria</v>
      </c>
      <c r="C162" s="3">
        <v>8</v>
      </c>
      <c r="D162" t="s">
        <v>2</v>
      </c>
      <c r="E162" s="1"/>
      <c r="G162" s="4"/>
      <c r="I162" s="5"/>
      <c r="J162" s="6"/>
    </row>
    <row r="163" spans="1:10" x14ac:dyDescent="0.3">
      <c r="A163" s="6" t="s">
        <v>112</v>
      </c>
      <c r="B163" s="18" t="str">
        <f>+VLOOKUP(BD_Capas[[#This Row],[idcapa]],Capas[],2,0)</f>
        <v>compras_carniceria</v>
      </c>
      <c r="C163" s="3">
        <v>9</v>
      </c>
      <c r="D163" t="s">
        <v>234</v>
      </c>
      <c r="E163" s="1">
        <v>1</v>
      </c>
      <c r="F163" t="s">
        <v>10</v>
      </c>
      <c r="G163" s="4">
        <v>4</v>
      </c>
      <c r="I163" s="5"/>
      <c r="J163" s="6"/>
    </row>
    <row r="164" spans="1:10" x14ac:dyDescent="0.3">
      <c r="A164" s="6" t="s">
        <v>112</v>
      </c>
      <c r="B164" s="18" t="str">
        <f>+VLOOKUP(BD_Capas[[#This Row],[idcapa]],Capas[],2,0)</f>
        <v>compras_carniceria</v>
      </c>
      <c r="C164" s="3">
        <v>10</v>
      </c>
      <c r="D164" t="s">
        <v>3</v>
      </c>
      <c r="E164" s="1"/>
      <c r="G164" s="4"/>
      <c r="I164" s="5"/>
      <c r="J164" s="6"/>
    </row>
    <row r="165" spans="1:10" x14ac:dyDescent="0.3">
      <c r="A165" s="6" t="s">
        <v>112</v>
      </c>
      <c r="B165" s="18" t="str">
        <f>+VLOOKUP(BD_Capas[[#This Row],[idcapa]],Capas[],2,0)</f>
        <v>compras_carniceria</v>
      </c>
      <c r="C165" s="3">
        <v>11</v>
      </c>
      <c r="D165" t="s">
        <v>235</v>
      </c>
      <c r="E165" s="1">
        <v>1</v>
      </c>
      <c r="F165" t="s">
        <v>104</v>
      </c>
      <c r="G165" s="4">
        <v>5</v>
      </c>
      <c r="I165" s="5"/>
      <c r="J165" s="6"/>
    </row>
    <row r="166" spans="1:10" x14ac:dyDescent="0.3">
      <c r="A166" s="6" t="s">
        <v>112</v>
      </c>
      <c r="B166" s="18" t="str">
        <f>+VLOOKUP(BD_Capas[[#This Row],[idcapa]],Capas[],2,0)</f>
        <v>compras_carniceria</v>
      </c>
      <c r="C166" s="3">
        <v>12</v>
      </c>
      <c r="D166" t="s">
        <v>102</v>
      </c>
      <c r="E166" s="1"/>
      <c r="G166" s="4"/>
      <c r="I166" s="5"/>
      <c r="J166" s="6"/>
    </row>
    <row r="167" spans="1:10" x14ac:dyDescent="0.3">
      <c r="A167" s="6" t="s">
        <v>112</v>
      </c>
      <c r="B167" s="18" t="str">
        <f>+VLOOKUP(BD_Capas[[#This Row],[idcapa]],Capas[],2,0)</f>
        <v>compras_carniceria</v>
      </c>
      <c r="C167" s="3">
        <v>13</v>
      </c>
      <c r="D167" t="s">
        <v>236</v>
      </c>
      <c r="E167" s="1">
        <v>1</v>
      </c>
      <c r="F167" t="s">
        <v>11</v>
      </c>
      <c r="G167" s="4">
        <v>6</v>
      </c>
      <c r="I167" s="5"/>
      <c r="J167" s="6"/>
    </row>
    <row r="168" spans="1:10" x14ac:dyDescent="0.3">
      <c r="A168" s="6" t="s">
        <v>112</v>
      </c>
      <c r="B168" s="18" t="str">
        <f>+VLOOKUP(BD_Capas[[#This Row],[idcapa]],Capas[],2,0)</f>
        <v>compras_carniceria</v>
      </c>
      <c r="C168" s="3">
        <v>14</v>
      </c>
      <c r="D168" t="s">
        <v>237</v>
      </c>
      <c r="E168" s="1"/>
      <c r="G168" s="4"/>
      <c r="I168" s="5"/>
      <c r="J168" s="6"/>
    </row>
    <row r="169" spans="1:10" x14ac:dyDescent="0.3">
      <c r="A169" s="6" t="s">
        <v>112</v>
      </c>
      <c r="B169" s="18" t="str">
        <f>+VLOOKUP(BD_Capas[[#This Row],[idcapa]],Capas[],2,0)</f>
        <v>compras_carniceria</v>
      </c>
      <c r="C169" s="3">
        <v>15</v>
      </c>
      <c r="D169" t="s">
        <v>1</v>
      </c>
      <c r="E169" s="1"/>
      <c r="G169" s="4"/>
      <c r="I169" s="27"/>
      <c r="J169" s="1"/>
    </row>
    <row r="170" spans="1:10" x14ac:dyDescent="0.3">
      <c r="A170" s="6" t="s">
        <v>112</v>
      </c>
      <c r="B170" s="18" t="str">
        <f>+VLOOKUP(BD_Capas[[#This Row],[idcapa]],Capas[],2,0)</f>
        <v>compras_carniceria</v>
      </c>
      <c r="C170" s="3">
        <v>16</v>
      </c>
      <c r="D170" t="s">
        <v>238</v>
      </c>
      <c r="E170" s="1"/>
      <c r="G170" s="4"/>
      <c r="I170" s="27"/>
      <c r="J170" s="1"/>
    </row>
    <row r="171" spans="1:10" x14ac:dyDescent="0.3">
      <c r="A171" s="6" t="s">
        <v>112</v>
      </c>
      <c r="B171" s="18" t="str">
        <f>+VLOOKUP(BD_Capas[[#This Row],[idcapa]],Capas[],2,0)</f>
        <v>compras_carniceria</v>
      </c>
      <c r="C171" s="3">
        <v>17</v>
      </c>
      <c r="D171" t="s">
        <v>16</v>
      </c>
      <c r="E171" s="1">
        <v>1</v>
      </c>
      <c r="F171" t="s">
        <v>16</v>
      </c>
      <c r="G171" s="4">
        <v>2</v>
      </c>
      <c r="I171" s="27"/>
      <c r="J171" s="1"/>
    </row>
    <row r="172" spans="1:10" x14ac:dyDescent="0.3">
      <c r="A172" s="6" t="s">
        <v>112</v>
      </c>
      <c r="B172" s="18" t="str">
        <f>+VLOOKUP(BD_Capas[[#This Row],[idcapa]],Capas[],2,0)</f>
        <v>compras_carniceria</v>
      </c>
      <c r="C172" s="3">
        <v>18</v>
      </c>
      <c r="D172" t="s">
        <v>239</v>
      </c>
      <c r="E172" s="1">
        <v>1</v>
      </c>
      <c r="F172" t="s">
        <v>239</v>
      </c>
      <c r="G172" s="4">
        <v>1</v>
      </c>
      <c r="I172" s="27"/>
      <c r="J172" s="1"/>
    </row>
    <row r="173" spans="1:10" x14ac:dyDescent="0.3">
      <c r="A173" s="6" t="s">
        <v>112</v>
      </c>
      <c r="B173" s="18" t="str">
        <f>+VLOOKUP(BD_Capas[[#This Row],[idcapa]],Capas[],2,0)</f>
        <v>compras_carniceria</v>
      </c>
      <c r="C173" s="3">
        <v>19</v>
      </c>
      <c r="D173" t="s">
        <v>240</v>
      </c>
      <c r="E173" s="1"/>
      <c r="G173" s="4"/>
      <c r="I173" s="27"/>
      <c r="J173" s="1"/>
    </row>
    <row r="174" spans="1:10" x14ac:dyDescent="0.3">
      <c r="A174" s="6" t="s">
        <v>112</v>
      </c>
      <c r="B174" s="18" t="str">
        <f>+VLOOKUP(BD_Capas[[#This Row],[idcapa]],Capas[],2,0)</f>
        <v>compras_carniceria</v>
      </c>
      <c r="C174" s="3">
        <v>20</v>
      </c>
      <c r="D174" t="s">
        <v>29</v>
      </c>
      <c r="E174" s="1"/>
      <c r="G174" s="4"/>
      <c r="I174" s="27"/>
      <c r="J174" s="1"/>
    </row>
    <row r="175" spans="1:10" x14ac:dyDescent="0.3">
      <c r="A175" s="16" t="s">
        <v>120</v>
      </c>
      <c r="B175" s="21" t="str">
        <f>+VLOOKUP(BD_Capas[[#This Row],[idcapa]],Capas[],2,0)</f>
        <v>compras_florista</v>
      </c>
      <c r="C175" s="15">
        <v>1</v>
      </c>
      <c r="D175" s="12" t="s">
        <v>224</v>
      </c>
      <c r="E175" s="13">
        <v>1</v>
      </c>
      <c r="F175" s="12" t="s">
        <v>252</v>
      </c>
      <c r="G175" s="14">
        <v>7</v>
      </c>
      <c r="H175" s="12" t="s">
        <v>252</v>
      </c>
      <c r="I175" s="27" t="str">
        <f>BD_Capas[[#This Row],[idcapa]]&amp;"-"&amp;BD_Capas[[#This Row],[posición_capa]]</f>
        <v>11-0</v>
      </c>
      <c r="J175" s="16">
        <v>0</v>
      </c>
    </row>
    <row r="176" spans="1:10" x14ac:dyDescent="0.3">
      <c r="A176" s="6" t="s">
        <v>120</v>
      </c>
      <c r="B176" s="18" t="str">
        <f>+VLOOKUP(BD_Capas[[#This Row],[idcapa]],Capas[],2,0)</f>
        <v>compras_florista</v>
      </c>
      <c r="C176" s="3">
        <v>2</v>
      </c>
      <c r="D176" t="s">
        <v>226</v>
      </c>
      <c r="E176" s="1"/>
      <c r="G176" s="4"/>
      <c r="I176" s="27"/>
      <c r="J176" s="6"/>
    </row>
    <row r="177" spans="1:10" x14ac:dyDescent="0.3">
      <c r="A177" s="6" t="s">
        <v>120</v>
      </c>
      <c r="B177" s="18" t="str">
        <f>+VLOOKUP(BD_Capas[[#This Row],[idcapa]],Capas[],2,0)</f>
        <v>compras_florista</v>
      </c>
      <c r="C177" s="3">
        <v>3</v>
      </c>
      <c r="D177" t="s">
        <v>227</v>
      </c>
      <c r="E177" s="1"/>
      <c r="G177" s="4"/>
      <c r="I177" s="27"/>
      <c r="J177" s="6"/>
    </row>
    <row r="178" spans="1:10" x14ac:dyDescent="0.3">
      <c r="A178" s="6" t="s">
        <v>120</v>
      </c>
      <c r="B178" s="18" t="str">
        <f>+VLOOKUP(BD_Capas[[#This Row],[idcapa]],Capas[],2,0)</f>
        <v>compras_florista</v>
      </c>
      <c r="C178" s="3">
        <v>4</v>
      </c>
      <c r="D178" t="s">
        <v>228</v>
      </c>
      <c r="E178" s="1"/>
      <c r="G178" s="4"/>
      <c r="I178" s="27"/>
      <c r="J178" s="6"/>
    </row>
    <row r="179" spans="1:10" x14ac:dyDescent="0.3">
      <c r="A179" s="6" t="s">
        <v>120</v>
      </c>
      <c r="B179" s="18" t="str">
        <f>+VLOOKUP(BD_Capas[[#This Row],[idcapa]],Capas[],2,0)</f>
        <v>compras_florista</v>
      </c>
      <c r="C179" s="3">
        <v>5</v>
      </c>
      <c r="D179" t="s">
        <v>229</v>
      </c>
      <c r="E179" s="1">
        <v>1</v>
      </c>
      <c r="F179" t="s">
        <v>230</v>
      </c>
      <c r="G179" s="4">
        <v>3</v>
      </c>
      <c r="H179" t="str">
        <f>+H175&amp;" - Detalle"</f>
        <v>Compras: Florería - Detalle</v>
      </c>
      <c r="I179" s="27" t="str">
        <f>BD_Capas[[#This Row],[idcapa]]&amp;"-"&amp;BD_Capas[[#This Row],[posición_capa]]</f>
        <v>11-1</v>
      </c>
      <c r="J179" s="1">
        <v>1</v>
      </c>
    </row>
    <row r="180" spans="1:10" x14ac:dyDescent="0.3">
      <c r="A180" s="6" t="s">
        <v>120</v>
      </c>
      <c r="B180" s="18" t="str">
        <f>+VLOOKUP(BD_Capas[[#This Row],[idcapa]],Capas[],2,0)</f>
        <v>compras_florista</v>
      </c>
      <c r="C180" s="3">
        <v>6</v>
      </c>
      <c r="D180" t="s">
        <v>232</v>
      </c>
      <c r="E180" s="1"/>
      <c r="G180" s="4"/>
      <c r="I180" s="5"/>
      <c r="J180" s="6"/>
    </row>
    <row r="181" spans="1:10" x14ac:dyDescent="0.3">
      <c r="A181" s="6" t="s">
        <v>120</v>
      </c>
      <c r="B181" s="18" t="str">
        <f>+VLOOKUP(BD_Capas[[#This Row],[idcapa]],Capas[],2,0)</f>
        <v>compras_florista</v>
      </c>
      <c r="C181" s="3">
        <v>7</v>
      </c>
      <c r="D181" t="s">
        <v>233</v>
      </c>
      <c r="E181" s="1"/>
      <c r="G181" s="4"/>
      <c r="I181" s="5"/>
      <c r="J181" s="6"/>
    </row>
    <row r="182" spans="1:10" x14ac:dyDescent="0.3">
      <c r="A182" s="6" t="s">
        <v>120</v>
      </c>
      <c r="B182" s="18" t="str">
        <f>+VLOOKUP(BD_Capas[[#This Row],[idcapa]],Capas[],2,0)</f>
        <v>compras_florista</v>
      </c>
      <c r="C182" s="3">
        <v>8</v>
      </c>
      <c r="D182" t="s">
        <v>2</v>
      </c>
      <c r="E182" s="1"/>
      <c r="G182" s="4"/>
      <c r="I182" s="5"/>
      <c r="J182" s="6"/>
    </row>
    <row r="183" spans="1:10" x14ac:dyDescent="0.3">
      <c r="A183" s="6" t="s">
        <v>120</v>
      </c>
      <c r="B183" s="18" t="str">
        <f>+VLOOKUP(BD_Capas[[#This Row],[idcapa]],Capas[],2,0)</f>
        <v>compras_florista</v>
      </c>
      <c r="C183" s="3">
        <v>9</v>
      </c>
      <c r="D183" t="s">
        <v>234</v>
      </c>
      <c r="E183" s="1">
        <v>1</v>
      </c>
      <c r="F183" t="s">
        <v>10</v>
      </c>
      <c r="G183" s="4">
        <v>4</v>
      </c>
      <c r="I183" s="5"/>
      <c r="J183" s="6"/>
    </row>
    <row r="184" spans="1:10" x14ac:dyDescent="0.3">
      <c r="A184" s="6" t="s">
        <v>120</v>
      </c>
      <c r="B184" s="18" t="str">
        <f>+VLOOKUP(BD_Capas[[#This Row],[idcapa]],Capas[],2,0)</f>
        <v>compras_florista</v>
      </c>
      <c r="C184" s="3">
        <v>10</v>
      </c>
      <c r="D184" t="s">
        <v>3</v>
      </c>
      <c r="E184" s="1"/>
      <c r="G184" s="4"/>
      <c r="I184" s="5"/>
      <c r="J184" s="6"/>
    </row>
    <row r="185" spans="1:10" x14ac:dyDescent="0.3">
      <c r="A185" s="6" t="s">
        <v>120</v>
      </c>
      <c r="B185" s="18" t="str">
        <f>+VLOOKUP(BD_Capas[[#This Row],[idcapa]],Capas[],2,0)</f>
        <v>compras_florista</v>
      </c>
      <c r="C185" s="3">
        <v>11</v>
      </c>
      <c r="D185" t="s">
        <v>235</v>
      </c>
      <c r="E185" s="1">
        <v>1</v>
      </c>
      <c r="F185" t="s">
        <v>104</v>
      </c>
      <c r="G185" s="4">
        <v>5</v>
      </c>
      <c r="I185" s="5"/>
      <c r="J185" s="6"/>
    </row>
    <row r="186" spans="1:10" x14ac:dyDescent="0.3">
      <c r="A186" s="6" t="s">
        <v>120</v>
      </c>
      <c r="B186" s="18" t="str">
        <f>+VLOOKUP(BD_Capas[[#This Row],[idcapa]],Capas[],2,0)</f>
        <v>compras_florista</v>
      </c>
      <c r="C186" s="3">
        <v>12</v>
      </c>
      <c r="D186" t="s">
        <v>102</v>
      </c>
      <c r="E186" s="1"/>
      <c r="G186" s="4"/>
      <c r="I186" s="5"/>
      <c r="J186" s="6"/>
    </row>
    <row r="187" spans="1:10" x14ac:dyDescent="0.3">
      <c r="A187" s="6" t="s">
        <v>120</v>
      </c>
      <c r="B187" s="18" t="str">
        <f>+VLOOKUP(BD_Capas[[#This Row],[idcapa]],Capas[],2,0)</f>
        <v>compras_florista</v>
      </c>
      <c r="C187" s="3">
        <v>13</v>
      </c>
      <c r="D187" t="s">
        <v>236</v>
      </c>
      <c r="E187" s="1">
        <v>1</v>
      </c>
      <c r="F187" t="s">
        <v>11</v>
      </c>
      <c r="G187" s="4">
        <v>6</v>
      </c>
      <c r="I187" s="5"/>
      <c r="J187" s="6"/>
    </row>
    <row r="188" spans="1:10" x14ac:dyDescent="0.3">
      <c r="A188" s="6" t="s">
        <v>120</v>
      </c>
      <c r="B188" s="18" t="str">
        <f>+VLOOKUP(BD_Capas[[#This Row],[idcapa]],Capas[],2,0)</f>
        <v>compras_florista</v>
      </c>
      <c r="C188" s="3">
        <v>14</v>
      </c>
      <c r="D188" t="s">
        <v>237</v>
      </c>
      <c r="E188" s="1"/>
      <c r="G188" s="4"/>
      <c r="I188" s="5"/>
      <c r="J188" s="6"/>
    </row>
    <row r="189" spans="1:10" x14ac:dyDescent="0.3">
      <c r="A189" s="6" t="s">
        <v>120</v>
      </c>
      <c r="B189" s="18" t="str">
        <f>+VLOOKUP(BD_Capas[[#This Row],[idcapa]],Capas[],2,0)</f>
        <v>compras_florista</v>
      </c>
      <c r="C189" s="3">
        <v>15</v>
      </c>
      <c r="D189" t="s">
        <v>1</v>
      </c>
      <c r="E189" s="1"/>
      <c r="G189" s="4"/>
      <c r="I189" s="27"/>
      <c r="J189" s="1"/>
    </row>
    <row r="190" spans="1:10" x14ac:dyDescent="0.3">
      <c r="A190" s="6" t="s">
        <v>120</v>
      </c>
      <c r="B190" s="18" t="str">
        <f>+VLOOKUP(BD_Capas[[#This Row],[idcapa]],Capas[],2,0)</f>
        <v>compras_florista</v>
      </c>
      <c r="C190" s="3">
        <v>16</v>
      </c>
      <c r="D190" t="s">
        <v>238</v>
      </c>
      <c r="E190" s="1"/>
      <c r="G190" s="4"/>
      <c r="I190" s="27"/>
      <c r="J190" s="1"/>
    </row>
    <row r="191" spans="1:10" x14ac:dyDescent="0.3">
      <c r="A191" s="6" t="s">
        <v>120</v>
      </c>
      <c r="B191" s="18" t="str">
        <f>+VLOOKUP(BD_Capas[[#This Row],[idcapa]],Capas[],2,0)</f>
        <v>compras_florista</v>
      </c>
      <c r="C191" s="3">
        <v>17</v>
      </c>
      <c r="D191" t="s">
        <v>16</v>
      </c>
      <c r="E191" s="1">
        <v>1</v>
      </c>
      <c r="F191" t="s">
        <v>16</v>
      </c>
      <c r="G191" s="4">
        <v>2</v>
      </c>
      <c r="I191" s="27"/>
      <c r="J191" s="1"/>
    </row>
    <row r="192" spans="1:10" x14ac:dyDescent="0.3">
      <c r="A192" s="6" t="s">
        <v>120</v>
      </c>
      <c r="B192" s="18" t="str">
        <f>+VLOOKUP(BD_Capas[[#This Row],[idcapa]],Capas[],2,0)</f>
        <v>compras_florista</v>
      </c>
      <c r="C192" s="3">
        <v>18</v>
      </c>
      <c r="D192" t="s">
        <v>239</v>
      </c>
      <c r="E192" s="1">
        <v>1</v>
      </c>
      <c r="F192" t="s">
        <v>239</v>
      </c>
      <c r="G192" s="4">
        <v>1</v>
      </c>
      <c r="I192" s="27"/>
      <c r="J192" s="1"/>
    </row>
    <row r="193" spans="1:10" x14ac:dyDescent="0.3">
      <c r="A193" s="6" t="s">
        <v>120</v>
      </c>
      <c r="B193" s="18" t="str">
        <f>+VLOOKUP(BD_Capas[[#This Row],[idcapa]],Capas[],2,0)</f>
        <v>compras_florista</v>
      </c>
      <c r="C193" s="3">
        <v>19</v>
      </c>
      <c r="D193" t="s">
        <v>240</v>
      </c>
      <c r="E193" s="1"/>
      <c r="G193" s="4"/>
      <c r="I193" s="27"/>
      <c r="J193" s="1"/>
    </row>
    <row r="194" spans="1:10" x14ac:dyDescent="0.3">
      <c r="A194" s="6" t="s">
        <v>120</v>
      </c>
      <c r="B194" s="18" t="str">
        <f>+VLOOKUP(BD_Capas[[#This Row],[idcapa]],Capas[],2,0)</f>
        <v>compras_florista</v>
      </c>
      <c r="C194" s="3">
        <v>20</v>
      </c>
      <c r="D194" t="s">
        <v>29</v>
      </c>
      <c r="E194" s="1"/>
      <c r="G194" s="4"/>
      <c r="I194" s="27"/>
      <c r="J194" s="1"/>
    </row>
    <row r="195" spans="1:10" x14ac:dyDescent="0.3">
      <c r="A195" s="16" t="s">
        <v>121</v>
      </c>
      <c r="B195" s="21" t="str">
        <f>+VLOOKUP(BD_Capas[[#This Row],[idcapa]],Capas[],2,0)</f>
        <v>compras_centro_de_jardineria</v>
      </c>
      <c r="C195" s="15">
        <v>1</v>
      </c>
      <c r="D195" s="21" t="s">
        <v>224</v>
      </c>
      <c r="E195" s="13">
        <v>1</v>
      </c>
      <c r="F195" s="12" t="s">
        <v>254</v>
      </c>
      <c r="G195" s="14">
        <v>7</v>
      </c>
      <c r="H195" s="21" t="s">
        <v>254</v>
      </c>
      <c r="I195" s="27" t="str">
        <f>BD_Capas[[#This Row],[idcapa]]&amp;"-"&amp;BD_Capas[[#This Row],[posición_capa]]</f>
        <v>12-0</v>
      </c>
      <c r="J195" s="16">
        <v>0</v>
      </c>
    </row>
    <row r="196" spans="1:10" x14ac:dyDescent="0.3">
      <c r="A196" s="6" t="s">
        <v>121</v>
      </c>
      <c r="B196" s="18" t="str">
        <f>+VLOOKUP(BD_Capas[[#This Row],[idcapa]],Capas[],2,0)</f>
        <v>compras_centro_de_jardineria</v>
      </c>
      <c r="C196" s="3">
        <v>2</v>
      </c>
      <c r="D196" s="18" t="s">
        <v>226</v>
      </c>
      <c r="E196" s="1"/>
      <c r="G196" s="4"/>
      <c r="H196" s="18"/>
      <c r="I196" s="27"/>
      <c r="J196" s="6"/>
    </row>
    <row r="197" spans="1:10" x14ac:dyDescent="0.3">
      <c r="A197" s="6" t="s">
        <v>121</v>
      </c>
      <c r="B197" s="18" t="str">
        <f>+VLOOKUP(BD_Capas[[#This Row],[idcapa]],Capas[],2,0)</f>
        <v>compras_centro_de_jardineria</v>
      </c>
      <c r="C197" s="3">
        <v>3</v>
      </c>
      <c r="D197" s="18" t="s">
        <v>227</v>
      </c>
      <c r="E197" s="1"/>
      <c r="G197" s="4"/>
      <c r="H197" s="18"/>
      <c r="I197" s="27"/>
      <c r="J197" s="6"/>
    </row>
    <row r="198" spans="1:10" x14ac:dyDescent="0.3">
      <c r="A198" s="6" t="s">
        <v>121</v>
      </c>
      <c r="B198" s="18" t="str">
        <f>+VLOOKUP(BD_Capas[[#This Row],[idcapa]],Capas[],2,0)</f>
        <v>compras_centro_de_jardineria</v>
      </c>
      <c r="C198" s="3">
        <v>4</v>
      </c>
      <c r="D198" s="18" t="s">
        <v>228</v>
      </c>
      <c r="E198" s="1"/>
      <c r="G198" s="4"/>
      <c r="H198" s="18"/>
      <c r="I198" s="27"/>
      <c r="J198" s="6"/>
    </row>
    <row r="199" spans="1:10" x14ac:dyDescent="0.3">
      <c r="A199" s="6" t="s">
        <v>121</v>
      </c>
      <c r="B199" s="18" t="str">
        <f>+VLOOKUP(BD_Capas[[#This Row],[idcapa]],Capas[],2,0)</f>
        <v>compras_centro_de_jardineria</v>
      </c>
      <c r="C199" s="3">
        <v>5</v>
      </c>
      <c r="D199" s="18" t="s">
        <v>229</v>
      </c>
      <c r="E199" s="1">
        <v>1</v>
      </c>
      <c r="F199" t="s">
        <v>230</v>
      </c>
      <c r="G199" s="4">
        <v>3</v>
      </c>
      <c r="H199" s="18" t="str">
        <f>+H195&amp;" - Detalle"</f>
        <v>Compras: Jardinería - Detalle</v>
      </c>
      <c r="I199" s="27" t="str">
        <f>BD_Capas[[#This Row],[idcapa]]&amp;"-"&amp;BD_Capas[[#This Row],[posición_capa]]</f>
        <v>12-1</v>
      </c>
      <c r="J199" s="1">
        <v>1</v>
      </c>
    </row>
    <row r="200" spans="1:10" x14ac:dyDescent="0.3">
      <c r="A200" s="6" t="s">
        <v>121</v>
      </c>
      <c r="B200" s="18" t="str">
        <f>+VLOOKUP(BD_Capas[[#This Row],[idcapa]],Capas[],2,0)</f>
        <v>compras_centro_de_jardineria</v>
      </c>
      <c r="C200" s="3">
        <v>6</v>
      </c>
      <c r="D200" s="18" t="s">
        <v>232</v>
      </c>
      <c r="E200" s="1"/>
      <c r="G200" s="4"/>
      <c r="H200" s="18"/>
      <c r="I200" s="5"/>
      <c r="J200" s="6"/>
    </row>
    <row r="201" spans="1:10" x14ac:dyDescent="0.3">
      <c r="A201" s="6" t="s">
        <v>121</v>
      </c>
      <c r="B201" s="18" t="str">
        <f>+VLOOKUP(BD_Capas[[#This Row],[idcapa]],Capas[],2,0)</f>
        <v>compras_centro_de_jardineria</v>
      </c>
      <c r="C201" s="3">
        <v>7</v>
      </c>
      <c r="D201" s="18" t="s">
        <v>233</v>
      </c>
      <c r="E201" s="1"/>
      <c r="G201" s="4"/>
      <c r="H201" s="18"/>
      <c r="I201" s="5"/>
      <c r="J201" s="6"/>
    </row>
    <row r="202" spans="1:10" x14ac:dyDescent="0.3">
      <c r="A202" s="6" t="s">
        <v>121</v>
      </c>
      <c r="B202" s="18" t="str">
        <f>+VLOOKUP(BD_Capas[[#This Row],[idcapa]],Capas[],2,0)</f>
        <v>compras_centro_de_jardineria</v>
      </c>
      <c r="C202" s="3">
        <v>8</v>
      </c>
      <c r="D202" s="18" t="s">
        <v>2</v>
      </c>
      <c r="E202" s="1"/>
      <c r="G202" s="4"/>
      <c r="H202" s="18"/>
      <c r="I202" s="5"/>
      <c r="J202" s="6"/>
    </row>
    <row r="203" spans="1:10" x14ac:dyDescent="0.3">
      <c r="A203" s="6" t="s">
        <v>121</v>
      </c>
      <c r="B203" s="18" t="str">
        <f>+VLOOKUP(BD_Capas[[#This Row],[idcapa]],Capas[],2,0)</f>
        <v>compras_centro_de_jardineria</v>
      </c>
      <c r="C203" s="3">
        <v>9</v>
      </c>
      <c r="D203" s="18" t="s">
        <v>234</v>
      </c>
      <c r="E203" s="1">
        <v>1</v>
      </c>
      <c r="F203" t="s">
        <v>10</v>
      </c>
      <c r="G203" s="4">
        <v>4</v>
      </c>
      <c r="H203" s="18"/>
      <c r="I203" s="5"/>
      <c r="J203" s="6"/>
    </row>
    <row r="204" spans="1:10" x14ac:dyDescent="0.3">
      <c r="A204" s="6" t="s">
        <v>121</v>
      </c>
      <c r="B204" s="18" t="str">
        <f>+VLOOKUP(BD_Capas[[#This Row],[idcapa]],Capas[],2,0)</f>
        <v>compras_centro_de_jardineria</v>
      </c>
      <c r="C204" s="3">
        <v>10</v>
      </c>
      <c r="D204" s="18" t="s">
        <v>3</v>
      </c>
      <c r="E204" s="1"/>
      <c r="G204" s="4"/>
      <c r="H204" s="18"/>
      <c r="I204" s="5"/>
      <c r="J204" s="6"/>
    </row>
    <row r="205" spans="1:10" x14ac:dyDescent="0.3">
      <c r="A205" s="6" t="s">
        <v>121</v>
      </c>
      <c r="B205" s="18" t="str">
        <f>+VLOOKUP(BD_Capas[[#This Row],[idcapa]],Capas[],2,0)</f>
        <v>compras_centro_de_jardineria</v>
      </c>
      <c r="C205" s="3">
        <v>11</v>
      </c>
      <c r="D205" s="18" t="s">
        <v>235</v>
      </c>
      <c r="E205" s="1">
        <v>1</v>
      </c>
      <c r="F205" t="s">
        <v>104</v>
      </c>
      <c r="G205" s="4">
        <v>5</v>
      </c>
      <c r="H205" s="18"/>
      <c r="I205" s="5"/>
      <c r="J205" s="6"/>
    </row>
    <row r="206" spans="1:10" x14ac:dyDescent="0.3">
      <c r="A206" s="6" t="s">
        <v>121</v>
      </c>
      <c r="B206" s="18" t="str">
        <f>+VLOOKUP(BD_Capas[[#This Row],[idcapa]],Capas[],2,0)</f>
        <v>compras_centro_de_jardineria</v>
      </c>
      <c r="C206" s="3">
        <v>12</v>
      </c>
      <c r="D206" s="18" t="s">
        <v>102</v>
      </c>
      <c r="E206" s="1"/>
      <c r="G206" s="4"/>
      <c r="H206" s="18"/>
      <c r="I206" s="5"/>
      <c r="J206" s="6"/>
    </row>
    <row r="207" spans="1:10" x14ac:dyDescent="0.3">
      <c r="A207" s="6" t="s">
        <v>121</v>
      </c>
      <c r="B207" s="18" t="str">
        <f>+VLOOKUP(BD_Capas[[#This Row],[idcapa]],Capas[],2,0)</f>
        <v>compras_centro_de_jardineria</v>
      </c>
      <c r="C207" s="3">
        <v>13</v>
      </c>
      <c r="D207" s="18" t="s">
        <v>236</v>
      </c>
      <c r="E207" s="1">
        <v>1</v>
      </c>
      <c r="F207" t="s">
        <v>11</v>
      </c>
      <c r="G207" s="4">
        <v>6</v>
      </c>
      <c r="H207" s="18"/>
      <c r="I207" s="5"/>
      <c r="J207" s="6"/>
    </row>
    <row r="208" spans="1:10" x14ac:dyDescent="0.3">
      <c r="A208" s="6" t="s">
        <v>121</v>
      </c>
      <c r="B208" s="18" t="str">
        <f>+VLOOKUP(BD_Capas[[#This Row],[idcapa]],Capas[],2,0)</f>
        <v>compras_centro_de_jardineria</v>
      </c>
      <c r="C208" s="3">
        <v>14</v>
      </c>
      <c r="D208" s="18" t="s">
        <v>237</v>
      </c>
      <c r="E208" s="1"/>
      <c r="G208" s="4"/>
      <c r="H208" s="18"/>
      <c r="I208" s="5"/>
      <c r="J208" s="6"/>
    </row>
    <row r="209" spans="1:10" x14ac:dyDescent="0.3">
      <c r="A209" s="6" t="s">
        <v>121</v>
      </c>
      <c r="B209" s="18" t="str">
        <f>+VLOOKUP(BD_Capas[[#This Row],[idcapa]],Capas[],2,0)</f>
        <v>compras_centro_de_jardineria</v>
      </c>
      <c r="C209" s="3">
        <v>15</v>
      </c>
      <c r="D209" s="18" t="s">
        <v>1</v>
      </c>
      <c r="E209" s="1"/>
      <c r="G209" s="4"/>
      <c r="H209" s="18"/>
      <c r="I209" s="27"/>
      <c r="J209" s="1"/>
    </row>
    <row r="210" spans="1:10" x14ac:dyDescent="0.3">
      <c r="A210" s="6" t="s">
        <v>121</v>
      </c>
      <c r="B210" s="18" t="str">
        <f>+VLOOKUP(BD_Capas[[#This Row],[idcapa]],Capas[],2,0)</f>
        <v>compras_centro_de_jardineria</v>
      </c>
      <c r="C210" s="3">
        <v>16</v>
      </c>
      <c r="D210" s="18" t="s">
        <v>238</v>
      </c>
      <c r="E210" s="1"/>
      <c r="G210" s="4"/>
      <c r="H210" s="18"/>
      <c r="I210" s="27"/>
      <c r="J210" s="1"/>
    </row>
    <row r="211" spans="1:10" x14ac:dyDescent="0.3">
      <c r="A211" s="6" t="s">
        <v>121</v>
      </c>
      <c r="B211" s="18" t="str">
        <f>+VLOOKUP(BD_Capas[[#This Row],[idcapa]],Capas[],2,0)</f>
        <v>compras_centro_de_jardineria</v>
      </c>
      <c r="C211" s="3">
        <v>17</v>
      </c>
      <c r="D211" s="18" t="s">
        <v>16</v>
      </c>
      <c r="E211" s="1">
        <v>1</v>
      </c>
      <c r="F211" t="s">
        <v>16</v>
      </c>
      <c r="G211" s="4">
        <v>2</v>
      </c>
      <c r="H211" s="18"/>
      <c r="I211" s="27"/>
      <c r="J211" s="1"/>
    </row>
    <row r="212" spans="1:10" x14ac:dyDescent="0.3">
      <c r="A212" s="6" t="s">
        <v>121</v>
      </c>
      <c r="B212" s="18" t="str">
        <f>+VLOOKUP(BD_Capas[[#This Row],[idcapa]],Capas[],2,0)</f>
        <v>compras_centro_de_jardineria</v>
      </c>
      <c r="C212" s="3">
        <v>18</v>
      </c>
      <c r="D212" s="18" t="s">
        <v>239</v>
      </c>
      <c r="E212" s="1">
        <v>1</v>
      </c>
      <c r="F212" t="s">
        <v>239</v>
      </c>
      <c r="G212" s="4">
        <v>1</v>
      </c>
      <c r="H212" s="18"/>
      <c r="I212" s="27"/>
      <c r="J212" s="1"/>
    </row>
    <row r="213" spans="1:10" x14ac:dyDescent="0.3">
      <c r="A213" s="6" t="s">
        <v>121</v>
      </c>
      <c r="B213" s="18" t="str">
        <f>+VLOOKUP(BD_Capas[[#This Row],[idcapa]],Capas[],2,0)</f>
        <v>compras_centro_de_jardineria</v>
      </c>
      <c r="C213" s="3">
        <v>19</v>
      </c>
      <c r="D213" s="18" t="s">
        <v>240</v>
      </c>
      <c r="E213" s="1"/>
      <c r="G213" s="4"/>
      <c r="H213" s="18"/>
      <c r="I213" s="27"/>
      <c r="J213" s="1"/>
    </row>
    <row r="214" spans="1:10" x14ac:dyDescent="0.3">
      <c r="A214" s="6" t="s">
        <v>121</v>
      </c>
      <c r="B214" s="18" t="str">
        <f>+VLOOKUP(BD_Capas[[#This Row],[idcapa]],Capas[],2,0)</f>
        <v>compras_centro_de_jardineria</v>
      </c>
      <c r="C214" s="3">
        <v>20</v>
      </c>
      <c r="D214" s="18" t="s">
        <v>29</v>
      </c>
      <c r="E214" s="1"/>
      <c r="G214" s="4"/>
      <c r="H214" s="18"/>
      <c r="I214" s="27"/>
      <c r="J214" s="1"/>
    </row>
    <row r="215" spans="1:10" x14ac:dyDescent="0.3">
      <c r="A215" s="16" t="s">
        <v>122</v>
      </c>
      <c r="B215" s="21" t="str">
        <f>+VLOOKUP(BD_Capas[[#This Row],[idcapa]],Capas[],2,0)</f>
        <v>compras_centro_comercial</v>
      </c>
      <c r="C215" s="15">
        <v>1</v>
      </c>
      <c r="D215" s="21" t="s">
        <v>224</v>
      </c>
      <c r="E215" s="13">
        <v>1</v>
      </c>
      <c r="F215" s="12" t="s">
        <v>255</v>
      </c>
      <c r="G215" s="14">
        <v>7</v>
      </c>
      <c r="H215" s="21" t="s">
        <v>255</v>
      </c>
      <c r="I215" s="27" t="str">
        <f>BD_Capas[[#This Row],[idcapa]]&amp;"-"&amp;BD_Capas[[#This Row],[posición_capa]]</f>
        <v>13-0</v>
      </c>
      <c r="J215" s="16">
        <v>0</v>
      </c>
    </row>
    <row r="216" spans="1:10" x14ac:dyDescent="0.3">
      <c r="A216" s="6" t="s">
        <v>122</v>
      </c>
      <c r="B216" s="18" t="str">
        <f>+VLOOKUP(BD_Capas[[#This Row],[idcapa]],Capas[],2,0)</f>
        <v>compras_centro_comercial</v>
      </c>
      <c r="C216" s="3">
        <v>2</v>
      </c>
      <c r="D216" s="18" t="s">
        <v>226</v>
      </c>
      <c r="E216" s="1"/>
      <c r="G216" s="4"/>
      <c r="H216" s="18"/>
      <c r="I216" s="27"/>
      <c r="J216" s="6"/>
    </row>
    <row r="217" spans="1:10" x14ac:dyDescent="0.3">
      <c r="A217" s="6" t="s">
        <v>122</v>
      </c>
      <c r="B217" s="18" t="str">
        <f>+VLOOKUP(BD_Capas[[#This Row],[idcapa]],Capas[],2,0)</f>
        <v>compras_centro_comercial</v>
      </c>
      <c r="C217" s="3">
        <v>3</v>
      </c>
      <c r="D217" s="18" t="s">
        <v>227</v>
      </c>
      <c r="E217" s="1"/>
      <c r="G217" s="4"/>
      <c r="H217" s="18"/>
      <c r="I217" s="27"/>
      <c r="J217" s="6"/>
    </row>
    <row r="218" spans="1:10" x14ac:dyDescent="0.3">
      <c r="A218" s="6" t="s">
        <v>122</v>
      </c>
      <c r="B218" s="18" t="str">
        <f>+VLOOKUP(BD_Capas[[#This Row],[idcapa]],Capas[],2,0)</f>
        <v>compras_centro_comercial</v>
      </c>
      <c r="C218" s="3">
        <v>4</v>
      </c>
      <c r="D218" s="18" t="s">
        <v>228</v>
      </c>
      <c r="E218" s="1"/>
      <c r="G218" s="4"/>
      <c r="H218" s="18"/>
      <c r="I218" s="27"/>
      <c r="J218" s="6"/>
    </row>
    <row r="219" spans="1:10" x14ac:dyDescent="0.3">
      <c r="A219" s="6" t="s">
        <v>122</v>
      </c>
      <c r="B219" s="18" t="str">
        <f>+VLOOKUP(BD_Capas[[#This Row],[idcapa]],Capas[],2,0)</f>
        <v>compras_centro_comercial</v>
      </c>
      <c r="C219" s="3">
        <v>5</v>
      </c>
      <c r="D219" s="18" t="s">
        <v>229</v>
      </c>
      <c r="E219" s="1">
        <v>1</v>
      </c>
      <c r="F219" t="s">
        <v>230</v>
      </c>
      <c r="G219" s="4">
        <v>3</v>
      </c>
      <c r="H219" s="18" t="str">
        <f>+H215&amp;" - Detalle"</f>
        <v>Compras: Centro Comercial - Detalle</v>
      </c>
      <c r="I219" s="27" t="str">
        <f>BD_Capas[[#This Row],[idcapa]]&amp;"-"&amp;BD_Capas[[#This Row],[posición_capa]]</f>
        <v>13-1</v>
      </c>
      <c r="J219" s="1">
        <v>1</v>
      </c>
    </row>
    <row r="220" spans="1:10" x14ac:dyDescent="0.3">
      <c r="A220" s="6" t="s">
        <v>122</v>
      </c>
      <c r="B220" s="18" t="str">
        <f>+VLOOKUP(BD_Capas[[#This Row],[idcapa]],Capas[],2,0)</f>
        <v>compras_centro_comercial</v>
      </c>
      <c r="C220" s="3">
        <v>6</v>
      </c>
      <c r="D220" s="18" t="s">
        <v>232</v>
      </c>
      <c r="E220" s="1"/>
      <c r="G220" s="4"/>
      <c r="H220" s="18"/>
      <c r="I220" s="5"/>
      <c r="J220" s="6"/>
    </row>
    <row r="221" spans="1:10" x14ac:dyDescent="0.3">
      <c r="A221" s="6" t="s">
        <v>122</v>
      </c>
      <c r="B221" s="18" t="str">
        <f>+VLOOKUP(BD_Capas[[#This Row],[idcapa]],Capas[],2,0)</f>
        <v>compras_centro_comercial</v>
      </c>
      <c r="C221" s="3">
        <v>7</v>
      </c>
      <c r="D221" s="18" t="s">
        <v>233</v>
      </c>
      <c r="E221" s="1"/>
      <c r="G221" s="4"/>
      <c r="H221" s="18"/>
      <c r="I221" s="5"/>
      <c r="J221" s="6"/>
    </row>
    <row r="222" spans="1:10" x14ac:dyDescent="0.3">
      <c r="A222" s="6" t="s">
        <v>122</v>
      </c>
      <c r="B222" s="18" t="str">
        <f>+VLOOKUP(BD_Capas[[#This Row],[idcapa]],Capas[],2,0)</f>
        <v>compras_centro_comercial</v>
      </c>
      <c r="C222" s="3">
        <v>8</v>
      </c>
      <c r="D222" s="18" t="s">
        <v>2</v>
      </c>
      <c r="E222" s="1"/>
      <c r="G222" s="4"/>
      <c r="H222" s="18"/>
      <c r="I222" s="5"/>
      <c r="J222" s="6"/>
    </row>
    <row r="223" spans="1:10" x14ac:dyDescent="0.3">
      <c r="A223" s="6" t="s">
        <v>122</v>
      </c>
      <c r="B223" s="18" t="str">
        <f>+VLOOKUP(BD_Capas[[#This Row],[idcapa]],Capas[],2,0)</f>
        <v>compras_centro_comercial</v>
      </c>
      <c r="C223" s="3">
        <v>9</v>
      </c>
      <c r="D223" s="18" t="s">
        <v>234</v>
      </c>
      <c r="E223" s="1">
        <v>1</v>
      </c>
      <c r="F223" t="s">
        <v>10</v>
      </c>
      <c r="G223" s="4">
        <v>4</v>
      </c>
      <c r="H223" s="18"/>
      <c r="I223" s="5"/>
      <c r="J223" s="6"/>
    </row>
    <row r="224" spans="1:10" x14ac:dyDescent="0.3">
      <c r="A224" s="6" t="s">
        <v>122</v>
      </c>
      <c r="B224" s="18" t="str">
        <f>+VLOOKUP(BD_Capas[[#This Row],[idcapa]],Capas[],2,0)</f>
        <v>compras_centro_comercial</v>
      </c>
      <c r="C224" s="3">
        <v>10</v>
      </c>
      <c r="D224" s="18" t="s">
        <v>3</v>
      </c>
      <c r="E224" s="1"/>
      <c r="G224" s="4"/>
      <c r="H224" s="18"/>
      <c r="I224" s="5"/>
      <c r="J224" s="6"/>
    </row>
    <row r="225" spans="1:10" x14ac:dyDescent="0.3">
      <c r="A225" s="6" t="s">
        <v>122</v>
      </c>
      <c r="B225" s="18" t="str">
        <f>+VLOOKUP(BD_Capas[[#This Row],[idcapa]],Capas[],2,0)</f>
        <v>compras_centro_comercial</v>
      </c>
      <c r="C225" s="3">
        <v>11</v>
      </c>
      <c r="D225" s="18" t="s">
        <v>235</v>
      </c>
      <c r="E225" s="1">
        <v>1</v>
      </c>
      <c r="F225" t="s">
        <v>104</v>
      </c>
      <c r="G225" s="4">
        <v>5</v>
      </c>
      <c r="H225" s="18"/>
      <c r="I225" s="5"/>
      <c r="J225" s="6"/>
    </row>
    <row r="226" spans="1:10" x14ac:dyDescent="0.3">
      <c r="A226" s="6" t="s">
        <v>122</v>
      </c>
      <c r="B226" s="18" t="str">
        <f>+VLOOKUP(BD_Capas[[#This Row],[idcapa]],Capas[],2,0)</f>
        <v>compras_centro_comercial</v>
      </c>
      <c r="C226" s="3">
        <v>12</v>
      </c>
      <c r="D226" s="18" t="s">
        <v>102</v>
      </c>
      <c r="E226" s="1"/>
      <c r="G226" s="4"/>
      <c r="H226" s="18"/>
      <c r="I226" s="5"/>
      <c r="J226" s="6"/>
    </row>
    <row r="227" spans="1:10" x14ac:dyDescent="0.3">
      <c r="A227" s="6" t="s">
        <v>122</v>
      </c>
      <c r="B227" s="18" t="str">
        <f>+VLOOKUP(BD_Capas[[#This Row],[idcapa]],Capas[],2,0)</f>
        <v>compras_centro_comercial</v>
      </c>
      <c r="C227" s="3">
        <v>13</v>
      </c>
      <c r="D227" s="18" t="s">
        <v>236</v>
      </c>
      <c r="E227" s="1">
        <v>1</v>
      </c>
      <c r="F227" t="s">
        <v>11</v>
      </c>
      <c r="G227" s="4">
        <v>6</v>
      </c>
      <c r="H227" s="18"/>
      <c r="I227" s="5"/>
      <c r="J227" s="6"/>
    </row>
    <row r="228" spans="1:10" x14ac:dyDescent="0.3">
      <c r="A228" s="6" t="s">
        <v>122</v>
      </c>
      <c r="B228" s="18" t="str">
        <f>+VLOOKUP(BD_Capas[[#This Row],[idcapa]],Capas[],2,0)</f>
        <v>compras_centro_comercial</v>
      </c>
      <c r="C228" s="3">
        <v>14</v>
      </c>
      <c r="D228" s="18" t="s">
        <v>237</v>
      </c>
      <c r="E228" s="1"/>
      <c r="G228" s="4"/>
      <c r="H228" s="18"/>
      <c r="I228" s="5"/>
      <c r="J228" s="6"/>
    </row>
    <row r="229" spans="1:10" x14ac:dyDescent="0.3">
      <c r="A229" s="6" t="s">
        <v>122</v>
      </c>
      <c r="B229" s="18" t="str">
        <f>+VLOOKUP(BD_Capas[[#This Row],[idcapa]],Capas[],2,0)</f>
        <v>compras_centro_comercial</v>
      </c>
      <c r="C229" s="3">
        <v>15</v>
      </c>
      <c r="D229" s="18" t="s">
        <v>1</v>
      </c>
      <c r="E229" s="1"/>
      <c r="G229" s="4"/>
      <c r="H229" s="18"/>
      <c r="I229" s="27"/>
      <c r="J229" s="1"/>
    </row>
    <row r="230" spans="1:10" x14ac:dyDescent="0.3">
      <c r="A230" s="6" t="s">
        <v>122</v>
      </c>
      <c r="B230" s="18" t="str">
        <f>+VLOOKUP(BD_Capas[[#This Row],[idcapa]],Capas[],2,0)</f>
        <v>compras_centro_comercial</v>
      </c>
      <c r="C230" s="3">
        <v>16</v>
      </c>
      <c r="D230" s="18" t="s">
        <v>238</v>
      </c>
      <c r="E230" s="1"/>
      <c r="G230" s="4"/>
      <c r="H230" s="18"/>
      <c r="I230" s="27"/>
      <c r="J230" s="1"/>
    </row>
    <row r="231" spans="1:10" x14ac:dyDescent="0.3">
      <c r="A231" s="6" t="s">
        <v>122</v>
      </c>
      <c r="B231" s="18" t="str">
        <f>+VLOOKUP(BD_Capas[[#This Row],[idcapa]],Capas[],2,0)</f>
        <v>compras_centro_comercial</v>
      </c>
      <c r="C231" s="3">
        <v>17</v>
      </c>
      <c r="D231" s="18" t="s">
        <v>16</v>
      </c>
      <c r="E231" s="1">
        <v>1</v>
      </c>
      <c r="F231" t="s">
        <v>16</v>
      </c>
      <c r="G231" s="4">
        <v>2</v>
      </c>
      <c r="H231" s="18"/>
      <c r="I231" s="27"/>
      <c r="J231" s="1"/>
    </row>
    <row r="232" spans="1:10" x14ac:dyDescent="0.3">
      <c r="A232" s="6" t="s">
        <v>122</v>
      </c>
      <c r="B232" s="18" t="str">
        <f>+VLOOKUP(BD_Capas[[#This Row],[idcapa]],Capas[],2,0)</f>
        <v>compras_centro_comercial</v>
      </c>
      <c r="C232" s="3">
        <v>18</v>
      </c>
      <c r="D232" s="18" t="s">
        <v>239</v>
      </c>
      <c r="E232" s="1">
        <v>1</v>
      </c>
      <c r="F232" t="s">
        <v>239</v>
      </c>
      <c r="G232" s="4">
        <v>1</v>
      </c>
      <c r="H232" s="18"/>
      <c r="I232" s="27"/>
      <c r="J232" s="1"/>
    </row>
    <row r="233" spans="1:10" x14ac:dyDescent="0.3">
      <c r="A233" s="6" t="s">
        <v>122</v>
      </c>
      <c r="B233" s="18" t="str">
        <f>+VLOOKUP(BD_Capas[[#This Row],[idcapa]],Capas[],2,0)</f>
        <v>compras_centro_comercial</v>
      </c>
      <c r="C233" s="3">
        <v>19</v>
      </c>
      <c r="D233" s="18" t="s">
        <v>240</v>
      </c>
      <c r="E233" s="1"/>
      <c r="G233" s="4"/>
      <c r="H233" s="18"/>
      <c r="I233" s="27"/>
      <c r="J233" s="1"/>
    </row>
    <row r="234" spans="1:10" x14ac:dyDescent="0.3">
      <c r="A234" s="6" t="s">
        <v>122</v>
      </c>
      <c r="B234" s="18" t="str">
        <f>+VLOOKUP(BD_Capas[[#This Row],[idcapa]],Capas[],2,0)</f>
        <v>compras_centro_comercial</v>
      </c>
      <c r="C234" s="3">
        <v>20</v>
      </c>
      <c r="D234" s="18" t="s">
        <v>29</v>
      </c>
      <c r="E234" s="1"/>
      <c r="G234" s="4"/>
      <c r="H234" s="18"/>
      <c r="I234" s="27"/>
      <c r="J234" s="1"/>
    </row>
    <row r="235" spans="1:10" x14ac:dyDescent="0.3">
      <c r="A235" s="6" t="s">
        <v>300</v>
      </c>
      <c r="B235" s="18" t="str">
        <f>+VLOOKUP(BD_Capas[[#This Row],[idcapa]],Capas[],2,0)</f>
        <v>alojamiento_camping</v>
      </c>
      <c r="C235" s="15">
        <v>1</v>
      </c>
      <c r="D235" s="21" t="s">
        <v>224</v>
      </c>
      <c r="E235" s="1">
        <v>1</v>
      </c>
      <c r="F235" t="s">
        <v>309</v>
      </c>
      <c r="G235" s="14">
        <v>7</v>
      </c>
      <c r="H235" s="21" t="s">
        <v>309</v>
      </c>
      <c r="I235" s="27" t="str">
        <f>BD_Capas[[#This Row],[idcapa]]&amp;"-"&amp;BD_Capas[[#This Row],[posición_capa]]</f>
        <v>14-0</v>
      </c>
      <c r="J235" s="16">
        <v>0</v>
      </c>
    </row>
    <row r="236" spans="1:10" x14ac:dyDescent="0.3">
      <c r="A236" s="6" t="s">
        <v>300</v>
      </c>
      <c r="B236" s="18" t="str">
        <f>+VLOOKUP(BD_Capas[[#This Row],[idcapa]],Capas[],2,0)</f>
        <v>alojamiento_camping</v>
      </c>
      <c r="C236" s="3">
        <v>2</v>
      </c>
      <c r="D236" s="18" t="s">
        <v>226</v>
      </c>
      <c r="E236" s="1"/>
      <c r="G236" s="4"/>
      <c r="H236" s="18"/>
      <c r="I236" s="27"/>
      <c r="J236" s="6"/>
    </row>
    <row r="237" spans="1:10" x14ac:dyDescent="0.3">
      <c r="A237" s="6" t="s">
        <v>300</v>
      </c>
      <c r="B237" s="18" t="str">
        <f>+VLOOKUP(BD_Capas[[#This Row],[idcapa]],Capas[],2,0)</f>
        <v>alojamiento_camping</v>
      </c>
      <c r="C237" s="3">
        <v>3</v>
      </c>
      <c r="D237" s="18" t="s">
        <v>227</v>
      </c>
      <c r="E237" s="1"/>
      <c r="G237" s="4"/>
      <c r="H237" s="18"/>
      <c r="I237" s="27"/>
      <c r="J237" s="6"/>
    </row>
    <row r="238" spans="1:10" x14ac:dyDescent="0.3">
      <c r="A238" s="6" t="s">
        <v>300</v>
      </c>
      <c r="B238" s="18" t="str">
        <f>+VLOOKUP(BD_Capas[[#This Row],[idcapa]],Capas[],2,0)</f>
        <v>alojamiento_camping</v>
      </c>
      <c r="C238" s="3">
        <v>4</v>
      </c>
      <c r="D238" s="18" t="s">
        <v>228</v>
      </c>
      <c r="E238" s="1"/>
      <c r="G238" s="4"/>
      <c r="H238" s="18"/>
      <c r="I238" s="27"/>
      <c r="J238" s="6"/>
    </row>
    <row r="239" spans="1:10" x14ac:dyDescent="0.3">
      <c r="A239" s="6" t="s">
        <v>300</v>
      </c>
      <c r="B239" s="18" t="str">
        <f>+VLOOKUP(BD_Capas[[#This Row],[idcapa]],Capas[],2,0)</f>
        <v>alojamiento_camping</v>
      </c>
      <c r="C239" s="3">
        <v>5</v>
      </c>
      <c r="D239" s="18" t="s">
        <v>229</v>
      </c>
      <c r="E239" s="1">
        <v>1</v>
      </c>
      <c r="F239" t="s">
        <v>230</v>
      </c>
      <c r="G239" s="4">
        <v>3</v>
      </c>
      <c r="H239" s="18" t="s">
        <v>310</v>
      </c>
      <c r="I239" s="27" t="str">
        <f>BD_Capas[[#This Row],[idcapa]]&amp;"-"&amp;BD_Capas[[#This Row],[posición_capa]]</f>
        <v>14-1</v>
      </c>
      <c r="J239" s="1">
        <v>1</v>
      </c>
    </row>
    <row r="240" spans="1:10" x14ac:dyDescent="0.3">
      <c r="A240" s="6" t="s">
        <v>300</v>
      </c>
      <c r="B240" s="18" t="str">
        <f>+VLOOKUP(BD_Capas[[#This Row],[idcapa]],Capas[],2,0)</f>
        <v>alojamiento_camping</v>
      </c>
      <c r="C240" s="3">
        <v>6</v>
      </c>
      <c r="D240" s="18" t="s">
        <v>232</v>
      </c>
      <c r="E240" s="1"/>
      <c r="G240" s="4"/>
      <c r="H240" s="18"/>
      <c r="I240" s="5"/>
      <c r="J240" s="6"/>
    </row>
    <row r="241" spans="1:10" x14ac:dyDescent="0.3">
      <c r="A241" s="6" t="s">
        <v>300</v>
      </c>
      <c r="B241" s="18" t="str">
        <f>+VLOOKUP(BD_Capas[[#This Row],[idcapa]],Capas[],2,0)</f>
        <v>alojamiento_camping</v>
      </c>
      <c r="C241" s="3">
        <v>7</v>
      </c>
      <c r="D241" s="18" t="s">
        <v>233</v>
      </c>
      <c r="E241" s="1"/>
      <c r="G241" s="4"/>
      <c r="H241" s="18"/>
      <c r="I241" s="5"/>
      <c r="J241" s="6"/>
    </row>
    <row r="242" spans="1:10" x14ac:dyDescent="0.3">
      <c r="A242" s="6" t="s">
        <v>300</v>
      </c>
      <c r="B242" s="18" t="str">
        <f>+VLOOKUP(BD_Capas[[#This Row],[idcapa]],Capas[],2,0)</f>
        <v>alojamiento_camping</v>
      </c>
      <c r="C242" s="3">
        <v>8</v>
      </c>
      <c r="D242" s="18" t="s">
        <v>2</v>
      </c>
      <c r="E242" s="1"/>
      <c r="G242" s="4"/>
      <c r="H242" s="18"/>
      <c r="I242" s="5"/>
      <c r="J242" s="6"/>
    </row>
    <row r="243" spans="1:10" x14ac:dyDescent="0.3">
      <c r="A243" s="6" t="s">
        <v>300</v>
      </c>
      <c r="B243" s="18" t="str">
        <f>+VLOOKUP(BD_Capas[[#This Row],[idcapa]],Capas[],2,0)</f>
        <v>alojamiento_camping</v>
      </c>
      <c r="C243" s="3">
        <v>9</v>
      </c>
      <c r="D243" s="18" t="s">
        <v>234</v>
      </c>
      <c r="E243" s="1">
        <v>1</v>
      </c>
      <c r="F243" t="s">
        <v>10</v>
      </c>
      <c r="G243" s="4">
        <v>4</v>
      </c>
      <c r="H243" s="18"/>
      <c r="I243" s="5"/>
      <c r="J243" s="6"/>
    </row>
    <row r="244" spans="1:10" x14ac:dyDescent="0.3">
      <c r="A244" s="6" t="s">
        <v>300</v>
      </c>
      <c r="B244" s="18" t="str">
        <f>+VLOOKUP(BD_Capas[[#This Row],[idcapa]],Capas[],2,0)</f>
        <v>alojamiento_camping</v>
      </c>
      <c r="C244" s="3">
        <v>10</v>
      </c>
      <c r="D244" s="18" t="s">
        <v>3</v>
      </c>
      <c r="E244" s="1"/>
      <c r="G244" s="4"/>
      <c r="H244" s="18"/>
      <c r="I244" s="5"/>
      <c r="J244" s="6"/>
    </row>
    <row r="245" spans="1:10" x14ac:dyDescent="0.3">
      <c r="A245" s="6" t="s">
        <v>300</v>
      </c>
      <c r="B245" s="18" t="str">
        <f>+VLOOKUP(BD_Capas[[#This Row],[idcapa]],Capas[],2,0)</f>
        <v>alojamiento_camping</v>
      </c>
      <c r="C245" s="3">
        <v>11</v>
      </c>
      <c r="D245" s="18" t="s">
        <v>235</v>
      </c>
      <c r="E245" s="1">
        <v>1</v>
      </c>
      <c r="F245" t="s">
        <v>104</v>
      </c>
      <c r="G245" s="4">
        <v>5</v>
      </c>
      <c r="H245" s="18"/>
      <c r="I245" s="5"/>
      <c r="J245" s="6"/>
    </row>
    <row r="246" spans="1:10" x14ac:dyDescent="0.3">
      <c r="A246" s="6" t="s">
        <v>300</v>
      </c>
      <c r="B246" s="18" t="str">
        <f>+VLOOKUP(BD_Capas[[#This Row],[idcapa]],Capas[],2,0)</f>
        <v>alojamiento_camping</v>
      </c>
      <c r="C246" s="3">
        <v>12</v>
      </c>
      <c r="D246" s="18" t="s">
        <v>102</v>
      </c>
      <c r="E246" s="1"/>
      <c r="G246" s="4"/>
      <c r="H246" s="18"/>
      <c r="I246" s="5"/>
      <c r="J246" s="6"/>
    </row>
    <row r="247" spans="1:10" x14ac:dyDescent="0.3">
      <c r="A247" s="6" t="s">
        <v>300</v>
      </c>
      <c r="B247" s="18" t="str">
        <f>+VLOOKUP(BD_Capas[[#This Row],[idcapa]],Capas[],2,0)</f>
        <v>alojamiento_camping</v>
      </c>
      <c r="C247" s="3">
        <v>13</v>
      </c>
      <c r="D247" s="18" t="s">
        <v>236</v>
      </c>
      <c r="E247" s="1">
        <v>1</v>
      </c>
      <c r="F247" t="s">
        <v>11</v>
      </c>
      <c r="G247" s="4">
        <v>6</v>
      </c>
      <c r="H247" s="18"/>
      <c r="I247" s="5"/>
      <c r="J247" s="6"/>
    </row>
    <row r="248" spans="1:10" x14ac:dyDescent="0.3">
      <c r="A248" s="6" t="s">
        <v>300</v>
      </c>
      <c r="B248" s="18" t="str">
        <f>+VLOOKUP(BD_Capas[[#This Row],[idcapa]],Capas[],2,0)</f>
        <v>alojamiento_camping</v>
      </c>
      <c r="C248" s="3">
        <v>14</v>
      </c>
      <c r="D248" s="18" t="s">
        <v>237</v>
      </c>
      <c r="E248" s="1"/>
      <c r="G248" s="4"/>
      <c r="H248" s="18"/>
      <c r="I248" s="5"/>
      <c r="J248" s="6"/>
    </row>
    <row r="249" spans="1:10" x14ac:dyDescent="0.3">
      <c r="A249" s="6" t="s">
        <v>300</v>
      </c>
      <c r="B249" s="18" t="str">
        <f>+VLOOKUP(BD_Capas[[#This Row],[idcapa]],Capas[],2,0)</f>
        <v>alojamiento_camping</v>
      </c>
      <c r="C249" s="3">
        <v>15</v>
      </c>
      <c r="D249" s="18" t="s">
        <v>1</v>
      </c>
      <c r="E249" s="1"/>
      <c r="G249" s="4"/>
      <c r="H249" s="18"/>
      <c r="I249" s="27"/>
      <c r="J249" s="1"/>
    </row>
    <row r="250" spans="1:10" x14ac:dyDescent="0.3">
      <c r="A250" s="6" t="s">
        <v>300</v>
      </c>
      <c r="B250" s="18" t="str">
        <f>+VLOOKUP(BD_Capas[[#This Row],[idcapa]],Capas[],2,0)</f>
        <v>alojamiento_camping</v>
      </c>
      <c r="C250" s="3">
        <v>16</v>
      </c>
      <c r="D250" s="18" t="s">
        <v>238</v>
      </c>
      <c r="E250" s="1"/>
      <c r="G250" s="4"/>
      <c r="H250" s="18"/>
      <c r="I250" s="27"/>
      <c r="J250" s="1"/>
    </row>
    <row r="251" spans="1:10" x14ac:dyDescent="0.3">
      <c r="A251" s="6" t="s">
        <v>300</v>
      </c>
      <c r="B251" s="18" t="str">
        <f>+VLOOKUP(BD_Capas[[#This Row],[idcapa]],Capas[],2,0)</f>
        <v>alojamiento_camping</v>
      </c>
      <c r="C251" s="3">
        <v>17</v>
      </c>
      <c r="D251" s="18" t="s">
        <v>16</v>
      </c>
      <c r="E251" s="1">
        <v>1</v>
      </c>
      <c r="F251" t="s">
        <v>16</v>
      </c>
      <c r="G251" s="4">
        <v>2</v>
      </c>
      <c r="H251" s="18"/>
      <c r="I251" s="27"/>
      <c r="J251" s="1"/>
    </row>
    <row r="252" spans="1:10" x14ac:dyDescent="0.3">
      <c r="A252" s="6" t="s">
        <v>300</v>
      </c>
      <c r="B252" s="18" t="str">
        <f>+VLOOKUP(BD_Capas[[#This Row],[idcapa]],Capas[],2,0)</f>
        <v>alojamiento_camping</v>
      </c>
      <c r="C252" s="3">
        <v>18</v>
      </c>
      <c r="D252" s="18" t="s">
        <v>239</v>
      </c>
      <c r="E252" s="1">
        <v>1</v>
      </c>
      <c r="F252" t="s">
        <v>239</v>
      </c>
      <c r="G252" s="4">
        <v>1</v>
      </c>
      <c r="H252" s="18"/>
      <c r="I252" s="27"/>
      <c r="J252" s="1"/>
    </row>
    <row r="253" spans="1:10" x14ac:dyDescent="0.3">
      <c r="A253" s="6" t="s">
        <v>300</v>
      </c>
      <c r="B253" s="18" t="str">
        <f>+VLOOKUP(BD_Capas[[#This Row],[idcapa]],Capas[],2,0)</f>
        <v>alojamiento_camping</v>
      </c>
      <c r="C253" s="3">
        <v>19</v>
      </c>
      <c r="D253" s="18" t="s">
        <v>240</v>
      </c>
      <c r="E253" s="1"/>
      <c r="G253" s="4"/>
      <c r="H253" s="18"/>
      <c r="I253" s="27"/>
      <c r="J253" s="1"/>
    </row>
    <row r="254" spans="1:10" x14ac:dyDescent="0.3">
      <c r="A254" s="6" t="s">
        <v>300</v>
      </c>
      <c r="B254" s="18" t="str">
        <f>+VLOOKUP(BD_Capas[[#This Row],[idcapa]],Capas[],2,0)</f>
        <v>alojamiento_camping</v>
      </c>
      <c r="C254" s="3">
        <v>20</v>
      </c>
      <c r="D254" s="18" t="s">
        <v>29</v>
      </c>
      <c r="E254" s="1"/>
      <c r="G254" s="4"/>
      <c r="H254" s="18"/>
      <c r="I254" s="27"/>
      <c r="J254" s="1"/>
    </row>
    <row r="255" spans="1:10" x14ac:dyDescent="0.3">
      <c r="A255" s="6" t="s">
        <v>301</v>
      </c>
      <c r="B255" s="18" t="str">
        <f>+VLOOKUP(BD_Capas[[#This Row],[idcapa]],Capas[],2,0)</f>
        <v>alojamiento_refugio</v>
      </c>
      <c r="C255" s="15">
        <v>1</v>
      </c>
      <c r="D255" s="21" t="s">
        <v>224</v>
      </c>
      <c r="E255" s="1">
        <v>1</v>
      </c>
      <c r="F255" t="s">
        <v>311</v>
      </c>
      <c r="G255" s="14">
        <v>7</v>
      </c>
      <c r="H255" s="21" t="s">
        <v>311</v>
      </c>
      <c r="I255" s="27" t="str">
        <f>BD_Capas[[#This Row],[idcapa]]&amp;"-"&amp;BD_Capas[[#This Row],[posición_capa]]</f>
        <v>15-0</v>
      </c>
      <c r="J255" s="16">
        <v>0</v>
      </c>
    </row>
    <row r="256" spans="1:10" x14ac:dyDescent="0.3">
      <c r="A256" s="6" t="s">
        <v>301</v>
      </c>
      <c r="B256" s="18" t="str">
        <f>+VLOOKUP(BD_Capas[[#This Row],[idcapa]],Capas[],2,0)</f>
        <v>alojamiento_refugio</v>
      </c>
      <c r="C256" s="3">
        <v>2</v>
      </c>
      <c r="D256" s="18" t="s">
        <v>226</v>
      </c>
      <c r="E256" s="1"/>
      <c r="G256" s="4"/>
      <c r="H256" s="18"/>
      <c r="I256" s="27"/>
      <c r="J256" s="6"/>
    </row>
    <row r="257" spans="1:10" x14ac:dyDescent="0.3">
      <c r="A257" s="6" t="s">
        <v>301</v>
      </c>
      <c r="B257" s="18" t="str">
        <f>+VLOOKUP(BD_Capas[[#This Row],[idcapa]],Capas[],2,0)</f>
        <v>alojamiento_refugio</v>
      </c>
      <c r="C257" s="3">
        <v>3</v>
      </c>
      <c r="D257" s="18" t="s">
        <v>227</v>
      </c>
      <c r="E257" s="1"/>
      <c r="G257" s="4"/>
      <c r="H257" s="18"/>
      <c r="I257" s="27"/>
      <c r="J257" s="6"/>
    </row>
    <row r="258" spans="1:10" x14ac:dyDescent="0.3">
      <c r="A258" s="6" t="s">
        <v>301</v>
      </c>
      <c r="B258" s="18" t="str">
        <f>+VLOOKUP(BD_Capas[[#This Row],[idcapa]],Capas[],2,0)</f>
        <v>alojamiento_refugio</v>
      </c>
      <c r="C258" s="3">
        <v>4</v>
      </c>
      <c r="D258" s="18" t="s">
        <v>228</v>
      </c>
      <c r="E258" s="1"/>
      <c r="G258" s="4"/>
      <c r="H258" s="18"/>
      <c r="I258" s="27"/>
      <c r="J258" s="6"/>
    </row>
    <row r="259" spans="1:10" x14ac:dyDescent="0.3">
      <c r="A259" s="6" t="s">
        <v>301</v>
      </c>
      <c r="B259" s="18" t="str">
        <f>+VLOOKUP(BD_Capas[[#This Row],[idcapa]],Capas[],2,0)</f>
        <v>alojamiento_refugio</v>
      </c>
      <c r="C259" s="3">
        <v>5</v>
      </c>
      <c r="D259" s="18" t="s">
        <v>229</v>
      </c>
      <c r="E259" s="1">
        <v>1</v>
      </c>
      <c r="F259" t="s">
        <v>230</v>
      </c>
      <c r="G259" s="4">
        <v>3</v>
      </c>
      <c r="H259" s="18" t="s">
        <v>312</v>
      </c>
      <c r="I259" s="27" t="str">
        <f>BD_Capas[[#This Row],[idcapa]]&amp;"-"&amp;BD_Capas[[#This Row],[posición_capa]]</f>
        <v>15-1</v>
      </c>
      <c r="J259" s="1">
        <v>1</v>
      </c>
    </row>
    <row r="260" spans="1:10" x14ac:dyDescent="0.3">
      <c r="A260" s="6" t="s">
        <v>301</v>
      </c>
      <c r="B260" s="18" t="str">
        <f>+VLOOKUP(BD_Capas[[#This Row],[idcapa]],Capas[],2,0)</f>
        <v>alojamiento_refugio</v>
      </c>
      <c r="C260" s="3">
        <v>6</v>
      </c>
      <c r="D260" s="18" t="s">
        <v>232</v>
      </c>
      <c r="E260" s="1"/>
      <c r="G260" s="4"/>
      <c r="H260" s="18"/>
      <c r="I260" s="5"/>
      <c r="J260" s="6"/>
    </row>
    <row r="261" spans="1:10" x14ac:dyDescent="0.3">
      <c r="A261" s="6" t="s">
        <v>301</v>
      </c>
      <c r="B261" s="18" t="str">
        <f>+VLOOKUP(BD_Capas[[#This Row],[idcapa]],Capas[],2,0)</f>
        <v>alojamiento_refugio</v>
      </c>
      <c r="C261" s="3">
        <v>7</v>
      </c>
      <c r="D261" s="18" t="s">
        <v>233</v>
      </c>
      <c r="E261" s="1"/>
      <c r="G261" s="4"/>
      <c r="H261" s="18"/>
      <c r="I261" s="5"/>
      <c r="J261" s="6"/>
    </row>
    <row r="262" spans="1:10" x14ac:dyDescent="0.3">
      <c r="A262" s="6" t="s">
        <v>301</v>
      </c>
      <c r="B262" s="18" t="str">
        <f>+VLOOKUP(BD_Capas[[#This Row],[idcapa]],Capas[],2,0)</f>
        <v>alojamiento_refugio</v>
      </c>
      <c r="C262" s="3">
        <v>8</v>
      </c>
      <c r="D262" s="18" t="s">
        <v>2</v>
      </c>
      <c r="E262" s="1"/>
      <c r="G262" s="4"/>
      <c r="H262" s="18"/>
      <c r="I262" s="5"/>
      <c r="J262" s="6"/>
    </row>
    <row r="263" spans="1:10" x14ac:dyDescent="0.3">
      <c r="A263" s="6" t="s">
        <v>301</v>
      </c>
      <c r="B263" s="18" t="str">
        <f>+VLOOKUP(BD_Capas[[#This Row],[idcapa]],Capas[],2,0)</f>
        <v>alojamiento_refugio</v>
      </c>
      <c r="C263" s="3">
        <v>9</v>
      </c>
      <c r="D263" s="18" t="s">
        <v>234</v>
      </c>
      <c r="E263" s="1">
        <v>1</v>
      </c>
      <c r="F263" t="s">
        <v>10</v>
      </c>
      <c r="G263" s="4">
        <v>4</v>
      </c>
      <c r="H263" s="18"/>
      <c r="I263" s="5"/>
      <c r="J263" s="6"/>
    </row>
    <row r="264" spans="1:10" x14ac:dyDescent="0.3">
      <c r="A264" s="6" t="s">
        <v>301</v>
      </c>
      <c r="B264" s="18" t="str">
        <f>+VLOOKUP(BD_Capas[[#This Row],[idcapa]],Capas[],2,0)</f>
        <v>alojamiento_refugio</v>
      </c>
      <c r="C264" s="3">
        <v>10</v>
      </c>
      <c r="D264" s="18" t="s">
        <v>3</v>
      </c>
      <c r="E264" s="1"/>
      <c r="G264" s="4"/>
      <c r="H264" s="18"/>
      <c r="I264" s="5"/>
      <c r="J264" s="6"/>
    </row>
    <row r="265" spans="1:10" x14ac:dyDescent="0.3">
      <c r="A265" s="6" t="s">
        <v>301</v>
      </c>
      <c r="B265" s="18" t="str">
        <f>+VLOOKUP(BD_Capas[[#This Row],[idcapa]],Capas[],2,0)</f>
        <v>alojamiento_refugio</v>
      </c>
      <c r="C265" s="3">
        <v>11</v>
      </c>
      <c r="D265" s="18" t="s">
        <v>235</v>
      </c>
      <c r="E265" s="1">
        <v>1</v>
      </c>
      <c r="F265" t="s">
        <v>104</v>
      </c>
      <c r="G265" s="4">
        <v>5</v>
      </c>
      <c r="H265" s="18"/>
      <c r="I265" s="5"/>
      <c r="J265" s="6"/>
    </row>
    <row r="266" spans="1:10" x14ac:dyDescent="0.3">
      <c r="A266" s="6" t="s">
        <v>301</v>
      </c>
      <c r="B266" s="18" t="str">
        <f>+VLOOKUP(BD_Capas[[#This Row],[idcapa]],Capas[],2,0)</f>
        <v>alojamiento_refugio</v>
      </c>
      <c r="C266" s="3">
        <v>12</v>
      </c>
      <c r="D266" s="18" t="s">
        <v>102</v>
      </c>
      <c r="E266" s="1"/>
      <c r="G266" s="4"/>
      <c r="H266" s="18"/>
      <c r="I266" s="5"/>
      <c r="J266" s="6"/>
    </row>
    <row r="267" spans="1:10" x14ac:dyDescent="0.3">
      <c r="A267" s="6" t="s">
        <v>301</v>
      </c>
      <c r="B267" s="18" t="str">
        <f>+VLOOKUP(BD_Capas[[#This Row],[idcapa]],Capas[],2,0)</f>
        <v>alojamiento_refugio</v>
      </c>
      <c r="C267" s="3">
        <v>13</v>
      </c>
      <c r="D267" s="18" t="s">
        <v>236</v>
      </c>
      <c r="E267" s="1">
        <v>1</v>
      </c>
      <c r="F267" t="s">
        <v>11</v>
      </c>
      <c r="G267" s="4">
        <v>6</v>
      </c>
      <c r="H267" s="18"/>
      <c r="I267" s="5"/>
      <c r="J267" s="6"/>
    </row>
    <row r="268" spans="1:10" x14ac:dyDescent="0.3">
      <c r="A268" s="6" t="s">
        <v>301</v>
      </c>
      <c r="B268" s="18" t="str">
        <f>+VLOOKUP(BD_Capas[[#This Row],[idcapa]],Capas[],2,0)</f>
        <v>alojamiento_refugio</v>
      </c>
      <c r="C268" s="3">
        <v>14</v>
      </c>
      <c r="D268" s="18" t="s">
        <v>237</v>
      </c>
      <c r="E268" s="1"/>
      <c r="G268" s="4"/>
      <c r="H268" s="18"/>
      <c r="I268" s="5"/>
      <c r="J268" s="6"/>
    </row>
    <row r="269" spans="1:10" x14ac:dyDescent="0.3">
      <c r="A269" s="6" t="s">
        <v>301</v>
      </c>
      <c r="B269" s="18" t="str">
        <f>+VLOOKUP(BD_Capas[[#This Row],[idcapa]],Capas[],2,0)</f>
        <v>alojamiento_refugio</v>
      </c>
      <c r="C269" s="3">
        <v>15</v>
      </c>
      <c r="D269" s="18" t="s">
        <v>1</v>
      </c>
      <c r="E269" s="1"/>
      <c r="G269" s="4"/>
      <c r="H269" s="18"/>
      <c r="I269" s="27"/>
      <c r="J269" s="1"/>
    </row>
    <row r="270" spans="1:10" x14ac:dyDescent="0.3">
      <c r="A270" s="6" t="s">
        <v>301</v>
      </c>
      <c r="B270" s="18" t="str">
        <f>+VLOOKUP(BD_Capas[[#This Row],[idcapa]],Capas[],2,0)</f>
        <v>alojamiento_refugio</v>
      </c>
      <c r="C270" s="3">
        <v>16</v>
      </c>
      <c r="D270" s="18" t="s">
        <v>238</v>
      </c>
      <c r="E270" s="1"/>
      <c r="G270" s="4"/>
      <c r="H270" s="18"/>
      <c r="I270" s="27"/>
      <c r="J270" s="1"/>
    </row>
    <row r="271" spans="1:10" x14ac:dyDescent="0.3">
      <c r="A271" s="6" t="s">
        <v>301</v>
      </c>
      <c r="B271" s="18" t="str">
        <f>+VLOOKUP(BD_Capas[[#This Row],[idcapa]],Capas[],2,0)</f>
        <v>alojamiento_refugio</v>
      </c>
      <c r="C271" s="3">
        <v>17</v>
      </c>
      <c r="D271" s="18" t="s">
        <v>16</v>
      </c>
      <c r="E271" s="1">
        <v>1</v>
      </c>
      <c r="F271" t="s">
        <v>16</v>
      </c>
      <c r="G271" s="4">
        <v>2</v>
      </c>
      <c r="H271" s="18"/>
      <c r="I271" s="27"/>
      <c r="J271" s="1"/>
    </row>
    <row r="272" spans="1:10" x14ac:dyDescent="0.3">
      <c r="A272" s="6" t="s">
        <v>301</v>
      </c>
      <c r="B272" s="18" t="str">
        <f>+VLOOKUP(BD_Capas[[#This Row],[idcapa]],Capas[],2,0)</f>
        <v>alojamiento_refugio</v>
      </c>
      <c r="C272" s="3">
        <v>18</v>
      </c>
      <c r="D272" s="18" t="s">
        <v>239</v>
      </c>
      <c r="E272" s="1">
        <v>1</v>
      </c>
      <c r="F272" t="s">
        <v>239</v>
      </c>
      <c r="G272" s="4">
        <v>1</v>
      </c>
      <c r="H272" s="18"/>
      <c r="I272" s="27"/>
      <c r="J272" s="1"/>
    </row>
    <row r="273" spans="1:10" x14ac:dyDescent="0.3">
      <c r="A273" s="6" t="s">
        <v>301</v>
      </c>
      <c r="B273" s="18" t="str">
        <f>+VLOOKUP(BD_Capas[[#This Row],[idcapa]],Capas[],2,0)</f>
        <v>alojamiento_refugio</v>
      </c>
      <c r="C273" s="3">
        <v>19</v>
      </c>
      <c r="D273" s="18" t="s">
        <v>240</v>
      </c>
      <c r="E273" s="1"/>
      <c r="G273" s="4"/>
      <c r="H273" s="18"/>
      <c r="I273" s="27"/>
      <c r="J273" s="1"/>
    </row>
    <row r="274" spans="1:10" x14ac:dyDescent="0.3">
      <c r="A274" s="6" t="s">
        <v>301</v>
      </c>
      <c r="B274" s="18" t="str">
        <f>+VLOOKUP(BD_Capas[[#This Row],[idcapa]],Capas[],2,0)</f>
        <v>alojamiento_refugio</v>
      </c>
      <c r="C274" s="3">
        <v>20</v>
      </c>
      <c r="D274" s="18" t="s">
        <v>29</v>
      </c>
      <c r="E274" s="1"/>
      <c r="G274" s="4"/>
      <c r="H274" s="18"/>
      <c r="I274" s="27"/>
      <c r="J274" s="1"/>
    </row>
    <row r="275" spans="1:10" x14ac:dyDescent="0.3">
      <c r="A275" s="6" t="s">
        <v>302</v>
      </c>
      <c r="B275" s="18" t="str">
        <f>+VLOOKUP(BD_Capas[[#This Row],[idcapa]],Capas[],2,0)</f>
        <v>alojamiento_choza_alpina</v>
      </c>
      <c r="C275" s="15">
        <v>1</v>
      </c>
      <c r="D275" s="21" t="s">
        <v>224</v>
      </c>
      <c r="E275" s="1">
        <v>1</v>
      </c>
      <c r="F275" t="s">
        <v>313</v>
      </c>
      <c r="G275" s="14">
        <v>7</v>
      </c>
      <c r="H275" s="21" t="s">
        <v>313</v>
      </c>
      <c r="I275" s="27" t="str">
        <f>BD_Capas[[#This Row],[idcapa]]&amp;"-"&amp;BD_Capas[[#This Row],[posición_capa]]</f>
        <v>16-0</v>
      </c>
      <c r="J275" s="16">
        <v>0</v>
      </c>
    </row>
    <row r="276" spans="1:10" x14ac:dyDescent="0.3">
      <c r="A276" s="6" t="s">
        <v>302</v>
      </c>
      <c r="B276" s="18" t="str">
        <f>+VLOOKUP(BD_Capas[[#This Row],[idcapa]],Capas[],2,0)</f>
        <v>alojamiento_choza_alpina</v>
      </c>
      <c r="C276" s="3">
        <v>2</v>
      </c>
      <c r="D276" s="18" t="s">
        <v>226</v>
      </c>
      <c r="E276" s="1"/>
      <c r="G276" s="4"/>
      <c r="H276" s="18"/>
      <c r="I276" s="27"/>
      <c r="J276" s="6"/>
    </row>
    <row r="277" spans="1:10" x14ac:dyDescent="0.3">
      <c r="A277" s="6" t="s">
        <v>302</v>
      </c>
      <c r="B277" s="18" t="str">
        <f>+VLOOKUP(BD_Capas[[#This Row],[idcapa]],Capas[],2,0)</f>
        <v>alojamiento_choza_alpina</v>
      </c>
      <c r="C277" s="3">
        <v>3</v>
      </c>
      <c r="D277" s="18" t="s">
        <v>227</v>
      </c>
      <c r="E277" s="1"/>
      <c r="G277" s="4"/>
      <c r="H277" s="18"/>
      <c r="I277" s="27"/>
      <c r="J277" s="6"/>
    </row>
    <row r="278" spans="1:10" x14ac:dyDescent="0.3">
      <c r="A278" s="6" t="s">
        <v>302</v>
      </c>
      <c r="B278" s="18" t="str">
        <f>+VLOOKUP(BD_Capas[[#This Row],[idcapa]],Capas[],2,0)</f>
        <v>alojamiento_choza_alpina</v>
      </c>
      <c r="C278" s="3">
        <v>4</v>
      </c>
      <c r="D278" s="18" t="s">
        <v>228</v>
      </c>
      <c r="E278" s="1"/>
      <c r="G278" s="4"/>
      <c r="H278" s="18"/>
      <c r="I278" s="27"/>
      <c r="J278" s="6"/>
    </row>
    <row r="279" spans="1:10" x14ac:dyDescent="0.3">
      <c r="A279" s="6" t="s">
        <v>302</v>
      </c>
      <c r="B279" s="18" t="str">
        <f>+VLOOKUP(BD_Capas[[#This Row],[idcapa]],Capas[],2,0)</f>
        <v>alojamiento_choza_alpina</v>
      </c>
      <c r="C279" s="3">
        <v>5</v>
      </c>
      <c r="D279" s="18" t="s">
        <v>229</v>
      </c>
      <c r="E279" s="1">
        <v>1</v>
      </c>
      <c r="F279" t="s">
        <v>230</v>
      </c>
      <c r="G279" s="4">
        <v>3</v>
      </c>
      <c r="H279" s="18" t="s">
        <v>314</v>
      </c>
      <c r="I279" s="27" t="str">
        <f>BD_Capas[[#This Row],[idcapa]]&amp;"-"&amp;BD_Capas[[#This Row],[posición_capa]]</f>
        <v>16-1</v>
      </c>
      <c r="J279" s="1">
        <v>1</v>
      </c>
    </row>
    <row r="280" spans="1:10" x14ac:dyDescent="0.3">
      <c r="A280" s="6" t="s">
        <v>302</v>
      </c>
      <c r="B280" s="18" t="str">
        <f>+VLOOKUP(BD_Capas[[#This Row],[idcapa]],Capas[],2,0)</f>
        <v>alojamiento_choza_alpina</v>
      </c>
      <c r="C280" s="3">
        <v>6</v>
      </c>
      <c r="D280" s="18" t="s">
        <v>232</v>
      </c>
      <c r="E280" s="1"/>
      <c r="G280" s="4"/>
      <c r="H280" s="18"/>
      <c r="I280" s="5"/>
      <c r="J280" s="6"/>
    </row>
    <row r="281" spans="1:10" x14ac:dyDescent="0.3">
      <c r="A281" s="6" t="s">
        <v>302</v>
      </c>
      <c r="B281" s="18" t="str">
        <f>+VLOOKUP(BD_Capas[[#This Row],[idcapa]],Capas[],2,0)</f>
        <v>alojamiento_choza_alpina</v>
      </c>
      <c r="C281" s="3">
        <v>7</v>
      </c>
      <c r="D281" s="18" t="s">
        <v>233</v>
      </c>
      <c r="E281" s="1"/>
      <c r="G281" s="4"/>
      <c r="H281" s="18"/>
      <c r="I281" s="5"/>
      <c r="J281" s="6"/>
    </row>
    <row r="282" spans="1:10" x14ac:dyDescent="0.3">
      <c r="A282" s="6" t="s">
        <v>302</v>
      </c>
      <c r="B282" s="18" t="str">
        <f>+VLOOKUP(BD_Capas[[#This Row],[idcapa]],Capas[],2,0)</f>
        <v>alojamiento_choza_alpina</v>
      </c>
      <c r="C282" s="3">
        <v>8</v>
      </c>
      <c r="D282" s="18" t="s">
        <v>2</v>
      </c>
      <c r="E282" s="1"/>
      <c r="G282" s="4"/>
      <c r="H282" s="18"/>
      <c r="I282" s="5"/>
      <c r="J282" s="6"/>
    </row>
    <row r="283" spans="1:10" x14ac:dyDescent="0.3">
      <c r="A283" s="6" t="s">
        <v>302</v>
      </c>
      <c r="B283" s="18" t="str">
        <f>+VLOOKUP(BD_Capas[[#This Row],[idcapa]],Capas[],2,0)</f>
        <v>alojamiento_choza_alpina</v>
      </c>
      <c r="C283" s="3">
        <v>9</v>
      </c>
      <c r="D283" s="18" t="s">
        <v>234</v>
      </c>
      <c r="E283" s="1">
        <v>1</v>
      </c>
      <c r="F283" t="s">
        <v>10</v>
      </c>
      <c r="G283" s="4">
        <v>4</v>
      </c>
      <c r="H283" s="18"/>
      <c r="I283" s="5"/>
      <c r="J283" s="6"/>
    </row>
    <row r="284" spans="1:10" x14ac:dyDescent="0.3">
      <c r="A284" s="6" t="s">
        <v>302</v>
      </c>
      <c r="B284" s="18" t="str">
        <f>+VLOOKUP(BD_Capas[[#This Row],[idcapa]],Capas[],2,0)</f>
        <v>alojamiento_choza_alpina</v>
      </c>
      <c r="C284" s="3">
        <v>10</v>
      </c>
      <c r="D284" s="18" t="s">
        <v>3</v>
      </c>
      <c r="E284" s="1"/>
      <c r="G284" s="4"/>
      <c r="H284" s="18"/>
      <c r="I284" s="5"/>
      <c r="J284" s="6"/>
    </row>
    <row r="285" spans="1:10" x14ac:dyDescent="0.3">
      <c r="A285" s="6" t="s">
        <v>302</v>
      </c>
      <c r="B285" s="18" t="str">
        <f>+VLOOKUP(BD_Capas[[#This Row],[idcapa]],Capas[],2,0)</f>
        <v>alojamiento_choza_alpina</v>
      </c>
      <c r="C285" s="3">
        <v>11</v>
      </c>
      <c r="D285" s="18" t="s">
        <v>235</v>
      </c>
      <c r="E285" s="1">
        <v>1</v>
      </c>
      <c r="F285" t="s">
        <v>104</v>
      </c>
      <c r="G285" s="4">
        <v>5</v>
      </c>
      <c r="H285" s="18"/>
      <c r="I285" s="5"/>
      <c r="J285" s="6"/>
    </row>
    <row r="286" spans="1:10" x14ac:dyDescent="0.3">
      <c r="A286" s="6" t="s">
        <v>302</v>
      </c>
      <c r="B286" s="18" t="str">
        <f>+VLOOKUP(BD_Capas[[#This Row],[idcapa]],Capas[],2,0)</f>
        <v>alojamiento_choza_alpina</v>
      </c>
      <c r="C286" s="3">
        <v>12</v>
      </c>
      <c r="D286" s="18" t="s">
        <v>102</v>
      </c>
      <c r="E286" s="1"/>
      <c r="G286" s="4"/>
      <c r="H286" s="18"/>
      <c r="I286" s="5"/>
      <c r="J286" s="6"/>
    </row>
    <row r="287" spans="1:10" x14ac:dyDescent="0.3">
      <c r="A287" s="6" t="s">
        <v>302</v>
      </c>
      <c r="B287" s="18" t="str">
        <f>+VLOOKUP(BD_Capas[[#This Row],[idcapa]],Capas[],2,0)</f>
        <v>alojamiento_choza_alpina</v>
      </c>
      <c r="C287" s="3">
        <v>13</v>
      </c>
      <c r="D287" s="18" t="s">
        <v>236</v>
      </c>
      <c r="E287" s="1">
        <v>1</v>
      </c>
      <c r="F287" t="s">
        <v>11</v>
      </c>
      <c r="G287" s="4">
        <v>6</v>
      </c>
      <c r="H287" s="18"/>
      <c r="I287" s="5"/>
      <c r="J287" s="6"/>
    </row>
    <row r="288" spans="1:10" x14ac:dyDescent="0.3">
      <c r="A288" s="6" t="s">
        <v>302</v>
      </c>
      <c r="B288" s="18" t="str">
        <f>+VLOOKUP(BD_Capas[[#This Row],[idcapa]],Capas[],2,0)</f>
        <v>alojamiento_choza_alpina</v>
      </c>
      <c r="C288" s="3">
        <v>14</v>
      </c>
      <c r="D288" s="18" t="s">
        <v>237</v>
      </c>
      <c r="E288" s="1"/>
      <c r="G288" s="4"/>
      <c r="H288" s="18"/>
      <c r="I288" s="5"/>
      <c r="J288" s="6"/>
    </row>
    <row r="289" spans="1:10" x14ac:dyDescent="0.3">
      <c r="A289" s="6" t="s">
        <v>302</v>
      </c>
      <c r="B289" s="18" t="str">
        <f>+VLOOKUP(BD_Capas[[#This Row],[idcapa]],Capas[],2,0)</f>
        <v>alojamiento_choza_alpina</v>
      </c>
      <c r="C289" s="3">
        <v>15</v>
      </c>
      <c r="D289" s="18" t="s">
        <v>1</v>
      </c>
      <c r="E289" s="1"/>
      <c r="G289" s="4"/>
      <c r="H289" s="18"/>
      <c r="I289" s="27"/>
      <c r="J289" s="1"/>
    </row>
    <row r="290" spans="1:10" x14ac:dyDescent="0.3">
      <c r="A290" s="6" t="s">
        <v>302</v>
      </c>
      <c r="B290" s="18" t="str">
        <f>+VLOOKUP(BD_Capas[[#This Row],[idcapa]],Capas[],2,0)</f>
        <v>alojamiento_choza_alpina</v>
      </c>
      <c r="C290" s="3">
        <v>16</v>
      </c>
      <c r="D290" s="18" t="s">
        <v>238</v>
      </c>
      <c r="E290" s="1"/>
      <c r="G290" s="4"/>
      <c r="H290" s="18"/>
      <c r="I290" s="27"/>
      <c r="J290" s="1"/>
    </row>
    <row r="291" spans="1:10" x14ac:dyDescent="0.3">
      <c r="A291" s="6" t="s">
        <v>302</v>
      </c>
      <c r="B291" s="18" t="str">
        <f>+VLOOKUP(BD_Capas[[#This Row],[idcapa]],Capas[],2,0)</f>
        <v>alojamiento_choza_alpina</v>
      </c>
      <c r="C291" s="3">
        <v>17</v>
      </c>
      <c r="D291" s="18" t="s">
        <v>16</v>
      </c>
      <c r="E291" s="1">
        <v>1</v>
      </c>
      <c r="F291" t="s">
        <v>16</v>
      </c>
      <c r="G291" s="4">
        <v>2</v>
      </c>
      <c r="H291" s="18"/>
      <c r="I291" s="27"/>
      <c r="J291" s="1"/>
    </row>
    <row r="292" spans="1:10" x14ac:dyDescent="0.3">
      <c r="A292" s="6" t="s">
        <v>302</v>
      </c>
      <c r="B292" s="18" t="str">
        <f>+VLOOKUP(BD_Capas[[#This Row],[idcapa]],Capas[],2,0)</f>
        <v>alojamiento_choza_alpina</v>
      </c>
      <c r="C292" s="3">
        <v>18</v>
      </c>
      <c r="D292" s="18" t="s">
        <v>239</v>
      </c>
      <c r="E292" s="1">
        <v>1</v>
      </c>
      <c r="F292" t="s">
        <v>239</v>
      </c>
      <c r="G292" s="4">
        <v>1</v>
      </c>
      <c r="H292" s="18"/>
      <c r="I292" s="27"/>
      <c r="J292" s="1"/>
    </row>
    <row r="293" spans="1:10" x14ac:dyDescent="0.3">
      <c r="A293" s="6" t="s">
        <v>302</v>
      </c>
      <c r="B293" s="18" t="str">
        <f>+VLOOKUP(BD_Capas[[#This Row],[idcapa]],Capas[],2,0)</f>
        <v>alojamiento_choza_alpina</v>
      </c>
      <c r="C293" s="3">
        <v>19</v>
      </c>
      <c r="D293" s="18" t="s">
        <v>240</v>
      </c>
      <c r="E293" s="1"/>
      <c r="G293" s="4"/>
      <c r="H293" s="18"/>
      <c r="I293" s="27"/>
      <c r="J293" s="1"/>
    </row>
    <row r="294" spans="1:10" x14ac:dyDescent="0.3">
      <c r="A294" s="6" t="s">
        <v>302</v>
      </c>
      <c r="B294" s="18" t="str">
        <f>+VLOOKUP(BD_Capas[[#This Row],[idcapa]],Capas[],2,0)</f>
        <v>alojamiento_choza_alpina</v>
      </c>
      <c r="C294" s="3">
        <v>20</v>
      </c>
      <c r="D294" s="18" t="s">
        <v>29</v>
      </c>
      <c r="E294" s="1"/>
      <c r="G294" s="4"/>
      <c r="H294" s="18"/>
      <c r="I294" s="27"/>
      <c r="J294" s="1"/>
    </row>
    <row r="295" spans="1:10" x14ac:dyDescent="0.3">
      <c r="A295" s="6" t="s">
        <v>303</v>
      </c>
      <c r="B295" s="18" t="str">
        <f>+VLOOKUP(BD_Capas[[#This Row],[idcapa]],Capas[],2,0)</f>
        <v>alojamiento_albergue</v>
      </c>
      <c r="C295" s="15">
        <v>1</v>
      </c>
      <c r="D295" s="21" t="s">
        <v>224</v>
      </c>
      <c r="E295" s="1">
        <v>1</v>
      </c>
      <c r="F295" t="s">
        <v>315</v>
      </c>
      <c r="G295" s="14">
        <v>7</v>
      </c>
      <c r="H295" s="21" t="s">
        <v>315</v>
      </c>
      <c r="I295" s="27" t="str">
        <f>BD_Capas[[#This Row],[idcapa]]&amp;"-"&amp;BD_Capas[[#This Row],[posición_capa]]</f>
        <v>17-0</v>
      </c>
      <c r="J295" s="16">
        <v>0</v>
      </c>
    </row>
    <row r="296" spans="1:10" x14ac:dyDescent="0.3">
      <c r="A296" s="6" t="s">
        <v>303</v>
      </c>
      <c r="B296" s="18" t="str">
        <f>+VLOOKUP(BD_Capas[[#This Row],[idcapa]],Capas[],2,0)</f>
        <v>alojamiento_albergue</v>
      </c>
      <c r="C296" s="3">
        <v>2</v>
      </c>
      <c r="D296" s="18" t="s">
        <v>226</v>
      </c>
      <c r="E296" s="1"/>
      <c r="G296" s="4"/>
      <c r="H296" s="18"/>
      <c r="I296" s="27"/>
      <c r="J296" s="6"/>
    </row>
    <row r="297" spans="1:10" x14ac:dyDescent="0.3">
      <c r="A297" s="6" t="s">
        <v>303</v>
      </c>
      <c r="B297" s="18" t="str">
        <f>+VLOOKUP(BD_Capas[[#This Row],[idcapa]],Capas[],2,0)</f>
        <v>alojamiento_albergue</v>
      </c>
      <c r="C297" s="3">
        <v>3</v>
      </c>
      <c r="D297" s="18" t="s">
        <v>227</v>
      </c>
      <c r="E297" s="1"/>
      <c r="G297" s="4"/>
      <c r="H297" s="18"/>
      <c r="I297" s="27"/>
      <c r="J297" s="6"/>
    </row>
    <row r="298" spans="1:10" x14ac:dyDescent="0.3">
      <c r="A298" s="6" t="s">
        <v>303</v>
      </c>
      <c r="B298" s="18" t="str">
        <f>+VLOOKUP(BD_Capas[[#This Row],[idcapa]],Capas[],2,0)</f>
        <v>alojamiento_albergue</v>
      </c>
      <c r="C298" s="3">
        <v>4</v>
      </c>
      <c r="D298" s="18" t="s">
        <v>228</v>
      </c>
      <c r="E298" s="1"/>
      <c r="G298" s="4"/>
      <c r="H298" s="18"/>
      <c r="I298" s="27"/>
      <c r="J298" s="6"/>
    </row>
    <row r="299" spans="1:10" x14ac:dyDescent="0.3">
      <c r="A299" s="6" t="s">
        <v>303</v>
      </c>
      <c r="B299" s="18" t="str">
        <f>+VLOOKUP(BD_Capas[[#This Row],[idcapa]],Capas[],2,0)</f>
        <v>alojamiento_albergue</v>
      </c>
      <c r="C299" s="3">
        <v>5</v>
      </c>
      <c r="D299" s="18" t="s">
        <v>229</v>
      </c>
      <c r="E299" s="1">
        <v>1</v>
      </c>
      <c r="F299" t="s">
        <v>230</v>
      </c>
      <c r="G299" s="4">
        <v>3</v>
      </c>
      <c r="H299" s="18" t="s">
        <v>316</v>
      </c>
      <c r="I299" s="27" t="str">
        <f>BD_Capas[[#This Row],[idcapa]]&amp;"-"&amp;BD_Capas[[#This Row],[posición_capa]]</f>
        <v>17-1</v>
      </c>
      <c r="J299" s="1">
        <v>1</v>
      </c>
    </row>
    <row r="300" spans="1:10" x14ac:dyDescent="0.3">
      <c r="A300" s="6" t="s">
        <v>303</v>
      </c>
      <c r="B300" s="18" t="str">
        <f>+VLOOKUP(BD_Capas[[#This Row],[idcapa]],Capas[],2,0)</f>
        <v>alojamiento_albergue</v>
      </c>
      <c r="C300" s="3">
        <v>6</v>
      </c>
      <c r="D300" s="18" t="s">
        <v>232</v>
      </c>
      <c r="E300" s="1"/>
      <c r="G300" s="4"/>
      <c r="H300" s="18"/>
      <c r="I300" s="5"/>
      <c r="J300" s="6"/>
    </row>
    <row r="301" spans="1:10" x14ac:dyDescent="0.3">
      <c r="A301" s="6" t="s">
        <v>303</v>
      </c>
      <c r="B301" s="18" t="str">
        <f>+VLOOKUP(BD_Capas[[#This Row],[idcapa]],Capas[],2,0)</f>
        <v>alojamiento_albergue</v>
      </c>
      <c r="C301" s="3">
        <v>7</v>
      </c>
      <c r="D301" s="18" t="s">
        <v>233</v>
      </c>
      <c r="E301" s="1"/>
      <c r="G301" s="4"/>
      <c r="H301" s="18"/>
      <c r="I301" s="5"/>
      <c r="J301" s="6"/>
    </row>
    <row r="302" spans="1:10" x14ac:dyDescent="0.3">
      <c r="A302" s="6" t="s">
        <v>303</v>
      </c>
      <c r="B302" s="18" t="str">
        <f>+VLOOKUP(BD_Capas[[#This Row],[idcapa]],Capas[],2,0)</f>
        <v>alojamiento_albergue</v>
      </c>
      <c r="C302" s="3">
        <v>8</v>
      </c>
      <c r="D302" s="18" t="s">
        <v>2</v>
      </c>
      <c r="E302" s="1"/>
      <c r="G302" s="4"/>
      <c r="H302" s="18"/>
      <c r="I302" s="5"/>
      <c r="J302" s="6"/>
    </row>
    <row r="303" spans="1:10" x14ac:dyDescent="0.3">
      <c r="A303" s="6" t="s">
        <v>303</v>
      </c>
      <c r="B303" s="18" t="str">
        <f>+VLOOKUP(BD_Capas[[#This Row],[idcapa]],Capas[],2,0)</f>
        <v>alojamiento_albergue</v>
      </c>
      <c r="C303" s="3">
        <v>9</v>
      </c>
      <c r="D303" s="18" t="s">
        <v>234</v>
      </c>
      <c r="E303" s="1">
        <v>1</v>
      </c>
      <c r="F303" t="s">
        <v>10</v>
      </c>
      <c r="G303" s="4">
        <v>4</v>
      </c>
      <c r="H303" s="18"/>
      <c r="I303" s="5"/>
      <c r="J303" s="6"/>
    </row>
    <row r="304" spans="1:10" x14ac:dyDescent="0.3">
      <c r="A304" s="6" t="s">
        <v>303</v>
      </c>
      <c r="B304" s="18" t="str">
        <f>+VLOOKUP(BD_Capas[[#This Row],[idcapa]],Capas[],2,0)</f>
        <v>alojamiento_albergue</v>
      </c>
      <c r="C304" s="3">
        <v>10</v>
      </c>
      <c r="D304" s="18" t="s">
        <v>3</v>
      </c>
      <c r="E304" s="1"/>
      <c r="G304" s="4"/>
      <c r="H304" s="18"/>
      <c r="I304" s="5"/>
      <c r="J304" s="6"/>
    </row>
    <row r="305" spans="1:10" x14ac:dyDescent="0.3">
      <c r="A305" s="6" t="s">
        <v>303</v>
      </c>
      <c r="B305" s="18" t="str">
        <f>+VLOOKUP(BD_Capas[[#This Row],[idcapa]],Capas[],2,0)</f>
        <v>alojamiento_albergue</v>
      </c>
      <c r="C305" s="3">
        <v>11</v>
      </c>
      <c r="D305" s="18" t="s">
        <v>235</v>
      </c>
      <c r="E305" s="1">
        <v>1</v>
      </c>
      <c r="F305" t="s">
        <v>104</v>
      </c>
      <c r="G305" s="4">
        <v>5</v>
      </c>
      <c r="H305" s="18"/>
      <c r="I305" s="5"/>
      <c r="J305" s="6"/>
    </row>
    <row r="306" spans="1:10" x14ac:dyDescent="0.3">
      <c r="A306" s="6" t="s">
        <v>303</v>
      </c>
      <c r="B306" s="18" t="str">
        <f>+VLOOKUP(BD_Capas[[#This Row],[idcapa]],Capas[],2,0)</f>
        <v>alojamiento_albergue</v>
      </c>
      <c r="C306" s="3">
        <v>12</v>
      </c>
      <c r="D306" s="18" t="s">
        <v>102</v>
      </c>
      <c r="E306" s="1"/>
      <c r="G306" s="4"/>
      <c r="H306" s="18"/>
      <c r="I306" s="5"/>
      <c r="J306" s="6"/>
    </row>
    <row r="307" spans="1:10" x14ac:dyDescent="0.3">
      <c r="A307" s="6" t="s">
        <v>303</v>
      </c>
      <c r="B307" s="18" t="str">
        <f>+VLOOKUP(BD_Capas[[#This Row],[idcapa]],Capas[],2,0)</f>
        <v>alojamiento_albergue</v>
      </c>
      <c r="C307" s="3">
        <v>13</v>
      </c>
      <c r="D307" s="18" t="s">
        <v>236</v>
      </c>
      <c r="E307" s="1">
        <v>1</v>
      </c>
      <c r="F307" t="s">
        <v>11</v>
      </c>
      <c r="G307" s="4">
        <v>6</v>
      </c>
      <c r="H307" s="18"/>
      <c r="I307" s="5"/>
      <c r="J307" s="6"/>
    </row>
    <row r="308" spans="1:10" x14ac:dyDescent="0.3">
      <c r="A308" s="6" t="s">
        <v>303</v>
      </c>
      <c r="B308" s="18" t="str">
        <f>+VLOOKUP(BD_Capas[[#This Row],[idcapa]],Capas[],2,0)</f>
        <v>alojamiento_albergue</v>
      </c>
      <c r="C308" s="3">
        <v>14</v>
      </c>
      <c r="D308" s="18" t="s">
        <v>237</v>
      </c>
      <c r="E308" s="1"/>
      <c r="G308" s="4"/>
      <c r="H308" s="18"/>
      <c r="I308" s="5"/>
      <c r="J308" s="6"/>
    </row>
    <row r="309" spans="1:10" x14ac:dyDescent="0.3">
      <c r="A309" s="6" t="s">
        <v>303</v>
      </c>
      <c r="B309" s="18" t="str">
        <f>+VLOOKUP(BD_Capas[[#This Row],[idcapa]],Capas[],2,0)</f>
        <v>alojamiento_albergue</v>
      </c>
      <c r="C309" s="3">
        <v>15</v>
      </c>
      <c r="D309" s="18" t="s">
        <v>1</v>
      </c>
      <c r="E309" s="1"/>
      <c r="G309" s="4"/>
      <c r="H309" s="18"/>
      <c r="I309" s="27"/>
      <c r="J309" s="1"/>
    </row>
    <row r="310" spans="1:10" x14ac:dyDescent="0.3">
      <c r="A310" s="6" t="s">
        <v>303</v>
      </c>
      <c r="B310" s="18" t="str">
        <f>+VLOOKUP(BD_Capas[[#This Row],[idcapa]],Capas[],2,0)</f>
        <v>alojamiento_albergue</v>
      </c>
      <c r="C310" s="3">
        <v>16</v>
      </c>
      <c r="D310" s="18" t="s">
        <v>238</v>
      </c>
      <c r="E310" s="1"/>
      <c r="G310" s="4"/>
      <c r="H310" s="18"/>
      <c r="I310" s="27"/>
      <c r="J310" s="1"/>
    </row>
    <row r="311" spans="1:10" x14ac:dyDescent="0.3">
      <c r="A311" s="6" t="s">
        <v>303</v>
      </c>
      <c r="B311" s="18" t="str">
        <f>+VLOOKUP(BD_Capas[[#This Row],[idcapa]],Capas[],2,0)</f>
        <v>alojamiento_albergue</v>
      </c>
      <c r="C311" s="3">
        <v>17</v>
      </c>
      <c r="D311" s="18" t="s">
        <v>16</v>
      </c>
      <c r="E311" s="1">
        <v>1</v>
      </c>
      <c r="F311" t="s">
        <v>16</v>
      </c>
      <c r="G311" s="4">
        <v>2</v>
      </c>
      <c r="H311" s="18"/>
      <c r="I311" s="27"/>
      <c r="J311" s="1"/>
    </row>
    <row r="312" spans="1:10" x14ac:dyDescent="0.3">
      <c r="A312" s="6" t="s">
        <v>303</v>
      </c>
      <c r="B312" s="18" t="str">
        <f>+VLOOKUP(BD_Capas[[#This Row],[idcapa]],Capas[],2,0)</f>
        <v>alojamiento_albergue</v>
      </c>
      <c r="C312" s="3">
        <v>18</v>
      </c>
      <c r="D312" s="18" t="s">
        <v>239</v>
      </c>
      <c r="E312" s="1">
        <v>1</v>
      </c>
      <c r="F312" t="s">
        <v>239</v>
      </c>
      <c r="G312" s="4">
        <v>1</v>
      </c>
      <c r="H312" s="18"/>
      <c r="I312" s="27"/>
      <c r="J312" s="1"/>
    </row>
    <row r="313" spans="1:10" x14ac:dyDescent="0.3">
      <c r="A313" s="6" t="s">
        <v>303</v>
      </c>
      <c r="B313" s="18" t="str">
        <f>+VLOOKUP(BD_Capas[[#This Row],[idcapa]],Capas[],2,0)</f>
        <v>alojamiento_albergue</v>
      </c>
      <c r="C313" s="3">
        <v>19</v>
      </c>
      <c r="D313" s="18" t="s">
        <v>240</v>
      </c>
      <c r="E313" s="1"/>
      <c r="G313" s="4"/>
      <c r="H313" s="18"/>
      <c r="I313" s="27"/>
      <c r="J313" s="1"/>
    </row>
    <row r="314" spans="1:10" x14ac:dyDescent="0.3">
      <c r="A314" s="6" t="s">
        <v>303</v>
      </c>
      <c r="B314" s="18" t="str">
        <f>+VLOOKUP(BD_Capas[[#This Row],[idcapa]],Capas[],2,0)</f>
        <v>alojamiento_albergue</v>
      </c>
      <c r="C314" s="3">
        <v>20</v>
      </c>
      <c r="D314" s="18" t="s">
        <v>29</v>
      </c>
      <c r="E314" s="1"/>
      <c r="G314" s="4"/>
      <c r="H314" s="18"/>
      <c r="I314" s="27"/>
      <c r="J314" s="1"/>
    </row>
    <row r="315" spans="1:10" x14ac:dyDescent="0.3">
      <c r="A315" s="6" t="s">
        <v>304</v>
      </c>
      <c r="B315" s="18" t="str">
        <f>+VLOOKUP(BD_Capas[[#This Row],[idcapa]],Capas[],2,0)</f>
        <v>alojamiento_casa_de_invitados</v>
      </c>
      <c r="C315" s="15">
        <v>1</v>
      </c>
      <c r="D315" s="21" t="s">
        <v>224</v>
      </c>
      <c r="E315" s="1">
        <v>1</v>
      </c>
      <c r="F315" t="s">
        <v>317</v>
      </c>
      <c r="G315" s="14">
        <v>7</v>
      </c>
      <c r="H315" s="21" t="s">
        <v>317</v>
      </c>
      <c r="I315" s="27" t="str">
        <f>BD_Capas[[#This Row],[idcapa]]&amp;"-"&amp;BD_Capas[[#This Row],[posición_capa]]</f>
        <v>18-0</v>
      </c>
      <c r="J315" s="16">
        <v>0</v>
      </c>
    </row>
    <row r="316" spans="1:10" x14ac:dyDescent="0.3">
      <c r="A316" s="6" t="s">
        <v>304</v>
      </c>
      <c r="B316" s="18" t="str">
        <f>+VLOOKUP(BD_Capas[[#This Row],[idcapa]],Capas[],2,0)</f>
        <v>alojamiento_casa_de_invitados</v>
      </c>
      <c r="C316" s="3">
        <v>2</v>
      </c>
      <c r="D316" s="18" t="s">
        <v>226</v>
      </c>
      <c r="E316" s="1"/>
      <c r="G316" s="4"/>
      <c r="H316" s="18"/>
      <c r="I316" s="27"/>
      <c r="J316" s="6"/>
    </row>
    <row r="317" spans="1:10" x14ac:dyDescent="0.3">
      <c r="A317" s="6" t="s">
        <v>304</v>
      </c>
      <c r="B317" s="18" t="str">
        <f>+VLOOKUP(BD_Capas[[#This Row],[idcapa]],Capas[],2,0)</f>
        <v>alojamiento_casa_de_invitados</v>
      </c>
      <c r="C317" s="3">
        <v>3</v>
      </c>
      <c r="D317" s="18" t="s">
        <v>227</v>
      </c>
      <c r="E317" s="1"/>
      <c r="G317" s="4"/>
      <c r="H317" s="18"/>
      <c r="I317" s="27"/>
      <c r="J317" s="6"/>
    </row>
    <row r="318" spans="1:10" x14ac:dyDescent="0.3">
      <c r="A318" s="6" t="s">
        <v>304</v>
      </c>
      <c r="B318" s="18" t="str">
        <f>+VLOOKUP(BD_Capas[[#This Row],[idcapa]],Capas[],2,0)</f>
        <v>alojamiento_casa_de_invitados</v>
      </c>
      <c r="C318" s="3">
        <v>4</v>
      </c>
      <c r="D318" s="18" t="s">
        <v>228</v>
      </c>
      <c r="E318" s="1"/>
      <c r="G318" s="4"/>
      <c r="H318" s="18"/>
      <c r="I318" s="27"/>
      <c r="J318" s="6"/>
    </row>
    <row r="319" spans="1:10" x14ac:dyDescent="0.3">
      <c r="A319" s="6" t="s">
        <v>304</v>
      </c>
      <c r="B319" s="18" t="str">
        <f>+VLOOKUP(BD_Capas[[#This Row],[idcapa]],Capas[],2,0)</f>
        <v>alojamiento_casa_de_invitados</v>
      </c>
      <c r="C319" s="3">
        <v>5</v>
      </c>
      <c r="D319" s="18" t="s">
        <v>229</v>
      </c>
      <c r="E319" s="1">
        <v>1</v>
      </c>
      <c r="F319" t="s">
        <v>230</v>
      </c>
      <c r="G319" s="4">
        <v>3</v>
      </c>
      <c r="H319" s="18" t="s">
        <v>318</v>
      </c>
      <c r="I319" s="27" t="str">
        <f>BD_Capas[[#This Row],[idcapa]]&amp;"-"&amp;BD_Capas[[#This Row],[posición_capa]]</f>
        <v>18-1</v>
      </c>
      <c r="J319" s="1">
        <v>1</v>
      </c>
    </row>
    <row r="320" spans="1:10" x14ac:dyDescent="0.3">
      <c r="A320" s="6" t="s">
        <v>304</v>
      </c>
      <c r="B320" s="18" t="str">
        <f>+VLOOKUP(BD_Capas[[#This Row],[idcapa]],Capas[],2,0)</f>
        <v>alojamiento_casa_de_invitados</v>
      </c>
      <c r="C320" s="3">
        <v>6</v>
      </c>
      <c r="D320" s="18" t="s">
        <v>232</v>
      </c>
      <c r="E320" s="1"/>
      <c r="G320" s="4"/>
      <c r="H320" s="18"/>
      <c r="I320" s="5"/>
      <c r="J320" s="6"/>
    </row>
    <row r="321" spans="1:10" x14ac:dyDescent="0.3">
      <c r="A321" s="6" t="s">
        <v>304</v>
      </c>
      <c r="B321" s="18" t="str">
        <f>+VLOOKUP(BD_Capas[[#This Row],[idcapa]],Capas[],2,0)</f>
        <v>alojamiento_casa_de_invitados</v>
      </c>
      <c r="C321" s="3">
        <v>7</v>
      </c>
      <c r="D321" s="18" t="s">
        <v>233</v>
      </c>
      <c r="E321" s="1"/>
      <c r="G321" s="4"/>
      <c r="H321" s="18"/>
      <c r="I321" s="5"/>
      <c r="J321" s="6"/>
    </row>
    <row r="322" spans="1:10" x14ac:dyDescent="0.3">
      <c r="A322" s="6" t="s">
        <v>304</v>
      </c>
      <c r="B322" s="18" t="str">
        <f>+VLOOKUP(BD_Capas[[#This Row],[idcapa]],Capas[],2,0)</f>
        <v>alojamiento_casa_de_invitados</v>
      </c>
      <c r="C322" s="3">
        <v>8</v>
      </c>
      <c r="D322" s="18" t="s">
        <v>2</v>
      </c>
      <c r="E322" s="1"/>
      <c r="G322" s="4"/>
      <c r="H322" s="18"/>
      <c r="I322" s="5"/>
      <c r="J322" s="6"/>
    </row>
    <row r="323" spans="1:10" x14ac:dyDescent="0.3">
      <c r="A323" s="6" t="s">
        <v>304</v>
      </c>
      <c r="B323" s="18" t="str">
        <f>+VLOOKUP(BD_Capas[[#This Row],[idcapa]],Capas[],2,0)</f>
        <v>alojamiento_casa_de_invitados</v>
      </c>
      <c r="C323" s="3">
        <v>9</v>
      </c>
      <c r="D323" s="18" t="s">
        <v>234</v>
      </c>
      <c r="E323" s="1">
        <v>1</v>
      </c>
      <c r="F323" t="s">
        <v>10</v>
      </c>
      <c r="G323" s="4">
        <v>4</v>
      </c>
      <c r="H323" s="18"/>
      <c r="I323" s="5"/>
      <c r="J323" s="6"/>
    </row>
    <row r="324" spans="1:10" x14ac:dyDescent="0.3">
      <c r="A324" s="6" t="s">
        <v>304</v>
      </c>
      <c r="B324" s="18" t="str">
        <f>+VLOOKUP(BD_Capas[[#This Row],[idcapa]],Capas[],2,0)</f>
        <v>alojamiento_casa_de_invitados</v>
      </c>
      <c r="C324" s="3">
        <v>10</v>
      </c>
      <c r="D324" s="18" t="s">
        <v>3</v>
      </c>
      <c r="E324" s="1"/>
      <c r="G324" s="4"/>
      <c r="H324" s="18"/>
      <c r="I324" s="5"/>
      <c r="J324" s="6"/>
    </row>
    <row r="325" spans="1:10" x14ac:dyDescent="0.3">
      <c r="A325" s="6" t="s">
        <v>304</v>
      </c>
      <c r="B325" s="18" t="str">
        <f>+VLOOKUP(BD_Capas[[#This Row],[idcapa]],Capas[],2,0)</f>
        <v>alojamiento_casa_de_invitados</v>
      </c>
      <c r="C325" s="3">
        <v>11</v>
      </c>
      <c r="D325" s="18" t="s">
        <v>235</v>
      </c>
      <c r="E325" s="1">
        <v>1</v>
      </c>
      <c r="F325" t="s">
        <v>104</v>
      </c>
      <c r="G325" s="4">
        <v>5</v>
      </c>
      <c r="H325" s="18"/>
      <c r="I325" s="5"/>
      <c r="J325" s="6"/>
    </row>
    <row r="326" spans="1:10" x14ac:dyDescent="0.3">
      <c r="A326" s="6" t="s">
        <v>304</v>
      </c>
      <c r="B326" s="18" t="str">
        <f>+VLOOKUP(BD_Capas[[#This Row],[idcapa]],Capas[],2,0)</f>
        <v>alojamiento_casa_de_invitados</v>
      </c>
      <c r="C326" s="3">
        <v>12</v>
      </c>
      <c r="D326" s="18" t="s">
        <v>102</v>
      </c>
      <c r="E326" s="1"/>
      <c r="G326" s="4"/>
      <c r="H326" s="18"/>
      <c r="I326" s="5"/>
      <c r="J326" s="6"/>
    </row>
    <row r="327" spans="1:10" x14ac:dyDescent="0.3">
      <c r="A327" s="6" t="s">
        <v>304</v>
      </c>
      <c r="B327" s="18" t="str">
        <f>+VLOOKUP(BD_Capas[[#This Row],[idcapa]],Capas[],2,0)</f>
        <v>alojamiento_casa_de_invitados</v>
      </c>
      <c r="C327" s="3">
        <v>13</v>
      </c>
      <c r="D327" s="18" t="s">
        <v>236</v>
      </c>
      <c r="E327" s="1">
        <v>1</v>
      </c>
      <c r="F327" t="s">
        <v>11</v>
      </c>
      <c r="G327" s="4">
        <v>6</v>
      </c>
      <c r="H327" s="18"/>
      <c r="I327" s="5"/>
      <c r="J327" s="6"/>
    </row>
    <row r="328" spans="1:10" x14ac:dyDescent="0.3">
      <c r="A328" s="6" t="s">
        <v>304</v>
      </c>
      <c r="B328" s="18" t="str">
        <f>+VLOOKUP(BD_Capas[[#This Row],[idcapa]],Capas[],2,0)</f>
        <v>alojamiento_casa_de_invitados</v>
      </c>
      <c r="C328" s="3">
        <v>14</v>
      </c>
      <c r="D328" s="18" t="s">
        <v>237</v>
      </c>
      <c r="E328" s="1"/>
      <c r="G328" s="4"/>
      <c r="H328" s="18"/>
      <c r="I328" s="5"/>
      <c r="J328" s="6"/>
    </row>
    <row r="329" spans="1:10" x14ac:dyDescent="0.3">
      <c r="A329" s="6" t="s">
        <v>304</v>
      </c>
      <c r="B329" s="18" t="str">
        <f>+VLOOKUP(BD_Capas[[#This Row],[idcapa]],Capas[],2,0)</f>
        <v>alojamiento_casa_de_invitados</v>
      </c>
      <c r="C329" s="3">
        <v>15</v>
      </c>
      <c r="D329" s="18" t="s">
        <v>1</v>
      </c>
      <c r="E329" s="1"/>
      <c r="G329" s="4"/>
      <c r="H329" s="18"/>
      <c r="I329" s="27"/>
      <c r="J329" s="1"/>
    </row>
    <row r="330" spans="1:10" x14ac:dyDescent="0.3">
      <c r="A330" s="6" t="s">
        <v>304</v>
      </c>
      <c r="B330" s="18" t="str">
        <f>+VLOOKUP(BD_Capas[[#This Row],[idcapa]],Capas[],2,0)</f>
        <v>alojamiento_casa_de_invitados</v>
      </c>
      <c r="C330" s="3">
        <v>16</v>
      </c>
      <c r="D330" s="18" t="s">
        <v>238</v>
      </c>
      <c r="E330" s="1"/>
      <c r="G330" s="4"/>
      <c r="H330" s="18"/>
      <c r="I330" s="27"/>
      <c r="J330" s="1"/>
    </row>
    <row r="331" spans="1:10" x14ac:dyDescent="0.3">
      <c r="A331" s="6" t="s">
        <v>304</v>
      </c>
      <c r="B331" s="18" t="str">
        <f>+VLOOKUP(BD_Capas[[#This Row],[idcapa]],Capas[],2,0)</f>
        <v>alojamiento_casa_de_invitados</v>
      </c>
      <c r="C331" s="3">
        <v>17</v>
      </c>
      <c r="D331" s="18" t="s">
        <v>16</v>
      </c>
      <c r="E331" s="1">
        <v>1</v>
      </c>
      <c r="F331" t="s">
        <v>16</v>
      </c>
      <c r="G331" s="4">
        <v>2</v>
      </c>
      <c r="H331" s="18"/>
      <c r="I331" s="27"/>
      <c r="J331" s="1"/>
    </row>
    <row r="332" spans="1:10" x14ac:dyDescent="0.3">
      <c r="A332" s="6" t="s">
        <v>304</v>
      </c>
      <c r="B332" s="18" t="str">
        <f>+VLOOKUP(BD_Capas[[#This Row],[idcapa]],Capas[],2,0)</f>
        <v>alojamiento_casa_de_invitados</v>
      </c>
      <c r="C332" s="3">
        <v>18</v>
      </c>
      <c r="D332" s="18" t="s">
        <v>239</v>
      </c>
      <c r="E332" s="1">
        <v>1</v>
      </c>
      <c r="F332" t="s">
        <v>239</v>
      </c>
      <c r="G332" s="4">
        <v>1</v>
      </c>
      <c r="H332" s="18"/>
      <c r="I332" s="27"/>
      <c r="J332" s="1"/>
    </row>
    <row r="333" spans="1:10" x14ac:dyDescent="0.3">
      <c r="A333" s="6" t="s">
        <v>304</v>
      </c>
      <c r="B333" s="18" t="str">
        <f>+VLOOKUP(BD_Capas[[#This Row],[idcapa]],Capas[],2,0)</f>
        <v>alojamiento_casa_de_invitados</v>
      </c>
      <c r="C333" s="3">
        <v>19</v>
      </c>
      <c r="D333" s="18" t="s">
        <v>240</v>
      </c>
      <c r="E333" s="1"/>
      <c r="G333" s="4"/>
      <c r="H333" s="18"/>
      <c r="I333" s="27"/>
      <c r="J333" s="1"/>
    </row>
    <row r="334" spans="1:10" x14ac:dyDescent="0.3">
      <c r="A334" s="6" t="s">
        <v>304</v>
      </c>
      <c r="B334" s="18" t="str">
        <f>+VLOOKUP(BD_Capas[[#This Row],[idcapa]],Capas[],2,0)</f>
        <v>alojamiento_casa_de_invitados</v>
      </c>
      <c r="C334" s="3">
        <v>20</v>
      </c>
      <c r="D334" s="18" t="s">
        <v>29</v>
      </c>
      <c r="E334" s="1"/>
      <c r="G334" s="4"/>
      <c r="H334" s="18"/>
      <c r="I334" s="27"/>
      <c r="J334" s="1"/>
    </row>
    <row r="335" spans="1:10" x14ac:dyDescent="0.3">
      <c r="A335" s="6" t="s">
        <v>305</v>
      </c>
      <c r="B335" s="18" t="str">
        <f>+VLOOKUP(BD_Capas[[#This Row],[idcapa]],Capas[],2,0)</f>
        <v>alojamiento_hotel</v>
      </c>
      <c r="C335" s="15">
        <v>1</v>
      </c>
      <c r="D335" s="21" t="s">
        <v>224</v>
      </c>
      <c r="E335" s="1">
        <v>1</v>
      </c>
      <c r="F335" t="s">
        <v>319</v>
      </c>
      <c r="G335" s="14">
        <v>7</v>
      </c>
      <c r="H335" s="21" t="s">
        <v>319</v>
      </c>
      <c r="I335" s="27" t="str">
        <f>BD_Capas[[#This Row],[idcapa]]&amp;"-"&amp;BD_Capas[[#This Row],[posición_capa]]</f>
        <v>19-0</v>
      </c>
      <c r="J335" s="16">
        <v>0</v>
      </c>
    </row>
    <row r="336" spans="1:10" x14ac:dyDescent="0.3">
      <c r="A336" s="6" t="s">
        <v>305</v>
      </c>
      <c r="B336" s="18" t="str">
        <f>+VLOOKUP(BD_Capas[[#This Row],[idcapa]],Capas[],2,0)</f>
        <v>alojamiento_hotel</v>
      </c>
      <c r="C336" s="3">
        <v>2</v>
      </c>
      <c r="D336" s="18" t="s">
        <v>226</v>
      </c>
      <c r="E336" s="1"/>
      <c r="G336" s="4"/>
      <c r="H336" s="18"/>
      <c r="I336" s="27"/>
      <c r="J336" s="6"/>
    </row>
    <row r="337" spans="1:10" x14ac:dyDescent="0.3">
      <c r="A337" s="6" t="s">
        <v>305</v>
      </c>
      <c r="B337" s="18" t="str">
        <f>+VLOOKUP(BD_Capas[[#This Row],[idcapa]],Capas[],2,0)</f>
        <v>alojamiento_hotel</v>
      </c>
      <c r="C337" s="3">
        <v>3</v>
      </c>
      <c r="D337" s="18" t="s">
        <v>227</v>
      </c>
      <c r="E337" s="1"/>
      <c r="G337" s="4"/>
      <c r="H337" s="18"/>
      <c r="I337" s="27"/>
      <c r="J337" s="6"/>
    </row>
    <row r="338" spans="1:10" x14ac:dyDescent="0.3">
      <c r="A338" s="6" t="s">
        <v>305</v>
      </c>
      <c r="B338" s="18" t="str">
        <f>+VLOOKUP(BD_Capas[[#This Row],[idcapa]],Capas[],2,0)</f>
        <v>alojamiento_hotel</v>
      </c>
      <c r="C338" s="3">
        <v>4</v>
      </c>
      <c r="D338" s="18" t="s">
        <v>228</v>
      </c>
      <c r="E338" s="1"/>
      <c r="G338" s="4"/>
      <c r="H338" s="18"/>
      <c r="I338" s="27"/>
      <c r="J338" s="6"/>
    </row>
    <row r="339" spans="1:10" x14ac:dyDescent="0.3">
      <c r="A339" s="6" t="s">
        <v>305</v>
      </c>
      <c r="B339" s="18" t="str">
        <f>+VLOOKUP(BD_Capas[[#This Row],[idcapa]],Capas[],2,0)</f>
        <v>alojamiento_hotel</v>
      </c>
      <c r="C339" s="3">
        <v>5</v>
      </c>
      <c r="D339" s="18" t="s">
        <v>229</v>
      </c>
      <c r="E339" s="1">
        <v>1</v>
      </c>
      <c r="F339" t="s">
        <v>230</v>
      </c>
      <c r="G339" s="4">
        <v>3</v>
      </c>
      <c r="H339" s="18" t="s">
        <v>320</v>
      </c>
      <c r="I339" s="27" t="str">
        <f>BD_Capas[[#This Row],[idcapa]]&amp;"-"&amp;BD_Capas[[#This Row],[posición_capa]]</f>
        <v>19-1</v>
      </c>
      <c r="J339" s="1">
        <v>1</v>
      </c>
    </row>
    <row r="340" spans="1:10" x14ac:dyDescent="0.3">
      <c r="A340" s="6" t="s">
        <v>305</v>
      </c>
      <c r="B340" s="18" t="str">
        <f>+VLOOKUP(BD_Capas[[#This Row],[idcapa]],Capas[],2,0)</f>
        <v>alojamiento_hotel</v>
      </c>
      <c r="C340" s="3">
        <v>6</v>
      </c>
      <c r="D340" s="18" t="s">
        <v>232</v>
      </c>
      <c r="E340" s="1"/>
      <c r="G340" s="4"/>
      <c r="H340" s="18"/>
      <c r="I340" s="5"/>
      <c r="J340" s="6"/>
    </row>
    <row r="341" spans="1:10" x14ac:dyDescent="0.3">
      <c r="A341" s="6" t="s">
        <v>305</v>
      </c>
      <c r="B341" s="18" t="str">
        <f>+VLOOKUP(BD_Capas[[#This Row],[idcapa]],Capas[],2,0)</f>
        <v>alojamiento_hotel</v>
      </c>
      <c r="C341" s="3">
        <v>7</v>
      </c>
      <c r="D341" s="18" t="s">
        <v>233</v>
      </c>
      <c r="E341" s="1"/>
      <c r="G341" s="4"/>
      <c r="H341" s="18"/>
      <c r="I341" s="5"/>
      <c r="J341" s="6"/>
    </row>
    <row r="342" spans="1:10" x14ac:dyDescent="0.3">
      <c r="A342" s="6" t="s">
        <v>305</v>
      </c>
      <c r="B342" s="18" t="str">
        <f>+VLOOKUP(BD_Capas[[#This Row],[idcapa]],Capas[],2,0)</f>
        <v>alojamiento_hotel</v>
      </c>
      <c r="C342" s="3">
        <v>8</v>
      </c>
      <c r="D342" s="18" t="s">
        <v>2</v>
      </c>
      <c r="E342" s="1"/>
      <c r="G342" s="4"/>
      <c r="H342" s="18"/>
      <c r="I342" s="5"/>
      <c r="J342" s="6"/>
    </row>
    <row r="343" spans="1:10" x14ac:dyDescent="0.3">
      <c r="A343" s="6" t="s">
        <v>305</v>
      </c>
      <c r="B343" s="18" t="str">
        <f>+VLOOKUP(BD_Capas[[#This Row],[idcapa]],Capas[],2,0)</f>
        <v>alojamiento_hotel</v>
      </c>
      <c r="C343" s="3">
        <v>9</v>
      </c>
      <c r="D343" s="18" t="s">
        <v>234</v>
      </c>
      <c r="E343" s="1">
        <v>1</v>
      </c>
      <c r="F343" t="s">
        <v>10</v>
      </c>
      <c r="G343" s="4">
        <v>4</v>
      </c>
      <c r="H343" s="18"/>
      <c r="I343" s="5"/>
      <c r="J343" s="6"/>
    </row>
    <row r="344" spans="1:10" x14ac:dyDescent="0.3">
      <c r="A344" s="6" t="s">
        <v>305</v>
      </c>
      <c r="B344" s="18" t="str">
        <f>+VLOOKUP(BD_Capas[[#This Row],[idcapa]],Capas[],2,0)</f>
        <v>alojamiento_hotel</v>
      </c>
      <c r="C344" s="3">
        <v>10</v>
      </c>
      <c r="D344" s="18" t="s">
        <v>3</v>
      </c>
      <c r="E344" s="1"/>
      <c r="G344" s="4"/>
      <c r="H344" s="18"/>
      <c r="I344" s="5"/>
      <c r="J344" s="6"/>
    </row>
    <row r="345" spans="1:10" x14ac:dyDescent="0.3">
      <c r="A345" s="6" t="s">
        <v>305</v>
      </c>
      <c r="B345" s="18" t="str">
        <f>+VLOOKUP(BD_Capas[[#This Row],[idcapa]],Capas[],2,0)</f>
        <v>alojamiento_hotel</v>
      </c>
      <c r="C345" s="3">
        <v>11</v>
      </c>
      <c r="D345" s="18" t="s">
        <v>235</v>
      </c>
      <c r="E345" s="1">
        <v>1</v>
      </c>
      <c r="F345" t="s">
        <v>104</v>
      </c>
      <c r="G345" s="4">
        <v>5</v>
      </c>
      <c r="H345" s="18"/>
      <c r="I345" s="5"/>
      <c r="J345" s="6"/>
    </row>
    <row r="346" spans="1:10" x14ac:dyDescent="0.3">
      <c r="A346" s="6" t="s">
        <v>305</v>
      </c>
      <c r="B346" s="18" t="str">
        <f>+VLOOKUP(BD_Capas[[#This Row],[idcapa]],Capas[],2,0)</f>
        <v>alojamiento_hotel</v>
      </c>
      <c r="C346" s="3">
        <v>12</v>
      </c>
      <c r="D346" s="18" t="s">
        <v>102</v>
      </c>
      <c r="E346" s="1"/>
      <c r="G346" s="4"/>
      <c r="H346" s="18"/>
      <c r="I346" s="5"/>
      <c r="J346" s="6"/>
    </row>
    <row r="347" spans="1:10" x14ac:dyDescent="0.3">
      <c r="A347" s="6" t="s">
        <v>305</v>
      </c>
      <c r="B347" s="18" t="str">
        <f>+VLOOKUP(BD_Capas[[#This Row],[idcapa]],Capas[],2,0)</f>
        <v>alojamiento_hotel</v>
      </c>
      <c r="C347" s="3">
        <v>13</v>
      </c>
      <c r="D347" s="18" t="s">
        <v>236</v>
      </c>
      <c r="E347" s="1">
        <v>1</v>
      </c>
      <c r="F347" t="s">
        <v>11</v>
      </c>
      <c r="G347" s="4">
        <v>6</v>
      </c>
      <c r="H347" s="18"/>
      <c r="I347" s="5"/>
      <c r="J347" s="6"/>
    </row>
    <row r="348" spans="1:10" x14ac:dyDescent="0.3">
      <c r="A348" s="6" t="s">
        <v>305</v>
      </c>
      <c r="B348" s="18" t="str">
        <f>+VLOOKUP(BD_Capas[[#This Row],[idcapa]],Capas[],2,0)</f>
        <v>alojamiento_hotel</v>
      </c>
      <c r="C348" s="3">
        <v>14</v>
      </c>
      <c r="D348" s="18" t="s">
        <v>237</v>
      </c>
      <c r="E348" s="1"/>
      <c r="G348" s="4"/>
      <c r="H348" s="18"/>
      <c r="I348" s="5"/>
      <c r="J348" s="6"/>
    </row>
    <row r="349" spans="1:10" x14ac:dyDescent="0.3">
      <c r="A349" s="6" t="s">
        <v>305</v>
      </c>
      <c r="B349" s="18" t="str">
        <f>+VLOOKUP(BD_Capas[[#This Row],[idcapa]],Capas[],2,0)</f>
        <v>alojamiento_hotel</v>
      </c>
      <c r="C349" s="3">
        <v>15</v>
      </c>
      <c r="D349" s="18" t="s">
        <v>1</v>
      </c>
      <c r="E349" s="1"/>
      <c r="G349" s="4"/>
      <c r="H349" s="18"/>
      <c r="I349" s="27"/>
      <c r="J349" s="1"/>
    </row>
    <row r="350" spans="1:10" x14ac:dyDescent="0.3">
      <c r="A350" s="6" t="s">
        <v>305</v>
      </c>
      <c r="B350" s="18" t="str">
        <f>+VLOOKUP(BD_Capas[[#This Row],[idcapa]],Capas[],2,0)</f>
        <v>alojamiento_hotel</v>
      </c>
      <c r="C350" s="3">
        <v>16</v>
      </c>
      <c r="D350" s="18" t="s">
        <v>238</v>
      </c>
      <c r="E350" s="1"/>
      <c r="G350" s="4"/>
      <c r="H350" s="18"/>
      <c r="I350" s="27"/>
      <c r="J350" s="1"/>
    </row>
    <row r="351" spans="1:10" x14ac:dyDescent="0.3">
      <c r="A351" s="6" t="s">
        <v>305</v>
      </c>
      <c r="B351" s="18" t="str">
        <f>+VLOOKUP(BD_Capas[[#This Row],[idcapa]],Capas[],2,0)</f>
        <v>alojamiento_hotel</v>
      </c>
      <c r="C351" s="3">
        <v>17</v>
      </c>
      <c r="D351" s="18" t="s">
        <v>16</v>
      </c>
      <c r="E351" s="1">
        <v>1</v>
      </c>
      <c r="F351" t="s">
        <v>16</v>
      </c>
      <c r="G351" s="4">
        <v>2</v>
      </c>
      <c r="H351" s="18"/>
      <c r="I351" s="27"/>
      <c r="J351" s="1"/>
    </row>
    <row r="352" spans="1:10" x14ac:dyDescent="0.3">
      <c r="A352" s="6" t="s">
        <v>305</v>
      </c>
      <c r="B352" s="18" t="str">
        <f>+VLOOKUP(BD_Capas[[#This Row],[idcapa]],Capas[],2,0)</f>
        <v>alojamiento_hotel</v>
      </c>
      <c r="C352" s="3">
        <v>18</v>
      </c>
      <c r="D352" s="18" t="s">
        <v>239</v>
      </c>
      <c r="E352" s="1">
        <v>1</v>
      </c>
      <c r="F352" t="s">
        <v>239</v>
      </c>
      <c r="G352" s="4">
        <v>1</v>
      </c>
      <c r="H352" s="18"/>
      <c r="I352" s="27"/>
      <c r="J352" s="1"/>
    </row>
    <row r="353" spans="1:10" x14ac:dyDescent="0.3">
      <c r="A353" s="6" t="s">
        <v>305</v>
      </c>
      <c r="B353" s="18" t="str">
        <f>+VLOOKUP(BD_Capas[[#This Row],[idcapa]],Capas[],2,0)</f>
        <v>alojamiento_hotel</v>
      </c>
      <c r="C353" s="3">
        <v>19</v>
      </c>
      <c r="D353" s="18" t="s">
        <v>240</v>
      </c>
      <c r="E353" s="1"/>
      <c r="G353" s="4"/>
      <c r="H353" s="18"/>
      <c r="I353" s="27"/>
      <c r="J353" s="1"/>
    </row>
    <row r="354" spans="1:10" x14ac:dyDescent="0.3">
      <c r="A354" s="6" t="s">
        <v>305</v>
      </c>
      <c r="B354" s="18" t="str">
        <f>+VLOOKUP(BD_Capas[[#This Row],[idcapa]],Capas[],2,0)</f>
        <v>alojamiento_hotel</v>
      </c>
      <c r="C354" s="3">
        <v>20</v>
      </c>
      <c r="D354" s="18" t="s">
        <v>29</v>
      </c>
      <c r="E354" s="1"/>
      <c r="G354" s="4"/>
      <c r="H354" s="18"/>
      <c r="I354" s="27"/>
      <c r="J354" s="1"/>
    </row>
    <row r="355" spans="1:10" x14ac:dyDescent="0.3">
      <c r="A355" s="6" t="s">
        <v>306</v>
      </c>
      <c r="B355" s="18" t="str">
        <f>+VLOOKUP(BD_Capas[[#This Row],[idcapa]],Capas[],2,0)</f>
        <v>alojamiento_motel</v>
      </c>
      <c r="C355" s="43">
        <v>1</v>
      </c>
      <c r="D355" s="45" t="s">
        <v>224</v>
      </c>
      <c r="E355" s="1">
        <v>1</v>
      </c>
      <c r="F355" t="s">
        <v>321</v>
      </c>
      <c r="G355" s="44">
        <v>7</v>
      </c>
      <c r="H355" s="45" t="s">
        <v>321</v>
      </c>
      <c r="I355" s="27" t="str">
        <f>BD_Capas[[#This Row],[idcapa]]&amp;"-"&amp;BD_Capas[[#This Row],[posición_capa]]</f>
        <v>20-0</v>
      </c>
      <c r="J355" s="46">
        <v>0</v>
      </c>
    </row>
    <row r="356" spans="1:10" x14ac:dyDescent="0.3">
      <c r="A356" s="6" t="s">
        <v>306</v>
      </c>
      <c r="B356" s="18" t="str">
        <f>+VLOOKUP(BD_Capas[[#This Row],[idcapa]],Capas[],2,0)</f>
        <v>alojamiento_motel</v>
      </c>
      <c r="C356" s="3">
        <v>2</v>
      </c>
      <c r="D356" s="18" t="s">
        <v>226</v>
      </c>
      <c r="E356" s="1"/>
      <c r="G356" s="4"/>
      <c r="H356" s="18"/>
      <c r="I356" s="27"/>
      <c r="J356" s="6"/>
    </row>
    <row r="357" spans="1:10" x14ac:dyDescent="0.3">
      <c r="A357" s="6" t="s">
        <v>306</v>
      </c>
      <c r="B357" s="18" t="str">
        <f>+VLOOKUP(BD_Capas[[#This Row],[idcapa]],Capas[],2,0)</f>
        <v>alojamiento_motel</v>
      </c>
      <c r="C357" s="3">
        <v>3</v>
      </c>
      <c r="D357" s="18" t="s">
        <v>227</v>
      </c>
      <c r="E357" s="1"/>
      <c r="G357" s="4"/>
      <c r="H357" s="18"/>
      <c r="I357" s="27"/>
      <c r="J357" s="6"/>
    </row>
    <row r="358" spans="1:10" x14ac:dyDescent="0.3">
      <c r="A358" s="6" t="s">
        <v>306</v>
      </c>
      <c r="B358" s="18" t="str">
        <f>+VLOOKUP(BD_Capas[[#This Row],[idcapa]],Capas[],2,0)</f>
        <v>alojamiento_motel</v>
      </c>
      <c r="C358" s="3">
        <v>4</v>
      </c>
      <c r="D358" s="18" t="s">
        <v>228</v>
      </c>
      <c r="E358" s="1"/>
      <c r="G358" s="4"/>
      <c r="H358" s="18"/>
      <c r="I358" s="27"/>
      <c r="J358" s="6"/>
    </row>
    <row r="359" spans="1:10" x14ac:dyDescent="0.3">
      <c r="A359" s="6" t="s">
        <v>306</v>
      </c>
      <c r="B359" s="18" t="str">
        <f>+VLOOKUP(BD_Capas[[#This Row],[idcapa]],Capas[],2,0)</f>
        <v>alojamiento_motel</v>
      </c>
      <c r="C359" s="3">
        <v>5</v>
      </c>
      <c r="D359" s="18" t="s">
        <v>229</v>
      </c>
      <c r="E359" s="1">
        <v>1</v>
      </c>
      <c r="F359" t="s">
        <v>230</v>
      </c>
      <c r="G359" s="4">
        <v>3</v>
      </c>
      <c r="H359" s="18" t="s">
        <v>322</v>
      </c>
      <c r="I359" s="27" t="str">
        <f>BD_Capas[[#This Row],[idcapa]]&amp;"-"&amp;BD_Capas[[#This Row],[posición_capa]]</f>
        <v>20-1</v>
      </c>
      <c r="J359" s="1">
        <v>1</v>
      </c>
    </row>
    <row r="360" spans="1:10" x14ac:dyDescent="0.3">
      <c r="A360" s="6" t="s">
        <v>306</v>
      </c>
      <c r="B360" s="18" t="str">
        <f>+VLOOKUP(BD_Capas[[#This Row],[idcapa]],Capas[],2,0)</f>
        <v>alojamiento_motel</v>
      </c>
      <c r="C360" s="3">
        <v>6</v>
      </c>
      <c r="D360" s="18" t="s">
        <v>232</v>
      </c>
      <c r="E360" s="1"/>
      <c r="G360" s="4"/>
      <c r="H360" s="18"/>
      <c r="I360" s="5"/>
      <c r="J360" s="6"/>
    </row>
    <row r="361" spans="1:10" x14ac:dyDescent="0.3">
      <c r="A361" s="6" t="s">
        <v>306</v>
      </c>
      <c r="B361" s="18" t="str">
        <f>+VLOOKUP(BD_Capas[[#This Row],[idcapa]],Capas[],2,0)</f>
        <v>alojamiento_motel</v>
      </c>
      <c r="C361" s="3">
        <v>7</v>
      </c>
      <c r="D361" s="18" t="s">
        <v>233</v>
      </c>
      <c r="E361" s="1"/>
      <c r="G361" s="4"/>
      <c r="H361" s="18"/>
      <c r="I361" s="5"/>
      <c r="J361" s="6"/>
    </row>
    <row r="362" spans="1:10" x14ac:dyDescent="0.3">
      <c r="A362" s="6" t="s">
        <v>306</v>
      </c>
      <c r="B362" s="18" t="str">
        <f>+VLOOKUP(BD_Capas[[#This Row],[idcapa]],Capas[],2,0)</f>
        <v>alojamiento_motel</v>
      </c>
      <c r="C362" s="3">
        <v>8</v>
      </c>
      <c r="D362" s="18" t="s">
        <v>2</v>
      </c>
      <c r="E362" s="1"/>
      <c r="G362" s="4"/>
      <c r="H362" s="18"/>
      <c r="I362" s="5"/>
      <c r="J362" s="6"/>
    </row>
    <row r="363" spans="1:10" x14ac:dyDescent="0.3">
      <c r="A363" s="6" t="s">
        <v>306</v>
      </c>
      <c r="B363" s="18" t="str">
        <f>+VLOOKUP(BD_Capas[[#This Row],[idcapa]],Capas[],2,0)</f>
        <v>alojamiento_motel</v>
      </c>
      <c r="C363" s="3">
        <v>9</v>
      </c>
      <c r="D363" s="18" t="s">
        <v>234</v>
      </c>
      <c r="E363" s="1">
        <v>1</v>
      </c>
      <c r="F363" t="s">
        <v>10</v>
      </c>
      <c r="G363" s="4">
        <v>4</v>
      </c>
      <c r="H363" s="18"/>
      <c r="I363" s="5"/>
      <c r="J363" s="6"/>
    </row>
    <row r="364" spans="1:10" x14ac:dyDescent="0.3">
      <c r="A364" s="6" t="s">
        <v>306</v>
      </c>
      <c r="B364" s="18" t="str">
        <f>+VLOOKUP(BD_Capas[[#This Row],[idcapa]],Capas[],2,0)</f>
        <v>alojamiento_motel</v>
      </c>
      <c r="C364" s="3">
        <v>10</v>
      </c>
      <c r="D364" s="18" t="s">
        <v>3</v>
      </c>
      <c r="E364" s="1"/>
      <c r="G364" s="4"/>
      <c r="H364" s="18"/>
      <c r="I364" s="5"/>
      <c r="J364" s="6"/>
    </row>
    <row r="365" spans="1:10" x14ac:dyDescent="0.3">
      <c r="A365" s="6" t="s">
        <v>306</v>
      </c>
      <c r="B365" s="18" t="str">
        <f>+VLOOKUP(BD_Capas[[#This Row],[idcapa]],Capas[],2,0)</f>
        <v>alojamiento_motel</v>
      </c>
      <c r="C365" s="3">
        <v>11</v>
      </c>
      <c r="D365" s="18" t="s">
        <v>235</v>
      </c>
      <c r="E365" s="1">
        <v>1</v>
      </c>
      <c r="F365" t="s">
        <v>104</v>
      </c>
      <c r="G365" s="4">
        <v>5</v>
      </c>
      <c r="H365" s="18"/>
      <c r="I365" s="5"/>
      <c r="J365" s="6"/>
    </row>
    <row r="366" spans="1:10" x14ac:dyDescent="0.3">
      <c r="A366" s="6" t="s">
        <v>306</v>
      </c>
      <c r="B366" s="18" t="str">
        <f>+VLOOKUP(BD_Capas[[#This Row],[idcapa]],Capas[],2,0)</f>
        <v>alojamiento_motel</v>
      </c>
      <c r="C366" s="3">
        <v>12</v>
      </c>
      <c r="D366" s="18" t="s">
        <v>102</v>
      </c>
      <c r="E366" s="1"/>
      <c r="G366" s="4"/>
      <c r="H366" s="18"/>
      <c r="I366" s="5"/>
      <c r="J366" s="6"/>
    </row>
    <row r="367" spans="1:10" x14ac:dyDescent="0.3">
      <c r="A367" s="6" t="s">
        <v>306</v>
      </c>
      <c r="B367" s="18" t="str">
        <f>+VLOOKUP(BD_Capas[[#This Row],[idcapa]],Capas[],2,0)</f>
        <v>alojamiento_motel</v>
      </c>
      <c r="C367" s="3">
        <v>13</v>
      </c>
      <c r="D367" s="18" t="s">
        <v>236</v>
      </c>
      <c r="E367" s="1">
        <v>1</v>
      </c>
      <c r="F367" t="s">
        <v>11</v>
      </c>
      <c r="G367" s="4">
        <v>6</v>
      </c>
      <c r="H367" s="18"/>
      <c r="I367" s="5"/>
      <c r="J367" s="6"/>
    </row>
    <row r="368" spans="1:10" x14ac:dyDescent="0.3">
      <c r="A368" s="6" t="s">
        <v>306</v>
      </c>
      <c r="B368" s="18" t="str">
        <f>+VLOOKUP(BD_Capas[[#This Row],[idcapa]],Capas[],2,0)</f>
        <v>alojamiento_motel</v>
      </c>
      <c r="C368" s="3">
        <v>14</v>
      </c>
      <c r="D368" s="18" t="s">
        <v>237</v>
      </c>
      <c r="E368" s="1"/>
      <c r="G368" s="4"/>
      <c r="H368" s="18"/>
      <c r="I368" s="5"/>
      <c r="J368" s="6"/>
    </row>
    <row r="369" spans="1:10" x14ac:dyDescent="0.3">
      <c r="A369" s="6" t="s">
        <v>306</v>
      </c>
      <c r="B369" s="18" t="str">
        <f>+VLOOKUP(BD_Capas[[#This Row],[idcapa]],Capas[],2,0)</f>
        <v>alojamiento_motel</v>
      </c>
      <c r="C369" s="3">
        <v>15</v>
      </c>
      <c r="D369" s="18" t="s">
        <v>1</v>
      </c>
      <c r="E369" s="1"/>
      <c r="G369" s="4"/>
      <c r="H369" s="18"/>
      <c r="I369" s="27"/>
      <c r="J369" s="1"/>
    </row>
    <row r="370" spans="1:10" x14ac:dyDescent="0.3">
      <c r="A370" s="6" t="s">
        <v>306</v>
      </c>
      <c r="B370" s="18" t="str">
        <f>+VLOOKUP(BD_Capas[[#This Row],[idcapa]],Capas[],2,0)</f>
        <v>alojamiento_motel</v>
      </c>
      <c r="C370" s="3">
        <v>16</v>
      </c>
      <c r="D370" s="18" t="s">
        <v>238</v>
      </c>
      <c r="E370" s="1"/>
      <c r="G370" s="4"/>
      <c r="H370" s="18"/>
      <c r="I370" s="27"/>
      <c r="J370" s="1"/>
    </row>
    <row r="371" spans="1:10" x14ac:dyDescent="0.3">
      <c r="A371" s="6" t="s">
        <v>306</v>
      </c>
      <c r="B371" s="18" t="str">
        <f>+VLOOKUP(BD_Capas[[#This Row],[idcapa]],Capas[],2,0)</f>
        <v>alojamiento_motel</v>
      </c>
      <c r="C371" s="3">
        <v>17</v>
      </c>
      <c r="D371" s="18" t="s">
        <v>16</v>
      </c>
      <c r="E371" s="1">
        <v>1</v>
      </c>
      <c r="F371" t="s">
        <v>16</v>
      </c>
      <c r="G371" s="4">
        <v>2</v>
      </c>
      <c r="H371" s="18"/>
      <c r="I371" s="27"/>
      <c r="J371" s="1"/>
    </row>
    <row r="372" spans="1:10" x14ac:dyDescent="0.3">
      <c r="A372" s="6" t="s">
        <v>306</v>
      </c>
      <c r="B372" s="18" t="str">
        <f>+VLOOKUP(BD_Capas[[#This Row],[idcapa]],Capas[],2,0)</f>
        <v>alojamiento_motel</v>
      </c>
      <c r="C372" s="3">
        <v>18</v>
      </c>
      <c r="D372" s="18" t="s">
        <v>239</v>
      </c>
      <c r="E372" s="1">
        <v>1</v>
      </c>
      <c r="F372" t="s">
        <v>239</v>
      </c>
      <c r="G372" s="4">
        <v>1</v>
      </c>
      <c r="H372" s="18"/>
      <c r="I372" s="27"/>
      <c r="J372" s="1"/>
    </row>
    <row r="373" spans="1:10" x14ac:dyDescent="0.3">
      <c r="A373" s="6" t="s">
        <v>306</v>
      </c>
      <c r="B373" s="18" t="str">
        <f>+VLOOKUP(BD_Capas[[#This Row],[idcapa]],Capas[],2,0)</f>
        <v>alojamiento_motel</v>
      </c>
      <c r="C373" s="3">
        <v>19</v>
      </c>
      <c r="D373" s="18" t="s">
        <v>240</v>
      </c>
      <c r="E373" s="1"/>
      <c r="G373" s="4"/>
      <c r="H373" s="18"/>
      <c r="I373" s="27"/>
      <c r="J373" s="1"/>
    </row>
    <row r="374" spans="1:10" x14ac:dyDescent="0.3">
      <c r="A374" s="6" t="s">
        <v>306</v>
      </c>
      <c r="B374" s="18" t="str">
        <f>+VLOOKUP(BD_Capas[[#This Row],[idcapa]],Capas[],2,0)</f>
        <v>alojamiento_motel</v>
      </c>
      <c r="C374" s="3">
        <v>20</v>
      </c>
      <c r="D374" s="18" t="s">
        <v>29</v>
      </c>
      <c r="E374" s="1"/>
      <c r="G374" s="4"/>
      <c r="H374" s="18"/>
      <c r="I374" s="27"/>
      <c r="J374" s="1"/>
    </row>
    <row r="375" spans="1:10" x14ac:dyDescent="0.3">
      <c r="A375" s="6" t="s">
        <v>307</v>
      </c>
      <c r="B375" s="18" t="str">
        <f>+VLOOKUP(BD_Capas[[#This Row],[idcapa]],Capas[],2,0)</f>
        <v>alojamiento_sitio_de_caravanas</v>
      </c>
      <c r="C375" s="43">
        <v>1</v>
      </c>
      <c r="D375" s="45" t="s">
        <v>224</v>
      </c>
      <c r="E375" s="1">
        <v>1</v>
      </c>
      <c r="F375" t="s">
        <v>323</v>
      </c>
      <c r="G375" s="44">
        <v>7</v>
      </c>
      <c r="H375" s="45" t="s">
        <v>323</v>
      </c>
      <c r="I375" s="27" t="str">
        <f>BD_Capas[[#This Row],[idcapa]]&amp;"-"&amp;BD_Capas[[#This Row],[posición_capa]]</f>
        <v>21-0</v>
      </c>
      <c r="J375" s="46">
        <v>0</v>
      </c>
    </row>
    <row r="376" spans="1:10" x14ac:dyDescent="0.3">
      <c r="A376" s="6" t="s">
        <v>307</v>
      </c>
      <c r="B376" s="18" t="str">
        <f>+VLOOKUP(BD_Capas[[#This Row],[idcapa]],Capas[],2,0)</f>
        <v>alojamiento_sitio_de_caravanas</v>
      </c>
      <c r="C376" s="3">
        <v>2</v>
      </c>
      <c r="D376" s="18" t="s">
        <v>226</v>
      </c>
      <c r="E376" s="1"/>
      <c r="G376" s="4"/>
      <c r="H376" s="18"/>
      <c r="I376" s="27"/>
      <c r="J376" s="6"/>
    </row>
    <row r="377" spans="1:10" x14ac:dyDescent="0.3">
      <c r="A377" s="6" t="s">
        <v>307</v>
      </c>
      <c r="B377" s="18" t="str">
        <f>+VLOOKUP(BD_Capas[[#This Row],[idcapa]],Capas[],2,0)</f>
        <v>alojamiento_sitio_de_caravanas</v>
      </c>
      <c r="C377" s="3">
        <v>3</v>
      </c>
      <c r="D377" s="18" t="s">
        <v>227</v>
      </c>
      <c r="E377" s="1"/>
      <c r="G377" s="4"/>
      <c r="H377" s="18"/>
      <c r="I377" s="27"/>
      <c r="J377" s="6"/>
    </row>
    <row r="378" spans="1:10" x14ac:dyDescent="0.3">
      <c r="A378" s="6" t="s">
        <v>307</v>
      </c>
      <c r="B378" s="18" t="str">
        <f>+VLOOKUP(BD_Capas[[#This Row],[idcapa]],Capas[],2,0)</f>
        <v>alojamiento_sitio_de_caravanas</v>
      </c>
      <c r="C378" s="3">
        <v>4</v>
      </c>
      <c r="D378" s="18" t="s">
        <v>228</v>
      </c>
      <c r="E378" s="1"/>
      <c r="G378" s="4"/>
      <c r="H378" s="18"/>
      <c r="I378" s="27"/>
      <c r="J378" s="6"/>
    </row>
    <row r="379" spans="1:10" x14ac:dyDescent="0.3">
      <c r="A379" s="6" t="s">
        <v>307</v>
      </c>
      <c r="B379" s="18" t="str">
        <f>+VLOOKUP(BD_Capas[[#This Row],[idcapa]],Capas[],2,0)</f>
        <v>alojamiento_sitio_de_caravanas</v>
      </c>
      <c r="C379" s="3">
        <v>5</v>
      </c>
      <c r="D379" s="18" t="s">
        <v>229</v>
      </c>
      <c r="E379" s="1">
        <v>1</v>
      </c>
      <c r="F379" t="s">
        <v>230</v>
      </c>
      <c r="G379" s="4">
        <v>3</v>
      </c>
      <c r="H379" s="18" t="s">
        <v>324</v>
      </c>
      <c r="I379" s="27" t="str">
        <f>BD_Capas[[#This Row],[idcapa]]&amp;"-"&amp;BD_Capas[[#This Row],[posición_capa]]</f>
        <v>21-1</v>
      </c>
      <c r="J379" s="1">
        <v>1</v>
      </c>
    </row>
    <row r="380" spans="1:10" x14ac:dyDescent="0.3">
      <c r="A380" s="6" t="s">
        <v>307</v>
      </c>
      <c r="B380" s="18" t="str">
        <f>+VLOOKUP(BD_Capas[[#This Row],[idcapa]],Capas[],2,0)</f>
        <v>alojamiento_sitio_de_caravanas</v>
      </c>
      <c r="C380" s="3">
        <v>6</v>
      </c>
      <c r="D380" s="18" t="s">
        <v>232</v>
      </c>
      <c r="E380" s="1"/>
      <c r="G380" s="4"/>
      <c r="H380" s="18"/>
      <c r="I380" s="5"/>
      <c r="J380" s="6"/>
    </row>
    <row r="381" spans="1:10" x14ac:dyDescent="0.3">
      <c r="A381" s="6" t="s">
        <v>307</v>
      </c>
      <c r="B381" s="18" t="str">
        <f>+VLOOKUP(BD_Capas[[#This Row],[idcapa]],Capas[],2,0)</f>
        <v>alojamiento_sitio_de_caravanas</v>
      </c>
      <c r="C381" s="3">
        <v>7</v>
      </c>
      <c r="D381" s="18" t="s">
        <v>233</v>
      </c>
      <c r="E381" s="1"/>
      <c r="G381" s="4"/>
      <c r="H381" s="18"/>
      <c r="I381" s="5"/>
      <c r="J381" s="6"/>
    </row>
    <row r="382" spans="1:10" x14ac:dyDescent="0.3">
      <c r="A382" s="6" t="s">
        <v>307</v>
      </c>
      <c r="B382" s="18" t="str">
        <f>+VLOOKUP(BD_Capas[[#This Row],[idcapa]],Capas[],2,0)</f>
        <v>alojamiento_sitio_de_caravanas</v>
      </c>
      <c r="C382" s="3">
        <v>8</v>
      </c>
      <c r="D382" s="18" t="s">
        <v>2</v>
      </c>
      <c r="E382" s="1"/>
      <c r="G382" s="4"/>
      <c r="H382" s="18"/>
      <c r="I382" s="5"/>
      <c r="J382" s="6"/>
    </row>
    <row r="383" spans="1:10" x14ac:dyDescent="0.3">
      <c r="A383" s="6" t="s">
        <v>307</v>
      </c>
      <c r="B383" s="18" t="str">
        <f>+VLOOKUP(BD_Capas[[#This Row],[idcapa]],Capas[],2,0)</f>
        <v>alojamiento_sitio_de_caravanas</v>
      </c>
      <c r="C383" s="3">
        <v>9</v>
      </c>
      <c r="D383" s="18" t="s">
        <v>234</v>
      </c>
      <c r="E383" s="1">
        <v>1</v>
      </c>
      <c r="F383" t="s">
        <v>10</v>
      </c>
      <c r="G383" s="4">
        <v>4</v>
      </c>
      <c r="H383" s="18"/>
      <c r="I383" s="5"/>
      <c r="J383" s="6"/>
    </row>
    <row r="384" spans="1:10" x14ac:dyDescent="0.3">
      <c r="A384" s="6" t="s">
        <v>307</v>
      </c>
      <c r="B384" s="18" t="str">
        <f>+VLOOKUP(BD_Capas[[#This Row],[idcapa]],Capas[],2,0)</f>
        <v>alojamiento_sitio_de_caravanas</v>
      </c>
      <c r="C384" s="3">
        <v>10</v>
      </c>
      <c r="D384" s="18" t="s">
        <v>3</v>
      </c>
      <c r="E384" s="1"/>
      <c r="G384" s="4"/>
      <c r="H384" s="18"/>
      <c r="I384" s="5"/>
      <c r="J384" s="6"/>
    </row>
    <row r="385" spans="1:10" x14ac:dyDescent="0.3">
      <c r="A385" s="6" t="s">
        <v>307</v>
      </c>
      <c r="B385" s="18" t="str">
        <f>+VLOOKUP(BD_Capas[[#This Row],[idcapa]],Capas[],2,0)</f>
        <v>alojamiento_sitio_de_caravanas</v>
      </c>
      <c r="C385" s="3">
        <v>11</v>
      </c>
      <c r="D385" s="18" t="s">
        <v>235</v>
      </c>
      <c r="E385" s="1">
        <v>1</v>
      </c>
      <c r="F385" t="s">
        <v>104</v>
      </c>
      <c r="G385" s="4">
        <v>5</v>
      </c>
      <c r="H385" s="18"/>
      <c r="I385" s="5"/>
      <c r="J385" s="6"/>
    </row>
    <row r="386" spans="1:10" x14ac:dyDescent="0.3">
      <c r="A386" s="6" t="s">
        <v>307</v>
      </c>
      <c r="B386" s="18" t="str">
        <f>+VLOOKUP(BD_Capas[[#This Row],[idcapa]],Capas[],2,0)</f>
        <v>alojamiento_sitio_de_caravanas</v>
      </c>
      <c r="C386" s="3">
        <v>12</v>
      </c>
      <c r="D386" s="18" t="s">
        <v>102</v>
      </c>
      <c r="E386" s="1"/>
      <c r="G386" s="4"/>
      <c r="H386" s="18"/>
      <c r="I386" s="5"/>
      <c r="J386" s="6"/>
    </row>
    <row r="387" spans="1:10" x14ac:dyDescent="0.3">
      <c r="A387" s="6" t="s">
        <v>307</v>
      </c>
      <c r="B387" s="18" t="str">
        <f>+VLOOKUP(BD_Capas[[#This Row],[idcapa]],Capas[],2,0)</f>
        <v>alojamiento_sitio_de_caravanas</v>
      </c>
      <c r="C387" s="3">
        <v>13</v>
      </c>
      <c r="D387" s="18" t="s">
        <v>236</v>
      </c>
      <c r="E387" s="1">
        <v>1</v>
      </c>
      <c r="F387" t="s">
        <v>11</v>
      </c>
      <c r="G387" s="4">
        <v>6</v>
      </c>
      <c r="H387" s="18"/>
      <c r="I387" s="5"/>
      <c r="J387" s="6"/>
    </row>
    <row r="388" spans="1:10" x14ac:dyDescent="0.3">
      <c r="A388" s="6" t="s">
        <v>307</v>
      </c>
      <c r="B388" s="18" t="str">
        <f>+VLOOKUP(BD_Capas[[#This Row],[idcapa]],Capas[],2,0)</f>
        <v>alojamiento_sitio_de_caravanas</v>
      </c>
      <c r="C388" s="3">
        <v>14</v>
      </c>
      <c r="D388" s="18" t="s">
        <v>237</v>
      </c>
      <c r="E388" s="1"/>
      <c r="G388" s="4"/>
      <c r="H388" s="18"/>
      <c r="I388" s="5"/>
      <c r="J388" s="6"/>
    </row>
    <row r="389" spans="1:10" x14ac:dyDescent="0.3">
      <c r="A389" s="6" t="s">
        <v>307</v>
      </c>
      <c r="B389" s="18" t="str">
        <f>+VLOOKUP(BD_Capas[[#This Row],[idcapa]],Capas[],2,0)</f>
        <v>alojamiento_sitio_de_caravanas</v>
      </c>
      <c r="C389" s="3">
        <v>15</v>
      </c>
      <c r="D389" s="18" t="s">
        <v>1</v>
      </c>
      <c r="E389" s="1"/>
      <c r="G389" s="4"/>
      <c r="H389" s="18"/>
      <c r="I389" s="27"/>
      <c r="J389" s="1"/>
    </row>
    <row r="390" spans="1:10" x14ac:dyDescent="0.3">
      <c r="A390" s="6" t="s">
        <v>307</v>
      </c>
      <c r="B390" s="18" t="str">
        <f>+VLOOKUP(BD_Capas[[#This Row],[idcapa]],Capas[],2,0)</f>
        <v>alojamiento_sitio_de_caravanas</v>
      </c>
      <c r="C390" s="3">
        <v>16</v>
      </c>
      <c r="D390" s="18" t="s">
        <v>238</v>
      </c>
      <c r="E390" s="1"/>
      <c r="G390" s="4"/>
      <c r="H390" s="18"/>
      <c r="I390" s="27"/>
      <c r="J390" s="1"/>
    </row>
    <row r="391" spans="1:10" x14ac:dyDescent="0.3">
      <c r="A391" s="6" t="s">
        <v>307</v>
      </c>
      <c r="B391" s="18" t="str">
        <f>+VLOOKUP(BD_Capas[[#This Row],[idcapa]],Capas[],2,0)</f>
        <v>alojamiento_sitio_de_caravanas</v>
      </c>
      <c r="C391" s="3">
        <v>17</v>
      </c>
      <c r="D391" s="18" t="s">
        <v>16</v>
      </c>
      <c r="E391" s="1">
        <v>1</v>
      </c>
      <c r="F391" t="s">
        <v>16</v>
      </c>
      <c r="G391" s="4">
        <v>2</v>
      </c>
      <c r="H391" s="18"/>
      <c r="I391" s="27"/>
      <c r="J391" s="1"/>
    </row>
    <row r="392" spans="1:10" x14ac:dyDescent="0.3">
      <c r="A392" s="6" t="s">
        <v>307</v>
      </c>
      <c r="B392" s="18" t="str">
        <f>+VLOOKUP(BD_Capas[[#This Row],[idcapa]],Capas[],2,0)</f>
        <v>alojamiento_sitio_de_caravanas</v>
      </c>
      <c r="C392" s="3">
        <v>18</v>
      </c>
      <c r="D392" s="18" t="s">
        <v>239</v>
      </c>
      <c r="E392" s="1">
        <v>1</v>
      </c>
      <c r="F392" t="s">
        <v>239</v>
      </c>
      <c r="G392" s="4">
        <v>1</v>
      </c>
      <c r="H392" s="18"/>
      <c r="I392" s="27"/>
      <c r="J392" s="1"/>
    </row>
    <row r="393" spans="1:10" x14ac:dyDescent="0.3">
      <c r="A393" s="6" t="s">
        <v>307</v>
      </c>
      <c r="B393" s="18" t="str">
        <f>+VLOOKUP(BD_Capas[[#This Row],[idcapa]],Capas[],2,0)</f>
        <v>alojamiento_sitio_de_caravanas</v>
      </c>
      <c r="C393" s="3">
        <v>19</v>
      </c>
      <c r="D393" s="18" t="s">
        <v>240</v>
      </c>
      <c r="E393" s="1"/>
      <c r="G393" s="4"/>
      <c r="H393" s="18"/>
      <c r="I393" s="27"/>
      <c r="J393" s="1"/>
    </row>
    <row r="394" spans="1:10" x14ac:dyDescent="0.3">
      <c r="A394" s="6" t="s">
        <v>307</v>
      </c>
      <c r="B394" s="18" t="str">
        <f>+VLOOKUP(BD_Capas[[#This Row],[idcapa]],Capas[],2,0)</f>
        <v>alojamiento_sitio_de_caravanas</v>
      </c>
      <c r="C394" s="3">
        <v>20</v>
      </c>
      <c r="D394" s="18" t="s">
        <v>29</v>
      </c>
      <c r="E394" s="1"/>
      <c r="G394" s="4"/>
      <c r="H394" s="18"/>
      <c r="I394" s="27"/>
      <c r="J394" s="1"/>
    </row>
    <row r="395" spans="1:10" x14ac:dyDescent="0.3">
      <c r="A395" s="6" t="s">
        <v>308</v>
      </c>
      <c r="B395" s="18" t="str">
        <f>+VLOOKUP(BD_Capas[[#This Row],[idcapa]],Capas[],2,0)</f>
        <v>alojamiento_chalet</v>
      </c>
      <c r="C395" s="43">
        <v>1</v>
      </c>
      <c r="D395" s="45" t="s">
        <v>224</v>
      </c>
      <c r="E395" s="1">
        <v>1</v>
      </c>
      <c r="F395" t="s">
        <v>325</v>
      </c>
      <c r="G395" s="44">
        <v>7</v>
      </c>
      <c r="H395" s="45" t="s">
        <v>325</v>
      </c>
      <c r="I395" s="27" t="str">
        <f>BD_Capas[[#This Row],[idcapa]]&amp;"-"&amp;BD_Capas[[#This Row],[posición_capa]]</f>
        <v>22-0</v>
      </c>
      <c r="J395" s="46">
        <v>0</v>
      </c>
    </row>
    <row r="396" spans="1:10" x14ac:dyDescent="0.3">
      <c r="A396" s="6" t="s">
        <v>308</v>
      </c>
      <c r="B396" s="18" t="str">
        <f>+VLOOKUP(BD_Capas[[#This Row],[idcapa]],Capas[],2,0)</f>
        <v>alojamiento_chalet</v>
      </c>
      <c r="C396" s="3">
        <v>2</v>
      </c>
      <c r="D396" s="18" t="s">
        <v>226</v>
      </c>
      <c r="E396" s="1"/>
      <c r="G396" s="4"/>
      <c r="H396" s="18"/>
      <c r="I396" s="27"/>
      <c r="J396" s="6"/>
    </row>
    <row r="397" spans="1:10" x14ac:dyDescent="0.3">
      <c r="A397" s="6" t="s">
        <v>308</v>
      </c>
      <c r="B397" s="18" t="str">
        <f>+VLOOKUP(BD_Capas[[#This Row],[idcapa]],Capas[],2,0)</f>
        <v>alojamiento_chalet</v>
      </c>
      <c r="C397" s="3">
        <v>3</v>
      </c>
      <c r="D397" s="18" t="s">
        <v>227</v>
      </c>
      <c r="E397" s="1"/>
      <c r="G397" s="4"/>
      <c r="H397" s="18"/>
      <c r="I397" s="27"/>
      <c r="J397" s="6"/>
    </row>
    <row r="398" spans="1:10" x14ac:dyDescent="0.3">
      <c r="A398" s="6" t="s">
        <v>308</v>
      </c>
      <c r="B398" s="18" t="str">
        <f>+VLOOKUP(BD_Capas[[#This Row],[idcapa]],Capas[],2,0)</f>
        <v>alojamiento_chalet</v>
      </c>
      <c r="C398" s="3">
        <v>4</v>
      </c>
      <c r="D398" s="18" t="s">
        <v>228</v>
      </c>
      <c r="E398" s="1"/>
      <c r="G398" s="4"/>
      <c r="H398" s="18"/>
      <c r="I398" s="27"/>
      <c r="J398" s="6"/>
    </row>
    <row r="399" spans="1:10" x14ac:dyDescent="0.3">
      <c r="A399" s="6" t="s">
        <v>308</v>
      </c>
      <c r="B399" s="18" t="str">
        <f>+VLOOKUP(BD_Capas[[#This Row],[idcapa]],Capas[],2,0)</f>
        <v>alojamiento_chalet</v>
      </c>
      <c r="C399" s="3">
        <v>5</v>
      </c>
      <c r="D399" s="18" t="s">
        <v>229</v>
      </c>
      <c r="E399" s="1">
        <v>1</v>
      </c>
      <c r="F399" t="s">
        <v>230</v>
      </c>
      <c r="G399" s="4">
        <v>3</v>
      </c>
      <c r="H399" s="18" t="s">
        <v>326</v>
      </c>
      <c r="I399" s="27" t="str">
        <f>BD_Capas[[#This Row],[idcapa]]&amp;"-"&amp;BD_Capas[[#This Row],[posición_capa]]</f>
        <v>22-1</v>
      </c>
      <c r="J399" s="1">
        <v>1</v>
      </c>
    </row>
    <row r="400" spans="1:10" x14ac:dyDescent="0.3">
      <c r="A400" s="6" t="s">
        <v>308</v>
      </c>
      <c r="B400" s="18" t="str">
        <f>+VLOOKUP(BD_Capas[[#This Row],[idcapa]],Capas[],2,0)</f>
        <v>alojamiento_chalet</v>
      </c>
      <c r="C400" s="3">
        <v>6</v>
      </c>
      <c r="D400" s="18" t="s">
        <v>232</v>
      </c>
      <c r="E400" s="1"/>
      <c r="G400" s="4"/>
      <c r="H400" s="18"/>
      <c r="I400" s="5"/>
      <c r="J400" s="6"/>
    </row>
    <row r="401" spans="1:10" x14ac:dyDescent="0.3">
      <c r="A401" s="6" t="s">
        <v>308</v>
      </c>
      <c r="B401" s="18" t="str">
        <f>+VLOOKUP(BD_Capas[[#This Row],[idcapa]],Capas[],2,0)</f>
        <v>alojamiento_chalet</v>
      </c>
      <c r="C401" s="3">
        <v>7</v>
      </c>
      <c r="D401" s="18" t="s">
        <v>233</v>
      </c>
      <c r="E401" s="1"/>
      <c r="G401" s="4"/>
      <c r="H401" s="18"/>
      <c r="I401" s="5"/>
      <c r="J401" s="6"/>
    </row>
    <row r="402" spans="1:10" x14ac:dyDescent="0.3">
      <c r="A402" s="6" t="s">
        <v>308</v>
      </c>
      <c r="B402" s="18" t="str">
        <f>+VLOOKUP(BD_Capas[[#This Row],[idcapa]],Capas[],2,0)</f>
        <v>alojamiento_chalet</v>
      </c>
      <c r="C402" s="3">
        <v>8</v>
      </c>
      <c r="D402" s="18" t="s">
        <v>2</v>
      </c>
      <c r="E402" s="1"/>
      <c r="G402" s="4"/>
      <c r="H402" s="18"/>
      <c r="I402" s="5"/>
      <c r="J402" s="6"/>
    </row>
    <row r="403" spans="1:10" x14ac:dyDescent="0.3">
      <c r="A403" s="6" t="s">
        <v>308</v>
      </c>
      <c r="B403" s="18" t="str">
        <f>+VLOOKUP(BD_Capas[[#This Row],[idcapa]],Capas[],2,0)</f>
        <v>alojamiento_chalet</v>
      </c>
      <c r="C403" s="3">
        <v>9</v>
      </c>
      <c r="D403" s="18" t="s">
        <v>234</v>
      </c>
      <c r="E403" s="1">
        <v>1</v>
      </c>
      <c r="F403" t="s">
        <v>10</v>
      </c>
      <c r="G403" s="4">
        <v>4</v>
      </c>
      <c r="H403" s="18"/>
      <c r="I403" s="5"/>
      <c r="J403" s="6"/>
    </row>
    <row r="404" spans="1:10" x14ac:dyDescent="0.3">
      <c r="A404" s="6" t="s">
        <v>308</v>
      </c>
      <c r="B404" s="18" t="str">
        <f>+VLOOKUP(BD_Capas[[#This Row],[idcapa]],Capas[],2,0)</f>
        <v>alojamiento_chalet</v>
      </c>
      <c r="C404" s="3">
        <v>10</v>
      </c>
      <c r="D404" s="18" t="s">
        <v>3</v>
      </c>
      <c r="E404" s="1"/>
      <c r="G404" s="4"/>
      <c r="H404" s="18"/>
      <c r="I404" s="5"/>
      <c r="J404" s="6"/>
    </row>
    <row r="405" spans="1:10" x14ac:dyDescent="0.3">
      <c r="A405" s="6" t="s">
        <v>308</v>
      </c>
      <c r="B405" s="18" t="str">
        <f>+VLOOKUP(BD_Capas[[#This Row],[idcapa]],Capas[],2,0)</f>
        <v>alojamiento_chalet</v>
      </c>
      <c r="C405" s="3">
        <v>11</v>
      </c>
      <c r="D405" s="18" t="s">
        <v>235</v>
      </c>
      <c r="E405" s="1">
        <v>1</v>
      </c>
      <c r="F405" t="s">
        <v>104</v>
      </c>
      <c r="G405" s="4">
        <v>5</v>
      </c>
      <c r="H405" s="18"/>
      <c r="I405" s="5"/>
      <c r="J405" s="6"/>
    </row>
    <row r="406" spans="1:10" x14ac:dyDescent="0.3">
      <c r="A406" s="6" t="s">
        <v>308</v>
      </c>
      <c r="B406" s="18" t="str">
        <f>+VLOOKUP(BD_Capas[[#This Row],[idcapa]],Capas[],2,0)</f>
        <v>alojamiento_chalet</v>
      </c>
      <c r="C406" s="3">
        <v>12</v>
      </c>
      <c r="D406" s="18" t="s">
        <v>102</v>
      </c>
      <c r="E406" s="1"/>
      <c r="G406" s="4"/>
      <c r="H406" s="18"/>
      <c r="I406" s="5"/>
      <c r="J406" s="6"/>
    </row>
    <row r="407" spans="1:10" x14ac:dyDescent="0.3">
      <c r="A407" s="6" t="s">
        <v>308</v>
      </c>
      <c r="B407" s="18" t="str">
        <f>+VLOOKUP(BD_Capas[[#This Row],[idcapa]],Capas[],2,0)</f>
        <v>alojamiento_chalet</v>
      </c>
      <c r="C407" s="3">
        <v>13</v>
      </c>
      <c r="D407" s="18" t="s">
        <v>236</v>
      </c>
      <c r="E407" s="1">
        <v>1</v>
      </c>
      <c r="F407" t="s">
        <v>11</v>
      </c>
      <c r="G407" s="4">
        <v>6</v>
      </c>
      <c r="H407" s="18"/>
      <c r="I407" s="5"/>
      <c r="J407" s="6"/>
    </row>
    <row r="408" spans="1:10" x14ac:dyDescent="0.3">
      <c r="A408" s="6" t="s">
        <v>308</v>
      </c>
      <c r="B408" s="18" t="str">
        <f>+VLOOKUP(BD_Capas[[#This Row],[idcapa]],Capas[],2,0)</f>
        <v>alojamiento_chalet</v>
      </c>
      <c r="C408" s="3">
        <v>14</v>
      </c>
      <c r="D408" s="18" t="s">
        <v>237</v>
      </c>
      <c r="E408" s="1"/>
      <c r="G408" s="4"/>
      <c r="H408" s="18"/>
      <c r="I408" s="5"/>
      <c r="J408" s="6"/>
    </row>
    <row r="409" spans="1:10" x14ac:dyDescent="0.3">
      <c r="A409" s="6" t="s">
        <v>308</v>
      </c>
      <c r="B409" s="18" t="str">
        <f>+VLOOKUP(BD_Capas[[#This Row],[idcapa]],Capas[],2,0)</f>
        <v>alojamiento_chalet</v>
      </c>
      <c r="C409" s="3">
        <v>15</v>
      </c>
      <c r="D409" s="18" t="s">
        <v>1</v>
      </c>
      <c r="E409" s="1"/>
      <c r="G409" s="4"/>
      <c r="H409" s="18"/>
      <c r="I409" s="27"/>
      <c r="J409" s="1"/>
    </row>
    <row r="410" spans="1:10" x14ac:dyDescent="0.3">
      <c r="A410" s="6" t="s">
        <v>308</v>
      </c>
      <c r="B410" s="18" t="str">
        <f>+VLOOKUP(BD_Capas[[#This Row],[idcapa]],Capas[],2,0)</f>
        <v>alojamiento_chalet</v>
      </c>
      <c r="C410" s="3">
        <v>16</v>
      </c>
      <c r="D410" s="18" t="s">
        <v>238</v>
      </c>
      <c r="E410" s="1"/>
      <c r="G410" s="4"/>
      <c r="H410" s="18"/>
      <c r="I410" s="27"/>
      <c r="J410" s="1"/>
    </row>
    <row r="411" spans="1:10" x14ac:dyDescent="0.3">
      <c r="A411" s="6" t="s">
        <v>308</v>
      </c>
      <c r="B411" s="18" t="str">
        <f>+VLOOKUP(BD_Capas[[#This Row],[idcapa]],Capas[],2,0)</f>
        <v>alojamiento_chalet</v>
      </c>
      <c r="C411" s="3">
        <v>17</v>
      </c>
      <c r="D411" s="18" t="s">
        <v>16</v>
      </c>
      <c r="E411" s="1">
        <v>1</v>
      </c>
      <c r="F411" t="s">
        <v>16</v>
      </c>
      <c r="G411" s="4">
        <v>2</v>
      </c>
      <c r="H411" s="18"/>
      <c r="I411" s="27"/>
      <c r="J411" s="1"/>
    </row>
    <row r="412" spans="1:10" x14ac:dyDescent="0.3">
      <c r="A412" s="6" t="s">
        <v>308</v>
      </c>
      <c r="B412" s="18" t="str">
        <f>+VLOOKUP(BD_Capas[[#This Row],[idcapa]],Capas[],2,0)</f>
        <v>alojamiento_chalet</v>
      </c>
      <c r="C412" s="3">
        <v>18</v>
      </c>
      <c r="D412" s="18" t="s">
        <v>239</v>
      </c>
      <c r="E412" s="1">
        <v>1</v>
      </c>
      <c r="F412" t="s">
        <v>239</v>
      </c>
      <c r="G412" s="4">
        <v>1</v>
      </c>
      <c r="H412" s="18"/>
      <c r="I412" s="27"/>
      <c r="J412" s="1"/>
    </row>
    <row r="413" spans="1:10" x14ac:dyDescent="0.3">
      <c r="A413" s="6" t="s">
        <v>308</v>
      </c>
      <c r="B413" s="18" t="str">
        <f>+VLOOKUP(BD_Capas[[#This Row],[idcapa]],Capas[],2,0)</f>
        <v>alojamiento_chalet</v>
      </c>
      <c r="C413" s="3">
        <v>19</v>
      </c>
      <c r="D413" s="18" t="s">
        <v>240</v>
      </c>
      <c r="E413" s="1"/>
      <c r="G413" s="4"/>
      <c r="H413" s="18"/>
      <c r="I413" s="27"/>
      <c r="J413" s="1"/>
    </row>
    <row r="414" spans="1:10" x14ac:dyDescent="0.3">
      <c r="A414" s="6" t="s">
        <v>308</v>
      </c>
      <c r="B414" s="18" t="str">
        <f>+VLOOKUP(BD_Capas[[#This Row],[idcapa]],Capas[],2,0)</f>
        <v>alojamiento_chalet</v>
      </c>
      <c r="C414" s="3">
        <v>20</v>
      </c>
      <c r="D414" s="18" t="s">
        <v>29</v>
      </c>
      <c r="E414" s="1"/>
      <c r="G414" s="4"/>
      <c r="H414" s="18"/>
      <c r="I414" s="27"/>
      <c r="J414" s="1"/>
    </row>
    <row r="415" spans="1:10" x14ac:dyDescent="0.3">
      <c r="A415" s="6" t="s">
        <v>383</v>
      </c>
      <c r="B415" s="18" t="str">
        <f>+VLOOKUP(BD_Capas[[#This Row],[idcapa]],Capas[],2,0)</f>
        <v>abastecimiento_bar</v>
      </c>
      <c r="C415" s="15">
        <v>1</v>
      </c>
      <c r="D415" s="21" t="s">
        <v>224</v>
      </c>
      <c r="E415" s="1">
        <v>1</v>
      </c>
      <c r="F415" t="s">
        <v>391</v>
      </c>
      <c r="G415" s="14">
        <v>7</v>
      </c>
      <c r="H415" s="21" t="s">
        <v>391</v>
      </c>
      <c r="I415" s="27" t="str">
        <f>BD_Capas[[#This Row],[idcapa]]&amp;"-"&amp;BD_Capas[[#This Row],[posición_capa]]</f>
        <v>23-0</v>
      </c>
      <c r="J415" s="16">
        <v>0</v>
      </c>
    </row>
    <row r="416" spans="1:10" x14ac:dyDescent="0.3">
      <c r="A416" s="6" t="s">
        <v>383</v>
      </c>
      <c r="B416" s="18" t="str">
        <f>+VLOOKUP(BD_Capas[[#This Row],[idcapa]],Capas[],2,0)</f>
        <v>abastecimiento_bar</v>
      </c>
      <c r="C416" s="3">
        <v>2</v>
      </c>
      <c r="D416" s="18" t="s">
        <v>226</v>
      </c>
      <c r="E416" s="1"/>
      <c r="G416" s="4"/>
      <c r="H416" s="18"/>
      <c r="I416" s="27"/>
      <c r="J416" s="6"/>
    </row>
    <row r="417" spans="1:10" x14ac:dyDescent="0.3">
      <c r="A417" s="6" t="s">
        <v>383</v>
      </c>
      <c r="B417" s="18" t="str">
        <f>+VLOOKUP(BD_Capas[[#This Row],[idcapa]],Capas[],2,0)</f>
        <v>abastecimiento_bar</v>
      </c>
      <c r="C417" s="3">
        <v>3</v>
      </c>
      <c r="D417" s="18" t="s">
        <v>227</v>
      </c>
      <c r="E417" s="1"/>
      <c r="G417" s="4"/>
      <c r="H417" s="18"/>
      <c r="I417" s="27"/>
      <c r="J417" s="6"/>
    </row>
    <row r="418" spans="1:10" x14ac:dyDescent="0.3">
      <c r="A418" s="6" t="s">
        <v>383</v>
      </c>
      <c r="B418" s="18" t="str">
        <f>+VLOOKUP(BD_Capas[[#This Row],[idcapa]],Capas[],2,0)</f>
        <v>abastecimiento_bar</v>
      </c>
      <c r="C418" s="3">
        <v>4</v>
      </c>
      <c r="D418" s="18" t="s">
        <v>228</v>
      </c>
      <c r="E418" s="1"/>
      <c r="G418" s="4"/>
      <c r="H418" s="18"/>
      <c r="I418" s="27"/>
      <c r="J418" s="6"/>
    </row>
    <row r="419" spans="1:10" x14ac:dyDescent="0.3">
      <c r="A419" s="6" t="s">
        <v>383</v>
      </c>
      <c r="B419" s="18" t="str">
        <f>+VLOOKUP(BD_Capas[[#This Row],[idcapa]],Capas[],2,0)</f>
        <v>abastecimiento_bar</v>
      </c>
      <c r="C419" s="3">
        <v>5</v>
      </c>
      <c r="D419" s="18" t="s">
        <v>229</v>
      </c>
      <c r="E419" s="1">
        <v>1</v>
      </c>
      <c r="F419" t="s">
        <v>230</v>
      </c>
      <c r="G419" s="4">
        <v>3</v>
      </c>
      <c r="H419" s="18" t="s">
        <v>392</v>
      </c>
      <c r="I419" s="27" t="str">
        <f>BD_Capas[[#This Row],[idcapa]]&amp;"-"&amp;BD_Capas[[#This Row],[posición_capa]]</f>
        <v>23-1</v>
      </c>
      <c r="J419" s="1">
        <v>1</v>
      </c>
    </row>
    <row r="420" spans="1:10" x14ac:dyDescent="0.3">
      <c r="A420" s="6" t="s">
        <v>383</v>
      </c>
      <c r="B420" s="18" t="str">
        <f>+VLOOKUP(BD_Capas[[#This Row],[idcapa]],Capas[],2,0)</f>
        <v>abastecimiento_bar</v>
      </c>
      <c r="C420" s="3">
        <v>6</v>
      </c>
      <c r="D420" s="18" t="s">
        <v>232</v>
      </c>
      <c r="E420" s="1"/>
      <c r="G420" s="4"/>
      <c r="H420" s="18"/>
      <c r="I420" s="5"/>
      <c r="J420" s="6"/>
    </row>
    <row r="421" spans="1:10" x14ac:dyDescent="0.3">
      <c r="A421" s="6" t="s">
        <v>383</v>
      </c>
      <c r="B421" s="18" t="str">
        <f>+VLOOKUP(BD_Capas[[#This Row],[idcapa]],Capas[],2,0)</f>
        <v>abastecimiento_bar</v>
      </c>
      <c r="C421" s="3">
        <v>7</v>
      </c>
      <c r="D421" s="18" t="s">
        <v>233</v>
      </c>
      <c r="E421" s="1"/>
      <c r="G421" s="4"/>
      <c r="H421" s="18"/>
      <c r="I421" s="5"/>
      <c r="J421" s="6"/>
    </row>
    <row r="422" spans="1:10" x14ac:dyDescent="0.3">
      <c r="A422" s="6" t="s">
        <v>383</v>
      </c>
      <c r="B422" s="18" t="str">
        <f>+VLOOKUP(BD_Capas[[#This Row],[idcapa]],Capas[],2,0)</f>
        <v>abastecimiento_bar</v>
      </c>
      <c r="C422" s="3">
        <v>8</v>
      </c>
      <c r="D422" s="18" t="s">
        <v>2</v>
      </c>
      <c r="E422" s="1"/>
      <c r="G422" s="4"/>
      <c r="H422" s="18"/>
      <c r="I422" s="5"/>
      <c r="J422" s="6"/>
    </row>
    <row r="423" spans="1:10" x14ac:dyDescent="0.3">
      <c r="A423" s="6" t="s">
        <v>383</v>
      </c>
      <c r="B423" s="18" t="str">
        <f>+VLOOKUP(BD_Capas[[#This Row],[idcapa]],Capas[],2,0)</f>
        <v>abastecimiento_bar</v>
      </c>
      <c r="C423" s="3">
        <v>9</v>
      </c>
      <c r="D423" s="18" t="s">
        <v>234</v>
      </c>
      <c r="E423" s="1">
        <v>1</v>
      </c>
      <c r="F423" t="s">
        <v>10</v>
      </c>
      <c r="G423" s="4">
        <v>4</v>
      </c>
      <c r="H423" s="18"/>
      <c r="I423" s="5"/>
      <c r="J423" s="6"/>
    </row>
    <row r="424" spans="1:10" x14ac:dyDescent="0.3">
      <c r="A424" s="6" t="s">
        <v>383</v>
      </c>
      <c r="B424" s="18" t="str">
        <f>+VLOOKUP(BD_Capas[[#This Row],[idcapa]],Capas[],2,0)</f>
        <v>abastecimiento_bar</v>
      </c>
      <c r="C424" s="3">
        <v>10</v>
      </c>
      <c r="D424" s="18" t="s">
        <v>3</v>
      </c>
      <c r="E424" s="1"/>
      <c r="G424" s="4"/>
      <c r="H424" s="18"/>
      <c r="I424" s="5"/>
      <c r="J424" s="6"/>
    </row>
    <row r="425" spans="1:10" x14ac:dyDescent="0.3">
      <c r="A425" s="6" t="s">
        <v>383</v>
      </c>
      <c r="B425" s="18" t="str">
        <f>+VLOOKUP(BD_Capas[[#This Row],[idcapa]],Capas[],2,0)</f>
        <v>abastecimiento_bar</v>
      </c>
      <c r="C425" s="3">
        <v>11</v>
      </c>
      <c r="D425" s="18" t="s">
        <v>235</v>
      </c>
      <c r="E425" s="1">
        <v>1</v>
      </c>
      <c r="F425" t="s">
        <v>104</v>
      </c>
      <c r="G425" s="4">
        <v>5</v>
      </c>
      <c r="H425" s="18"/>
      <c r="I425" s="5"/>
      <c r="J425" s="6"/>
    </row>
    <row r="426" spans="1:10" x14ac:dyDescent="0.3">
      <c r="A426" s="6" t="s">
        <v>383</v>
      </c>
      <c r="B426" s="18" t="str">
        <f>+VLOOKUP(BD_Capas[[#This Row],[idcapa]],Capas[],2,0)</f>
        <v>abastecimiento_bar</v>
      </c>
      <c r="C426" s="3">
        <v>12</v>
      </c>
      <c r="D426" s="18" t="s">
        <v>102</v>
      </c>
      <c r="E426" s="1"/>
      <c r="G426" s="4"/>
      <c r="H426" s="18"/>
      <c r="I426" s="5"/>
      <c r="J426" s="6"/>
    </row>
    <row r="427" spans="1:10" x14ac:dyDescent="0.3">
      <c r="A427" s="6" t="s">
        <v>383</v>
      </c>
      <c r="B427" s="18" t="str">
        <f>+VLOOKUP(BD_Capas[[#This Row],[idcapa]],Capas[],2,0)</f>
        <v>abastecimiento_bar</v>
      </c>
      <c r="C427" s="3">
        <v>13</v>
      </c>
      <c r="D427" s="18" t="s">
        <v>236</v>
      </c>
      <c r="E427" s="1">
        <v>1</v>
      </c>
      <c r="F427" t="s">
        <v>11</v>
      </c>
      <c r="G427" s="4">
        <v>6</v>
      </c>
      <c r="H427" s="18"/>
      <c r="I427" s="5"/>
      <c r="J427" s="6"/>
    </row>
    <row r="428" spans="1:10" x14ac:dyDescent="0.3">
      <c r="A428" s="6" t="s">
        <v>383</v>
      </c>
      <c r="B428" s="18" t="str">
        <f>+VLOOKUP(BD_Capas[[#This Row],[idcapa]],Capas[],2,0)</f>
        <v>abastecimiento_bar</v>
      </c>
      <c r="C428" s="3">
        <v>14</v>
      </c>
      <c r="D428" s="18" t="s">
        <v>237</v>
      </c>
      <c r="E428" s="1"/>
      <c r="G428" s="4"/>
      <c r="H428" s="18"/>
      <c r="I428" s="5"/>
      <c r="J428" s="6"/>
    </row>
    <row r="429" spans="1:10" x14ac:dyDescent="0.3">
      <c r="A429" s="6" t="s">
        <v>383</v>
      </c>
      <c r="B429" s="18" t="str">
        <f>+VLOOKUP(BD_Capas[[#This Row],[idcapa]],Capas[],2,0)</f>
        <v>abastecimiento_bar</v>
      </c>
      <c r="C429" s="3">
        <v>15</v>
      </c>
      <c r="D429" s="18" t="s">
        <v>1</v>
      </c>
      <c r="E429" s="1"/>
      <c r="G429" s="4"/>
      <c r="H429" s="18"/>
      <c r="I429" s="27"/>
      <c r="J429" s="1"/>
    </row>
    <row r="430" spans="1:10" x14ac:dyDescent="0.3">
      <c r="A430" s="6" t="s">
        <v>383</v>
      </c>
      <c r="B430" s="18" t="str">
        <f>+VLOOKUP(BD_Capas[[#This Row],[idcapa]],Capas[],2,0)</f>
        <v>abastecimiento_bar</v>
      </c>
      <c r="C430" s="3">
        <v>16</v>
      </c>
      <c r="D430" s="18" t="s">
        <v>238</v>
      </c>
      <c r="E430" s="1"/>
      <c r="G430" s="4"/>
      <c r="H430" s="18"/>
      <c r="I430" s="27"/>
      <c r="J430" s="1"/>
    </row>
    <row r="431" spans="1:10" x14ac:dyDescent="0.3">
      <c r="A431" s="6" t="s">
        <v>383</v>
      </c>
      <c r="B431" s="18" t="str">
        <f>+VLOOKUP(BD_Capas[[#This Row],[idcapa]],Capas[],2,0)</f>
        <v>abastecimiento_bar</v>
      </c>
      <c r="C431" s="3">
        <v>17</v>
      </c>
      <c r="D431" s="18" t="s">
        <v>16</v>
      </c>
      <c r="E431" s="1">
        <v>1</v>
      </c>
      <c r="F431" t="s">
        <v>16</v>
      </c>
      <c r="G431" s="4">
        <v>2</v>
      </c>
      <c r="H431" s="18"/>
      <c r="I431" s="27"/>
      <c r="J431" s="1"/>
    </row>
    <row r="432" spans="1:10" x14ac:dyDescent="0.3">
      <c r="A432" s="6" t="s">
        <v>383</v>
      </c>
      <c r="B432" s="18" t="str">
        <f>+VLOOKUP(BD_Capas[[#This Row],[idcapa]],Capas[],2,0)</f>
        <v>abastecimiento_bar</v>
      </c>
      <c r="C432" s="3">
        <v>18</v>
      </c>
      <c r="D432" s="18" t="s">
        <v>239</v>
      </c>
      <c r="E432" s="1">
        <v>1</v>
      </c>
      <c r="F432" t="s">
        <v>239</v>
      </c>
      <c r="G432" s="4">
        <v>1</v>
      </c>
      <c r="H432" s="18"/>
      <c r="I432" s="27"/>
      <c r="J432" s="1"/>
    </row>
    <row r="433" spans="1:10" x14ac:dyDescent="0.3">
      <c r="A433" s="6" t="s">
        <v>383</v>
      </c>
      <c r="B433" s="18" t="str">
        <f>+VLOOKUP(BD_Capas[[#This Row],[idcapa]],Capas[],2,0)</f>
        <v>abastecimiento_bar</v>
      </c>
      <c r="C433" s="3">
        <v>19</v>
      </c>
      <c r="D433" s="18" t="s">
        <v>240</v>
      </c>
      <c r="E433" s="1"/>
      <c r="G433" s="4"/>
      <c r="H433" s="18"/>
      <c r="I433" s="27"/>
      <c r="J433" s="1"/>
    </row>
    <row r="434" spans="1:10" x14ac:dyDescent="0.3">
      <c r="A434" s="6" t="s">
        <v>383</v>
      </c>
      <c r="B434" s="18" t="str">
        <f>+VLOOKUP(BD_Capas[[#This Row],[idcapa]],Capas[],2,0)</f>
        <v>abastecimiento_bar</v>
      </c>
      <c r="C434" s="3">
        <v>20</v>
      </c>
      <c r="D434" s="18" t="s">
        <v>29</v>
      </c>
      <c r="E434" s="1"/>
      <c r="G434" s="4"/>
      <c r="H434" s="18"/>
      <c r="I434" s="27"/>
      <c r="J434" s="1"/>
    </row>
    <row r="435" spans="1:10" x14ac:dyDescent="0.3">
      <c r="A435" s="6" t="s">
        <v>384</v>
      </c>
      <c r="B435" s="18" t="str">
        <f>+VLOOKUP(BD_Capas[[#This Row],[idcapa]],Capas[],2,0)</f>
        <v>abastecimiento_restaurante</v>
      </c>
      <c r="C435" s="15">
        <v>1</v>
      </c>
      <c r="D435" s="21" t="s">
        <v>224</v>
      </c>
      <c r="E435" s="1">
        <v>1</v>
      </c>
      <c r="F435" t="s">
        <v>393</v>
      </c>
      <c r="G435" s="14">
        <v>7</v>
      </c>
      <c r="H435" s="21" t="s">
        <v>393</v>
      </c>
      <c r="I435" s="27" t="str">
        <f>BD_Capas[[#This Row],[idcapa]]&amp;"-"&amp;BD_Capas[[#This Row],[posición_capa]]</f>
        <v>24-0</v>
      </c>
      <c r="J435" s="16">
        <v>0</v>
      </c>
    </row>
    <row r="436" spans="1:10" x14ac:dyDescent="0.3">
      <c r="A436" s="6" t="s">
        <v>384</v>
      </c>
      <c r="B436" s="18" t="str">
        <f>+VLOOKUP(BD_Capas[[#This Row],[idcapa]],Capas[],2,0)</f>
        <v>abastecimiento_restaurante</v>
      </c>
      <c r="C436" s="3">
        <v>2</v>
      </c>
      <c r="D436" s="18" t="s">
        <v>226</v>
      </c>
      <c r="E436" s="1"/>
      <c r="G436" s="4"/>
      <c r="H436" s="18"/>
      <c r="I436" s="27"/>
      <c r="J436" s="6"/>
    </row>
    <row r="437" spans="1:10" x14ac:dyDescent="0.3">
      <c r="A437" s="6" t="s">
        <v>384</v>
      </c>
      <c r="B437" s="18" t="str">
        <f>+VLOOKUP(BD_Capas[[#This Row],[idcapa]],Capas[],2,0)</f>
        <v>abastecimiento_restaurante</v>
      </c>
      <c r="C437" s="3">
        <v>3</v>
      </c>
      <c r="D437" s="18" t="s">
        <v>227</v>
      </c>
      <c r="E437" s="1"/>
      <c r="G437" s="4"/>
      <c r="H437" s="18"/>
      <c r="I437" s="27"/>
      <c r="J437" s="6"/>
    </row>
    <row r="438" spans="1:10" x14ac:dyDescent="0.3">
      <c r="A438" s="6" t="s">
        <v>384</v>
      </c>
      <c r="B438" s="18" t="str">
        <f>+VLOOKUP(BD_Capas[[#This Row],[idcapa]],Capas[],2,0)</f>
        <v>abastecimiento_restaurante</v>
      </c>
      <c r="C438" s="3">
        <v>4</v>
      </c>
      <c r="D438" s="18" t="s">
        <v>228</v>
      </c>
      <c r="E438" s="1"/>
      <c r="G438" s="4"/>
      <c r="H438" s="18"/>
      <c r="I438" s="27"/>
      <c r="J438" s="6"/>
    </row>
    <row r="439" spans="1:10" x14ac:dyDescent="0.3">
      <c r="A439" s="6" t="s">
        <v>384</v>
      </c>
      <c r="B439" s="18" t="str">
        <f>+VLOOKUP(BD_Capas[[#This Row],[idcapa]],Capas[],2,0)</f>
        <v>abastecimiento_restaurante</v>
      </c>
      <c r="C439" s="3">
        <v>5</v>
      </c>
      <c r="D439" s="18" t="s">
        <v>229</v>
      </c>
      <c r="E439" s="1">
        <v>1</v>
      </c>
      <c r="F439" t="s">
        <v>230</v>
      </c>
      <c r="G439" s="4">
        <v>3</v>
      </c>
      <c r="H439" s="18" t="s">
        <v>394</v>
      </c>
      <c r="I439" s="27" t="str">
        <f>BD_Capas[[#This Row],[idcapa]]&amp;"-"&amp;BD_Capas[[#This Row],[posición_capa]]</f>
        <v>24-1</v>
      </c>
      <c r="J439" s="1">
        <v>1</v>
      </c>
    </row>
    <row r="440" spans="1:10" x14ac:dyDescent="0.3">
      <c r="A440" s="6" t="s">
        <v>384</v>
      </c>
      <c r="B440" s="18" t="str">
        <f>+VLOOKUP(BD_Capas[[#This Row],[idcapa]],Capas[],2,0)</f>
        <v>abastecimiento_restaurante</v>
      </c>
      <c r="C440" s="3">
        <v>6</v>
      </c>
      <c r="D440" s="18" t="s">
        <v>232</v>
      </c>
      <c r="E440" s="1"/>
      <c r="G440" s="4"/>
      <c r="H440" s="18"/>
      <c r="I440" s="5"/>
      <c r="J440" s="6"/>
    </row>
    <row r="441" spans="1:10" x14ac:dyDescent="0.3">
      <c r="A441" s="6" t="s">
        <v>384</v>
      </c>
      <c r="B441" s="18" t="str">
        <f>+VLOOKUP(BD_Capas[[#This Row],[idcapa]],Capas[],2,0)</f>
        <v>abastecimiento_restaurante</v>
      </c>
      <c r="C441" s="3">
        <v>7</v>
      </c>
      <c r="D441" s="18" t="s">
        <v>233</v>
      </c>
      <c r="E441" s="1"/>
      <c r="G441" s="4"/>
      <c r="H441" s="18"/>
      <c r="I441" s="5"/>
      <c r="J441" s="6"/>
    </row>
    <row r="442" spans="1:10" x14ac:dyDescent="0.3">
      <c r="A442" s="6" t="s">
        <v>384</v>
      </c>
      <c r="B442" s="18" t="str">
        <f>+VLOOKUP(BD_Capas[[#This Row],[idcapa]],Capas[],2,0)</f>
        <v>abastecimiento_restaurante</v>
      </c>
      <c r="C442" s="3">
        <v>8</v>
      </c>
      <c r="D442" s="18" t="s">
        <v>2</v>
      </c>
      <c r="E442" s="1"/>
      <c r="G442" s="4"/>
      <c r="H442" s="18"/>
      <c r="I442" s="5"/>
      <c r="J442" s="6"/>
    </row>
    <row r="443" spans="1:10" x14ac:dyDescent="0.3">
      <c r="A443" s="6" t="s">
        <v>384</v>
      </c>
      <c r="B443" s="18" t="str">
        <f>+VLOOKUP(BD_Capas[[#This Row],[idcapa]],Capas[],2,0)</f>
        <v>abastecimiento_restaurante</v>
      </c>
      <c r="C443" s="3">
        <v>9</v>
      </c>
      <c r="D443" s="18" t="s">
        <v>234</v>
      </c>
      <c r="E443" s="1">
        <v>1</v>
      </c>
      <c r="F443" t="s">
        <v>10</v>
      </c>
      <c r="G443" s="4">
        <v>4</v>
      </c>
      <c r="H443" s="18"/>
      <c r="I443" s="5"/>
      <c r="J443" s="6"/>
    </row>
    <row r="444" spans="1:10" x14ac:dyDescent="0.3">
      <c r="A444" s="6" t="s">
        <v>384</v>
      </c>
      <c r="B444" s="18" t="str">
        <f>+VLOOKUP(BD_Capas[[#This Row],[idcapa]],Capas[],2,0)</f>
        <v>abastecimiento_restaurante</v>
      </c>
      <c r="C444" s="3">
        <v>10</v>
      </c>
      <c r="D444" s="18" t="s">
        <v>3</v>
      </c>
      <c r="E444" s="1"/>
      <c r="G444" s="4"/>
      <c r="H444" s="18"/>
      <c r="I444" s="5"/>
      <c r="J444" s="6"/>
    </row>
    <row r="445" spans="1:10" x14ac:dyDescent="0.3">
      <c r="A445" s="6" t="s">
        <v>384</v>
      </c>
      <c r="B445" s="18" t="str">
        <f>+VLOOKUP(BD_Capas[[#This Row],[idcapa]],Capas[],2,0)</f>
        <v>abastecimiento_restaurante</v>
      </c>
      <c r="C445" s="3">
        <v>11</v>
      </c>
      <c r="D445" s="18" t="s">
        <v>235</v>
      </c>
      <c r="E445" s="1">
        <v>1</v>
      </c>
      <c r="F445" t="s">
        <v>104</v>
      </c>
      <c r="G445" s="4">
        <v>5</v>
      </c>
      <c r="H445" s="18"/>
      <c r="I445" s="5"/>
      <c r="J445" s="6"/>
    </row>
    <row r="446" spans="1:10" x14ac:dyDescent="0.3">
      <c r="A446" s="6" t="s">
        <v>384</v>
      </c>
      <c r="B446" s="18" t="str">
        <f>+VLOOKUP(BD_Capas[[#This Row],[idcapa]],Capas[],2,0)</f>
        <v>abastecimiento_restaurante</v>
      </c>
      <c r="C446" s="3">
        <v>12</v>
      </c>
      <c r="D446" s="18" t="s">
        <v>102</v>
      </c>
      <c r="E446" s="1"/>
      <c r="G446" s="4"/>
      <c r="H446" s="18"/>
      <c r="I446" s="5"/>
      <c r="J446" s="6"/>
    </row>
    <row r="447" spans="1:10" x14ac:dyDescent="0.3">
      <c r="A447" s="6" t="s">
        <v>384</v>
      </c>
      <c r="B447" s="18" t="str">
        <f>+VLOOKUP(BD_Capas[[#This Row],[idcapa]],Capas[],2,0)</f>
        <v>abastecimiento_restaurante</v>
      </c>
      <c r="C447" s="3">
        <v>13</v>
      </c>
      <c r="D447" s="18" t="s">
        <v>236</v>
      </c>
      <c r="E447" s="1">
        <v>1</v>
      </c>
      <c r="F447" t="s">
        <v>11</v>
      </c>
      <c r="G447" s="4">
        <v>6</v>
      </c>
      <c r="H447" s="18"/>
      <c r="I447" s="5"/>
      <c r="J447" s="6"/>
    </row>
    <row r="448" spans="1:10" x14ac:dyDescent="0.3">
      <c r="A448" s="6" t="s">
        <v>384</v>
      </c>
      <c r="B448" s="18" t="str">
        <f>+VLOOKUP(BD_Capas[[#This Row],[idcapa]],Capas[],2,0)</f>
        <v>abastecimiento_restaurante</v>
      </c>
      <c r="C448" s="3">
        <v>14</v>
      </c>
      <c r="D448" s="18" t="s">
        <v>237</v>
      </c>
      <c r="E448" s="1"/>
      <c r="G448" s="4"/>
      <c r="H448" s="18"/>
      <c r="I448" s="5"/>
      <c r="J448" s="6"/>
    </row>
    <row r="449" spans="1:10" x14ac:dyDescent="0.3">
      <c r="A449" s="6" t="s">
        <v>384</v>
      </c>
      <c r="B449" s="18" t="str">
        <f>+VLOOKUP(BD_Capas[[#This Row],[idcapa]],Capas[],2,0)</f>
        <v>abastecimiento_restaurante</v>
      </c>
      <c r="C449" s="3">
        <v>15</v>
      </c>
      <c r="D449" s="18" t="s">
        <v>1</v>
      </c>
      <c r="E449" s="1"/>
      <c r="G449" s="4"/>
      <c r="H449" s="18"/>
      <c r="I449" s="27"/>
      <c r="J449" s="1"/>
    </row>
    <row r="450" spans="1:10" x14ac:dyDescent="0.3">
      <c r="A450" s="6" t="s">
        <v>384</v>
      </c>
      <c r="B450" s="18" t="str">
        <f>+VLOOKUP(BD_Capas[[#This Row],[idcapa]],Capas[],2,0)</f>
        <v>abastecimiento_restaurante</v>
      </c>
      <c r="C450" s="3">
        <v>16</v>
      </c>
      <c r="D450" s="18" t="s">
        <v>238</v>
      </c>
      <c r="E450" s="1"/>
      <c r="G450" s="4"/>
      <c r="H450" s="18"/>
      <c r="I450" s="27"/>
      <c r="J450" s="1"/>
    </row>
    <row r="451" spans="1:10" x14ac:dyDescent="0.3">
      <c r="A451" s="6" t="s">
        <v>384</v>
      </c>
      <c r="B451" s="18" t="str">
        <f>+VLOOKUP(BD_Capas[[#This Row],[idcapa]],Capas[],2,0)</f>
        <v>abastecimiento_restaurante</v>
      </c>
      <c r="C451" s="3">
        <v>17</v>
      </c>
      <c r="D451" s="18" t="s">
        <v>16</v>
      </c>
      <c r="E451" s="1">
        <v>1</v>
      </c>
      <c r="F451" t="s">
        <v>16</v>
      </c>
      <c r="G451" s="4">
        <v>2</v>
      </c>
      <c r="H451" s="18"/>
      <c r="I451" s="27"/>
      <c r="J451" s="1"/>
    </row>
    <row r="452" spans="1:10" x14ac:dyDescent="0.3">
      <c r="A452" s="6" t="s">
        <v>384</v>
      </c>
      <c r="B452" s="18" t="str">
        <f>+VLOOKUP(BD_Capas[[#This Row],[idcapa]],Capas[],2,0)</f>
        <v>abastecimiento_restaurante</v>
      </c>
      <c r="C452" s="3">
        <v>18</v>
      </c>
      <c r="D452" s="18" t="s">
        <v>239</v>
      </c>
      <c r="E452" s="1">
        <v>1</v>
      </c>
      <c r="F452" t="s">
        <v>239</v>
      </c>
      <c r="G452" s="4">
        <v>1</v>
      </c>
      <c r="H452" s="18"/>
      <c r="I452" s="27"/>
      <c r="J452" s="1"/>
    </row>
    <row r="453" spans="1:10" x14ac:dyDescent="0.3">
      <c r="A453" s="6" t="s">
        <v>384</v>
      </c>
      <c r="B453" s="18" t="str">
        <f>+VLOOKUP(BD_Capas[[#This Row],[idcapa]],Capas[],2,0)</f>
        <v>abastecimiento_restaurante</v>
      </c>
      <c r="C453" s="3">
        <v>19</v>
      </c>
      <c r="D453" s="18" t="s">
        <v>240</v>
      </c>
      <c r="E453" s="1"/>
      <c r="G453" s="4"/>
      <c r="H453" s="18"/>
      <c r="I453" s="27"/>
      <c r="J453" s="1"/>
    </row>
    <row r="454" spans="1:10" x14ac:dyDescent="0.3">
      <c r="A454" s="6" t="s">
        <v>384</v>
      </c>
      <c r="B454" s="18" t="str">
        <f>+VLOOKUP(BD_Capas[[#This Row],[idcapa]],Capas[],2,0)</f>
        <v>abastecimiento_restaurante</v>
      </c>
      <c r="C454" s="3">
        <v>20</v>
      </c>
      <c r="D454" s="18" t="s">
        <v>29</v>
      </c>
      <c r="E454" s="1"/>
      <c r="G454" s="4"/>
      <c r="H454" s="18"/>
      <c r="I454" s="27"/>
      <c r="J454" s="1"/>
    </row>
    <row r="455" spans="1:10" x14ac:dyDescent="0.3">
      <c r="A455" s="6" t="s">
        <v>385</v>
      </c>
      <c r="B455" s="18" t="str">
        <f>+VLOOKUP(BD_Capas[[#This Row],[idcapa]],Capas[],2,0)</f>
        <v>abastecimiento_cafeteria</v>
      </c>
      <c r="C455" s="15">
        <v>1</v>
      </c>
      <c r="D455" s="21" t="s">
        <v>224</v>
      </c>
      <c r="E455" s="1">
        <v>1</v>
      </c>
      <c r="F455" t="s">
        <v>395</v>
      </c>
      <c r="G455" s="14">
        <v>7</v>
      </c>
      <c r="H455" s="21" t="s">
        <v>395</v>
      </c>
      <c r="I455" s="27" t="str">
        <f>BD_Capas[[#This Row],[idcapa]]&amp;"-"&amp;BD_Capas[[#This Row],[posición_capa]]</f>
        <v>25-0</v>
      </c>
      <c r="J455" s="16">
        <v>0</v>
      </c>
    </row>
    <row r="456" spans="1:10" x14ac:dyDescent="0.3">
      <c r="A456" s="6" t="s">
        <v>385</v>
      </c>
      <c r="B456" s="18" t="str">
        <f>+VLOOKUP(BD_Capas[[#This Row],[idcapa]],Capas[],2,0)</f>
        <v>abastecimiento_cafeteria</v>
      </c>
      <c r="C456" s="3">
        <v>2</v>
      </c>
      <c r="D456" s="18" t="s">
        <v>226</v>
      </c>
      <c r="E456" s="1"/>
      <c r="G456" s="4"/>
      <c r="H456" s="18"/>
      <c r="I456" s="27"/>
      <c r="J456" s="6"/>
    </row>
    <row r="457" spans="1:10" x14ac:dyDescent="0.3">
      <c r="A457" s="6" t="s">
        <v>385</v>
      </c>
      <c r="B457" s="18" t="str">
        <f>+VLOOKUP(BD_Capas[[#This Row],[idcapa]],Capas[],2,0)</f>
        <v>abastecimiento_cafeteria</v>
      </c>
      <c r="C457" s="3">
        <v>3</v>
      </c>
      <c r="D457" s="18" t="s">
        <v>227</v>
      </c>
      <c r="E457" s="1"/>
      <c r="G457" s="4"/>
      <c r="H457" s="18"/>
      <c r="I457" s="27"/>
      <c r="J457" s="6"/>
    </row>
    <row r="458" spans="1:10" x14ac:dyDescent="0.3">
      <c r="A458" s="6" t="s">
        <v>385</v>
      </c>
      <c r="B458" s="18" t="str">
        <f>+VLOOKUP(BD_Capas[[#This Row],[idcapa]],Capas[],2,0)</f>
        <v>abastecimiento_cafeteria</v>
      </c>
      <c r="C458" s="3">
        <v>4</v>
      </c>
      <c r="D458" s="18" t="s">
        <v>228</v>
      </c>
      <c r="E458" s="1"/>
      <c r="G458" s="4"/>
      <c r="H458" s="18"/>
      <c r="I458" s="27"/>
      <c r="J458" s="6"/>
    </row>
    <row r="459" spans="1:10" x14ac:dyDescent="0.3">
      <c r="A459" s="6" t="s">
        <v>385</v>
      </c>
      <c r="B459" s="18" t="str">
        <f>+VLOOKUP(BD_Capas[[#This Row],[idcapa]],Capas[],2,0)</f>
        <v>abastecimiento_cafeteria</v>
      </c>
      <c r="C459" s="3">
        <v>5</v>
      </c>
      <c r="D459" s="18" t="s">
        <v>229</v>
      </c>
      <c r="E459" s="1">
        <v>1</v>
      </c>
      <c r="F459" t="s">
        <v>230</v>
      </c>
      <c r="G459" s="4">
        <v>3</v>
      </c>
      <c r="H459" s="18" t="s">
        <v>396</v>
      </c>
      <c r="I459" s="27" t="str">
        <f>BD_Capas[[#This Row],[idcapa]]&amp;"-"&amp;BD_Capas[[#This Row],[posición_capa]]</f>
        <v>25-1</v>
      </c>
      <c r="J459" s="1">
        <v>1</v>
      </c>
    </row>
    <row r="460" spans="1:10" x14ac:dyDescent="0.3">
      <c r="A460" s="6" t="s">
        <v>385</v>
      </c>
      <c r="B460" s="18" t="str">
        <f>+VLOOKUP(BD_Capas[[#This Row],[idcapa]],Capas[],2,0)</f>
        <v>abastecimiento_cafeteria</v>
      </c>
      <c r="C460" s="3">
        <v>6</v>
      </c>
      <c r="D460" s="18" t="s">
        <v>232</v>
      </c>
      <c r="E460" s="1"/>
      <c r="G460" s="4"/>
      <c r="H460" s="18"/>
      <c r="I460" s="5"/>
      <c r="J460" s="6"/>
    </row>
    <row r="461" spans="1:10" x14ac:dyDescent="0.3">
      <c r="A461" s="6" t="s">
        <v>385</v>
      </c>
      <c r="B461" s="18" t="str">
        <f>+VLOOKUP(BD_Capas[[#This Row],[idcapa]],Capas[],2,0)</f>
        <v>abastecimiento_cafeteria</v>
      </c>
      <c r="C461" s="3">
        <v>7</v>
      </c>
      <c r="D461" s="18" t="s">
        <v>233</v>
      </c>
      <c r="E461" s="1"/>
      <c r="G461" s="4"/>
      <c r="H461" s="18"/>
      <c r="I461" s="5"/>
      <c r="J461" s="6"/>
    </row>
    <row r="462" spans="1:10" x14ac:dyDescent="0.3">
      <c r="A462" s="6" t="s">
        <v>385</v>
      </c>
      <c r="B462" s="18" t="str">
        <f>+VLOOKUP(BD_Capas[[#This Row],[idcapa]],Capas[],2,0)</f>
        <v>abastecimiento_cafeteria</v>
      </c>
      <c r="C462" s="3">
        <v>8</v>
      </c>
      <c r="D462" s="18" t="s">
        <v>2</v>
      </c>
      <c r="E462" s="1"/>
      <c r="G462" s="4"/>
      <c r="H462" s="18"/>
      <c r="I462" s="5"/>
      <c r="J462" s="6"/>
    </row>
    <row r="463" spans="1:10" x14ac:dyDescent="0.3">
      <c r="A463" s="6" t="s">
        <v>385</v>
      </c>
      <c r="B463" s="18" t="str">
        <f>+VLOOKUP(BD_Capas[[#This Row],[idcapa]],Capas[],2,0)</f>
        <v>abastecimiento_cafeteria</v>
      </c>
      <c r="C463" s="3">
        <v>9</v>
      </c>
      <c r="D463" s="18" t="s">
        <v>234</v>
      </c>
      <c r="E463" s="1">
        <v>1</v>
      </c>
      <c r="F463" t="s">
        <v>10</v>
      </c>
      <c r="G463" s="4">
        <v>4</v>
      </c>
      <c r="H463" s="18"/>
      <c r="I463" s="5"/>
      <c r="J463" s="6"/>
    </row>
    <row r="464" spans="1:10" x14ac:dyDescent="0.3">
      <c r="A464" s="6" t="s">
        <v>385</v>
      </c>
      <c r="B464" s="18" t="str">
        <f>+VLOOKUP(BD_Capas[[#This Row],[idcapa]],Capas[],2,0)</f>
        <v>abastecimiento_cafeteria</v>
      </c>
      <c r="C464" s="3">
        <v>10</v>
      </c>
      <c r="D464" s="18" t="s">
        <v>3</v>
      </c>
      <c r="E464" s="1"/>
      <c r="G464" s="4"/>
      <c r="H464" s="18"/>
      <c r="I464" s="5"/>
      <c r="J464" s="6"/>
    </row>
    <row r="465" spans="1:10" x14ac:dyDescent="0.3">
      <c r="A465" s="6" t="s">
        <v>385</v>
      </c>
      <c r="B465" s="18" t="str">
        <f>+VLOOKUP(BD_Capas[[#This Row],[idcapa]],Capas[],2,0)</f>
        <v>abastecimiento_cafeteria</v>
      </c>
      <c r="C465" s="3">
        <v>11</v>
      </c>
      <c r="D465" s="18" t="s">
        <v>235</v>
      </c>
      <c r="E465" s="1">
        <v>1</v>
      </c>
      <c r="F465" t="s">
        <v>104</v>
      </c>
      <c r="G465" s="4">
        <v>5</v>
      </c>
      <c r="H465" s="18"/>
      <c r="I465" s="5"/>
      <c r="J465" s="6"/>
    </row>
    <row r="466" spans="1:10" x14ac:dyDescent="0.3">
      <c r="A466" s="6" t="s">
        <v>385</v>
      </c>
      <c r="B466" s="18" t="str">
        <f>+VLOOKUP(BD_Capas[[#This Row],[idcapa]],Capas[],2,0)</f>
        <v>abastecimiento_cafeteria</v>
      </c>
      <c r="C466" s="3">
        <v>12</v>
      </c>
      <c r="D466" s="18" t="s">
        <v>102</v>
      </c>
      <c r="E466" s="1"/>
      <c r="G466" s="4"/>
      <c r="H466" s="18"/>
      <c r="I466" s="5"/>
      <c r="J466" s="6"/>
    </row>
    <row r="467" spans="1:10" x14ac:dyDescent="0.3">
      <c r="A467" s="6" t="s">
        <v>385</v>
      </c>
      <c r="B467" s="18" t="str">
        <f>+VLOOKUP(BD_Capas[[#This Row],[idcapa]],Capas[],2,0)</f>
        <v>abastecimiento_cafeteria</v>
      </c>
      <c r="C467" s="3">
        <v>13</v>
      </c>
      <c r="D467" s="18" t="s">
        <v>236</v>
      </c>
      <c r="E467" s="1">
        <v>1</v>
      </c>
      <c r="F467" t="s">
        <v>11</v>
      </c>
      <c r="G467" s="4">
        <v>6</v>
      </c>
      <c r="H467" s="18"/>
      <c r="I467" s="5"/>
      <c r="J467" s="6"/>
    </row>
    <row r="468" spans="1:10" x14ac:dyDescent="0.3">
      <c r="A468" s="6" t="s">
        <v>385</v>
      </c>
      <c r="B468" s="18" t="str">
        <f>+VLOOKUP(BD_Capas[[#This Row],[idcapa]],Capas[],2,0)</f>
        <v>abastecimiento_cafeteria</v>
      </c>
      <c r="C468" s="3">
        <v>14</v>
      </c>
      <c r="D468" s="18" t="s">
        <v>237</v>
      </c>
      <c r="E468" s="1"/>
      <c r="G468" s="4"/>
      <c r="H468" s="18"/>
      <c r="I468" s="5"/>
      <c r="J468" s="6"/>
    </row>
    <row r="469" spans="1:10" x14ac:dyDescent="0.3">
      <c r="A469" s="6" t="s">
        <v>385</v>
      </c>
      <c r="B469" s="18" t="str">
        <f>+VLOOKUP(BD_Capas[[#This Row],[idcapa]],Capas[],2,0)</f>
        <v>abastecimiento_cafeteria</v>
      </c>
      <c r="C469" s="3">
        <v>15</v>
      </c>
      <c r="D469" s="18" t="s">
        <v>1</v>
      </c>
      <c r="E469" s="1"/>
      <c r="G469" s="4"/>
      <c r="H469" s="18"/>
      <c r="I469" s="27"/>
      <c r="J469" s="1"/>
    </row>
    <row r="470" spans="1:10" x14ac:dyDescent="0.3">
      <c r="A470" s="6" t="s">
        <v>385</v>
      </c>
      <c r="B470" s="18" t="str">
        <f>+VLOOKUP(BD_Capas[[#This Row],[idcapa]],Capas[],2,0)</f>
        <v>abastecimiento_cafeteria</v>
      </c>
      <c r="C470" s="3">
        <v>16</v>
      </c>
      <c r="D470" s="18" t="s">
        <v>238</v>
      </c>
      <c r="E470" s="1"/>
      <c r="G470" s="4"/>
      <c r="H470" s="18"/>
      <c r="I470" s="27"/>
      <c r="J470" s="1"/>
    </row>
    <row r="471" spans="1:10" x14ac:dyDescent="0.3">
      <c r="A471" s="6" t="s">
        <v>385</v>
      </c>
      <c r="B471" s="18" t="str">
        <f>+VLOOKUP(BD_Capas[[#This Row],[idcapa]],Capas[],2,0)</f>
        <v>abastecimiento_cafeteria</v>
      </c>
      <c r="C471" s="3">
        <v>17</v>
      </c>
      <c r="D471" s="18" t="s">
        <v>16</v>
      </c>
      <c r="E471" s="1">
        <v>1</v>
      </c>
      <c r="F471" t="s">
        <v>16</v>
      </c>
      <c r="G471" s="4">
        <v>2</v>
      </c>
      <c r="H471" s="18"/>
      <c r="I471" s="27"/>
      <c r="J471" s="1"/>
    </row>
    <row r="472" spans="1:10" x14ac:dyDescent="0.3">
      <c r="A472" s="6" t="s">
        <v>385</v>
      </c>
      <c r="B472" s="18" t="str">
        <f>+VLOOKUP(BD_Capas[[#This Row],[idcapa]],Capas[],2,0)</f>
        <v>abastecimiento_cafeteria</v>
      </c>
      <c r="C472" s="3">
        <v>18</v>
      </c>
      <c r="D472" s="18" t="s">
        <v>239</v>
      </c>
      <c r="E472" s="1">
        <v>1</v>
      </c>
      <c r="F472" t="s">
        <v>239</v>
      </c>
      <c r="G472" s="4">
        <v>1</v>
      </c>
      <c r="H472" s="18"/>
      <c r="I472" s="27"/>
      <c r="J472" s="1"/>
    </row>
    <row r="473" spans="1:10" x14ac:dyDescent="0.3">
      <c r="A473" s="6" t="s">
        <v>385</v>
      </c>
      <c r="B473" s="18" t="str">
        <f>+VLOOKUP(BD_Capas[[#This Row],[idcapa]],Capas[],2,0)</f>
        <v>abastecimiento_cafeteria</v>
      </c>
      <c r="C473" s="3">
        <v>19</v>
      </c>
      <c r="D473" s="18" t="s">
        <v>240</v>
      </c>
      <c r="E473" s="1"/>
      <c r="G473" s="4"/>
      <c r="H473" s="18"/>
      <c r="I473" s="27"/>
      <c r="J473" s="1"/>
    </row>
    <row r="474" spans="1:10" x14ac:dyDescent="0.3">
      <c r="A474" s="6" t="s">
        <v>385</v>
      </c>
      <c r="B474" s="18" t="str">
        <f>+VLOOKUP(BD_Capas[[#This Row],[idcapa]],Capas[],2,0)</f>
        <v>abastecimiento_cafeteria</v>
      </c>
      <c r="C474" s="3">
        <v>20</v>
      </c>
      <c r="D474" s="18" t="s">
        <v>29</v>
      </c>
      <c r="E474" s="1"/>
      <c r="G474" s="4"/>
      <c r="H474" s="18"/>
      <c r="I474" s="27"/>
      <c r="J474" s="1"/>
    </row>
    <row r="475" spans="1:10" x14ac:dyDescent="0.3">
      <c r="A475" s="6" t="s">
        <v>386</v>
      </c>
      <c r="B475" s="18" t="str">
        <f>+VLOOKUP(BD_Capas[[#This Row],[idcapa]],Capas[],2,0)</f>
        <v>abastecimiento_comida_rapida</v>
      </c>
      <c r="C475" s="15">
        <v>1</v>
      </c>
      <c r="D475" s="21" t="s">
        <v>224</v>
      </c>
      <c r="E475" s="1">
        <v>1</v>
      </c>
      <c r="F475" t="s">
        <v>397</v>
      </c>
      <c r="G475" s="14">
        <v>7</v>
      </c>
      <c r="H475" s="21" t="s">
        <v>397</v>
      </c>
      <c r="I475" s="27" t="str">
        <f>BD_Capas[[#This Row],[idcapa]]&amp;"-"&amp;BD_Capas[[#This Row],[posición_capa]]</f>
        <v>26-0</v>
      </c>
      <c r="J475" s="16">
        <v>0</v>
      </c>
    </row>
    <row r="476" spans="1:10" x14ac:dyDescent="0.3">
      <c r="A476" s="6" t="s">
        <v>386</v>
      </c>
      <c r="B476" s="18" t="str">
        <f>+VLOOKUP(BD_Capas[[#This Row],[idcapa]],Capas[],2,0)</f>
        <v>abastecimiento_comida_rapida</v>
      </c>
      <c r="C476" s="3">
        <v>2</v>
      </c>
      <c r="D476" s="18" t="s">
        <v>226</v>
      </c>
      <c r="E476" s="1"/>
      <c r="G476" s="4"/>
      <c r="H476" s="18"/>
      <c r="I476" s="27"/>
      <c r="J476" s="6"/>
    </row>
    <row r="477" spans="1:10" x14ac:dyDescent="0.3">
      <c r="A477" s="6" t="s">
        <v>386</v>
      </c>
      <c r="B477" s="18" t="str">
        <f>+VLOOKUP(BD_Capas[[#This Row],[idcapa]],Capas[],2,0)</f>
        <v>abastecimiento_comida_rapida</v>
      </c>
      <c r="C477" s="3">
        <v>3</v>
      </c>
      <c r="D477" s="18" t="s">
        <v>227</v>
      </c>
      <c r="E477" s="1"/>
      <c r="G477" s="4"/>
      <c r="H477" s="18"/>
      <c r="I477" s="27"/>
      <c r="J477" s="6"/>
    </row>
    <row r="478" spans="1:10" x14ac:dyDescent="0.3">
      <c r="A478" s="6" t="s">
        <v>386</v>
      </c>
      <c r="B478" s="18" t="str">
        <f>+VLOOKUP(BD_Capas[[#This Row],[idcapa]],Capas[],2,0)</f>
        <v>abastecimiento_comida_rapida</v>
      </c>
      <c r="C478" s="3">
        <v>4</v>
      </c>
      <c r="D478" s="18" t="s">
        <v>228</v>
      </c>
      <c r="E478" s="1"/>
      <c r="G478" s="4"/>
      <c r="H478" s="18"/>
      <c r="I478" s="27"/>
      <c r="J478" s="6"/>
    </row>
    <row r="479" spans="1:10" x14ac:dyDescent="0.3">
      <c r="A479" s="6" t="s">
        <v>386</v>
      </c>
      <c r="B479" s="18" t="str">
        <f>+VLOOKUP(BD_Capas[[#This Row],[idcapa]],Capas[],2,0)</f>
        <v>abastecimiento_comida_rapida</v>
      </c>
      <c r="C479" s="3">
        <v>5</v>
      </c>
      <c r="D479" s="18" t="s">
        <v>229</v>
      </c>
      <c r="E479" s="1">
        <v>1</v>
      </c>
      <c r="F479" t="s">
        <v>230</v>
      </c>
      <c r="G479" s="4">
        <v>3</v>
      </c>
      <c r="H479" s="18" t="s">
        <v>398</v>
      </c>
      <c r="I479" s="27" t="str">
        <f>BD_Capas[[#This Row],[idcapa]]&amp;"-"&amp;BD_Capas[[#This Row],[posición_capa]]</f>
        <v>26-1</v>
      </c>
      <c r="J479" s="1">
        <v>1</v>
      </c>
    </row>
    <row r="480" spans="1:10" x14ac:dyDescent="0.3">
      <c r="A480" s="6" t="s">
        <v>386</v>
      </c>
      <c r="B480" s="18" t="str">
        <f>+VLOOKUP(BD_Capas[[#This Row],[idcapa]],Capas[],2,0)</f>
        <v>abastecimiento_comida_rapida</v>
      </c>
      <c r="C480" s="3">
        <v>6</v>
      </c>
      <c r="D480" s="18" t="s">
        <v>232</v>
      </c>
      <c r="E480" s="1"/>
      <c r="G480" s="4"/>
      <c r="H480" s="18"/>
      <c r="I480" s="5"/>
      <c r="J480" s="6"/>
    </row>
    <row r="481" spans="1:10" x14ac:dyDescent="0.3">
      <c r="A481" s="6" t="s">
        <v>386</v>
      </c>
      <c r="B481" s="18" t="str">
        <f>+VLOOKUP(BD_Capas[[#This Row],[idcapa]],Capas[],2,0)</f>
        <v>abastecimiento_comida_rapida</v>
      </c>
      <c r="C481" s="3">
        <v>7</v>
      </c>
      <c r="D481" s="18" t="s">
        <v>233</v>
      </c>
      <c r="E481" s="1"/>
      <c r="G481" s="4"/>
      <c r="H481" s="18"/>
      <c r="I481" s="5"/>
      <c r="J481" s="6"/>
    </row>
    <row r="482" spans="1:10" x14ac:dyDescent="0.3">
      <c r="A482" s="6" t="s">
        <v>386</v>
      </c>
      <c r="B482" s="18" t="str">
        <f>+VLOOKUP(BD_Capas[[#This Row],[idcapa]],Capas[],2,0)</f>
        <v>abastecimiento_comida_rapida</v>
      </c>
      <c r="C482" s="3">
        <v>8</v>
      </c>
      <c r="D482" s="18" t="s">
        <v>2</v>
      </c>
      <c r="E482" s="1"/>
      <c r="G482" s="4"/>
      <c r="H482" s="18"/>
      <c r="I482" s="5"/>
      <c r="J482" s="6"/>
    </row>
    <row r="483" spans="1:10" x14ac:dyDescent="0.3">
      <c r="A483" s="6" t="s">
        <v>386</v>
      </c>
      <c r="B483" s="18" t="str">
        <f>+VLOOKUP(BD_Capas[[#This Row],[idcapa]],Capas[],2,0)</f>
        <v>abastecimiento_comida_rapida</v>
      </c>
      <c r="C483" s="3">
        <v>9</v>
      </c>
      <c r="D483" s="18" t="s">
        <v>234</v>
      </c>
      <c r="E483" s="1">
        <v>1</v>
      </c>
      <c r="F483" t="s">
        <v>10</v>
      </c>
      <c r="G483" s="4">
        <v>4</v>
      </c>
      <c r="H483" s="18"/>
      <c r="I483" s="5"/>
      <c r="J483" s="6"/>
    </row>
    <row r="484" spans="1:10" x14ac:dyDescent="0.3">
      <c r="A484" s="6" t="s">
        <v>386</v>
      </c>
      <c r="B484" s="18" t="str">
        <f>+VLOOKUP(BD_Capas[[#This Row],[idcapa]],Capas[],2,0)</f>
        <v>abastecimiento_comida_rapida</v>
      </c>
      <c r="C484" s="3">
        <v>10</v>
      </c>
      <c r="D484" s="18" t="s">
        <v>3</v>
      </c>
      <c r="E484" s="1"/>
      <c r="G484" s="4"/>
      <c r="H484" s="18"/>
      <c r="I484" s="5"/>
      <c r="J484" s="6"/>
    </row>
    <row r="485" spans="1:10" x14ac:dyDescent="0.3">
      <c r="A485" s="6" t="s">
        <v>386</v>
      </c>
      <c r="B485" s="18" t="str">
        <f>+VLOOKUP(BD_Capas[[#This Row],[idcapa]],Capas[],2,0)</f>
        <v>abastecimiento_comida_rapida</v>
      </c>
      <c r="C485" s="3">
        <v>11</v>
      </c>
      <c r="D485" s="18" t="s">
        <v>235</v>
      </c>
      <c r="E485" s="1">
        <v>1</v>
      </c>
      <c r="F485" t="s">
        <v>104</v>
      </c>
      <c r="G485" s="4">
        <v>5</v>
      </c>
      <c r="H485" s="18"/>
      <c r="I485" s="5"/>
      <c r="J485" s="6"/>
    </row>
    <row r="486" spans="1:10" x14ac:dyDescent="0.3">
      <c r="A486" s="6" t="s">
        <v>386</v>
      </c>
      <c r="B486" s="18" t="str">
        <f>+VLOOKUP(BD_Capas[[#This Row],[idcapa]],Capas[],2,0)</f>
        <v>abastecimiento_comida_rapida</v>
      </c>
      <c r="C486" s="3">
        <v>12</v>
      </c>
      <c r="D486" s="18" t="s">
        <v>102</v>
      </c>
      <c r="E486" s="1"/>
      <c r="G486" s="4"/>
      <c r="H486" s="18"/>
      <c r="I486" s="5"/>
      <c r="J486" s="6"/>
    </row>
    <row r="487" spans="1:10" x14ac:dyDescent="0.3">
      <c r="A487" s="6" t="s">
        <v>386</v>
      </c>
      <c r="B487" s="18" t="str">
        <f>+VLOOKUP(BD_Capas[[#This Row],[idcapa]],Capas[],2,0)</f>
        <v>abastecimiento_comida_rapida</v>
      </c>
      <c r="C487" s="3">
        <v>13</v>
      </c>
      <c r="D487" s="18" t="s">
        <v>236</v>
      </c>
      <c r="E487" s="1">
        <v>1</v>
      </c>
      <c r="F487" t="s">
        <v>11</v>
      </c>
      <c r="G487" s="4">
        <v>6</v>
      </c>
      <c r="H487" s="18"/>
      <c r="I487" s="5"/>
      <c r="J487" s="6"/>
    </row>
    <row r="488" spans="1:10" x14ac:dyDescent="0.3">
      <c r="A488" s="6" t="s">
        <v>386</v>
      </c>
      <c r="B488" s="18" t="str">
        <f>+VLOOKUP(BD_Capas[[#This Row],[idcapa]],Capas[],2,0)</f>
        <v>abastecimiento_comida_rapida</v>
      </c>
      <c r="C488" s="3">
        <v>14</v>
      </c>
      <c r="D488" s="18" t="s">
        <v>237</v>
      </c>
      <c r="E488" s="1"/>
      <c r="G488" s="4"/>
      <c r="H488" s="18"/>
      <c r="I488" s="5"/>
      <c r="J488" s="6"/>
    </row>
    <row r="489" spans="1:10" x14ac:dyDescent="0.3">
      <c r="A489" s="6" t="s">
        <v>386</v>
      </c>
      <c r="B489" s="18" t="str">
        <f>+VLOOKUP(BD_Capas[[#This Row],[idcapa]],Capas[],2,0)</f>
        <v>abastecimiento_comida_rapida</v>
      </c>
      <c r="C489" s="3">
        <v>15</v>
      </c>
      <c r="D489" s="18" t="s">
        <v>1</v>
      </c>
      <c r="E489" s="1"/>
      <c r="G489" s="4"/>
      <c r="H489" s="18"/>
      <c r="I489" s="27"/>
      <c r="J489" s="1"/>
    </row>
    <row r="490" spans="1:10" x14ac:dyDescent="0.3">
      <c r="A490" s="6" t="s">
        <v>386</v>
      </c>
      <c r="B490" s="18" t="str">
        <f>+VLOOKUP(BD_Capas[[#This Row],[idcapa]],Capas[],2,0)</f>
        <v>abastecimiento_comida_rapida</v>
      </c>
      <c r="C490" s="3">
        <v>16</v>
      </c>
      <c r="D490" s="18" t="s">
        <v>238</v>
      </c>
      <c r="E490" s="1"/>
      <c r="G490" s="4"/>
      <c r="H490" s="18"/>
      <c r="I490" s="27"/>
      <c r="J490" s="1"/>
    </row>
    <row r="491" spans="1:10" x14ac:dyDescent="0.3">
      <c r="A491" s="6" t="s">
        <v>386</v>
      </c>
      <c r="B491" s="18" t="str">
        <f>+VLOOKUP(BD_Capas[[#This Row],[idcapa]],Capas[],2,0)</f>
        <v>abastecimiento_comida_rapida</v>
      </c>
      <c r="C491" s="3">
        <v>17</v>
      </c>
      <c r="D491" s="18" t="s">
        <v>16</v>
      </c>
      <c r="E491" s="1">
        <v>1</v>
      </c>
      <c r="F491" t="s">
        <v>16</v>
      </c>
      <c r="G491" s="4">
        <v>2</v>
      </c>
      <c r="H491" s="18"/>
      <c r="I491" s="27"/>
      <c r="J491" s="1"/>
    </row>
    <row r="492" spans="1:10" x14ac:dyDescent="0.3">
      <c r="A492" s="6" t="s">
        <v>386</v>
      </c>
      <c r="B492" s="18" t="str">
        <f>+VLOOKUP(BD_Capas[[#This Row],[idcapa]],Capas[],2,0)</f>
        <v>abastecimiento_comida_rapida</v>
      </c>
      <c r="C492" s="3">
        <v>18</v>
      </c>
      <c r="D492" s="18" t="s">
        <v>239</v>
      </c>
      <c r="E492" s="1">
        <v>1</v>
      </c>
      <c r="F492" t="s">
        <v>239</v>
      </c>
      <c r="G492" s="4">
        <v>1</v>
      </c>
      <c r="H492" s="18"/>
      <c r="I492" s="27"/>
      <c r="J492" s="1"/>
    </row>
    <row r="493" spans="1:10" x14ac:dyDescent="0.3">
      <c r="A493" s="6" t="s">
        <v>386</v>
      </c>
      <c r="B493" s="18" t="str">
        <f>+VLOOKUP(BD_Capas[[#This Row],[idcapa]],Capas[],2,0)</f>
        <v>abastecimiento_comida_rapida</v>
      </c>
      <c r="C493" s="3">
        <v>19</v>
      </c>
      <c r="D493" s="18" t="s">
        <v>240</v>
      </c>
      <c r="E493" s="1"/>
      <c r="G493" s="4"/>
      <c r="H493" s="18"/>
      <c r="I493" s="27"/>
      <c r="J493" s="1"/>
    </row>
    <row r="494" spans="1:10" x14ac:dyDescent="0.3">
      <c r="A494" s="6" t="s">
        <v>386</v>
      </c>
      <c r="B494" s="18" t="str">
        <f>+VLOOKUP(BD_Capas[[#This Row],[idcapa]],Capas[],2,0)</f>
        <v>abastecimiento_comida_rapida</v>
      </c>
      <c r="C494" s="3">
        <v>20</v>
      </c>
      <c r="D494" s="18" t="s">
        <v>29</v>
      </c>
      <c r="E494" s="1"/>
      <c r="G494" s="4"/>
      <c r="H494" s="18"/>
      <c r="I494" s="27"/>
      <c r="J494" s="1"/>
    </row>
    <row r="495" spans="1:10" x14ac:dyDescent="0.3">
      <c r="A495" s="6" t="s">
        <v>387</v>
      </c>
      <c r="B495" s="18" t="str">
        <f>+VLOOKUP(BD_Capas[[#This Row],[idcapa]],Capas[],2,0)</f>
        <v>abastecimiento_sitio_publico</v>
      </c>
      <c r="C495" s="15">
        <v>1</v>
      </c>
      <c r="D495" s="21" t="s">
        <v>224</v>
      </c>
      <c r="E495" s="1">
        <v>1</v>
      </c>
      <c r="F495" t="s">
        <v>399</v>
      </c>
      <c r="G495" s="14">
        <v>7</v>
      </c>
      <c r="H495" s="21" t="s">
        <v>399</v>
      </c>
      <c r="I495" s="27" t="str">
        <f>BD_Capas[[#This Row],[idcapa]]&amp;"-"&amp;BD_Capas[[#This Row],[posición_capa]]</f>
        <v>27-0</v>
      </c>
      <c r="J495" s="16">
        <v>0</v>
      </c>
    </row>
    <row r="496" spans="1:10" x14ac:dyDescent="0.3">
      <c r="A496" s="6" t="s">
        <v>387</v>
      </c>
      <c r="B496" s="18" t="str">
        <f>+VLOOKUP(BD_Capas[[#This Row],[idcapa]],Capas[],2,0)</f>
        <v>abastecimiento_sitio_publico</v>
      </c>
      <c r="C496" s="3">
        <v>2</v>
      </c>
      <c r="D496" s="18" t="s">
        <v>226</v>
      </c>
      <c r="E496" s="1"/>
      <c r="G496" s="4"/>
      <c r="H496" s="18"/>
      <c r="I496" s="27"/>
      <c r="J496" s="6"/>
    </row>
    <row r="497" spans="1:10" x14ac:dyDescent="0.3">
      <c r="A497" s="6" t="s">
        <v>387</v>
      </c>
      <c r="B497" s="18" t="str">
        <f>+VLOOKUP(BD_Capas[[#This Row],[idcapa]],Capas[],2,0)</f>
        <v>abastecimiento_sitio_publico</v>
      </c>
      <c r="C497" s="3">
        <v>3</v>
      </c>
      <c r="D497" s="18" t="s">
        <v>227</v>
      </c>
      <c r="E497" s="1"/>
      <c r="G497" s="4"/>
      <c r="H497" s="18"/>
      <c r="I497" s="27"/>
      <c r="J497" s="6"/>
    </row>
    <row r="498" spans="1:10" x14ac:dyDescent="0.3">
      <c r="A498" s="6" t="s">
        <v>387</v>
      </c>
      <c r="B498" s="18" t="str">
        <f>+VLOOKUP(BD_Capas[[#This Row],[idcapa]],Capas[],2,0)</f>
        <v>abastecimiento_sitio_publico</v>
      </c>
      <c r="C498" s="3">
        <v>4</v>
      </c>
      <c r="D498" s="18" t="s">
        <v>228</v>
      </c>
      <c r="E498" s="1"/>
      <c r="G498" s="4"/>
      <c r="H498" s="18"/>
      <c r="I498" s="27"/>
      <c r="J498" s="6"/>
    </row>
    <row r="499" spans="1:10" x14ac:dyDescent="0.3">
      <c r="A499" s="6" t="s">
        <v>387</v>
      </c>
      <c r="B499" s="18" t="str">
        <f>+VLOOKUP(BD_Capas[[#This Row],[idcapa]],Capas[],2,0)</f>
        <v>abastecimiento_sitio_publico</v>
      </c>
      <c r="C499" s="3">
        <v>5</v>
      </c>
      <c r="D499" s="18" t="s">
        <v>229</v>
      </c>
      <c r="E499" s="1">
        <v>1</v>
      </c>
      <c r="F499" t="s">
        <v>230</v>
      </c>
      <c r="G499" s="4">
        <v>3</v>
      </c>
      <c r="H499" s="18" t="s">
        <v>400</v>
      </c>
      <c r="I499" s="27" t="str">
        <f>BD_Capas[[#This Row],[idcapa]]&amp;"-"&amp;BD_Capas[[#This Row],[posición_capa]]</f>
        <v>27-1</v>
      </c>
      <c r="J499" s="1">
        <v>1</v>
      </c>
    </row>
    <row r="500" spans="1:10" x14ac:dyDescent="0.3">
      <c r="A500" s="6" t="s">
        <v>387</v>
      </c>
      <c r="B500" s="18" t="str">
        <f>+VLOOKUP(BD_Capas[[#This Row],[idcapa]],Capas[],2,0)</f>
        <v>abastecimiento_sitio_publico</v>
      </c>
      <c r="C500" s="3">
        <v>6</v>
      </c>
      <c r="D500" s="18" t="s">
        <v>232</v>
      </c>
      <c r="E500" s="1"/>
      <c r="G500" s="4"/>
      <c r="H500" s="18"/>
      <c r="I500" s="5"/>
      <c r="J500" s="6"/>
    </row>
    <row r="501" spans="1:10" x14ac:dyDescent="0.3">
      <c r="A501" s="6" t="s">
        <v>387</v>
      </c>
      <c r="B501" s="18" t="str">
        <f>+VLOOKUP(BD_Capas[[#This Row],[idcapa]],Capas[],2,0)</f>
        <v>abastecimiento_sitio_publico</v>
      </c>
      <c r="C501" s="3">
        <v>7</v>
      </c>
      <c r="D501" s="18" t="s">
        <v>233</v>
      </c>
      <c r="E501" s="1"/>
      <c r="G501" s="4"/>
      <c r="H501" s="18"/>
      <c r="I501" s="5"/>
      <c r="J501" s="6"/>
    </row>
    <row r="502" spans="1:10" x14ac:dyDescent="0.3">
      <c r="A502" s="6" t="s">
        <v>387</v>
      </c>
      <c r="B502" s="18" t="str">
        <f>+VLOOKUP(BD_Capas[[#This Row],[idcapa]],Capas[],2,0)</f>
        <v>abastecimiento_sitio_publico</v>
      </c>
      <c r="C502" s="3">
        <v>8</v>
      </c>
      <c r="D502" s="18" t="s">
        <v>2</v>
      </c>
      <c r="E502" s="1"/>
      <c r="G502" s="4"/>
      <c r="H502" s="18"/>
      <c r="I502" s="5"/>
      <c r="J502" s="6"/>
    </row>
    <row r="503" spans="1:10" x14ac:dyDescent="0.3">
      <c r="A503" s="6" t="s">
        <v>387</v>
      </c>
      <c r="B503" s="18" t="str">
        <f>+VLOOKUP(BD_Capas[[#This Row],[idcapa]],Capas[],2,0)</f>
        <v>abastecimiento_sitio_publico</v>
      </c>
      <c r="C503" s="3">
        <v>9</v>
      </c>
      <c r="D503" s="18" t="s">
        <v>234</v>
      </c>
      <c r="E503" s="1">
        <v>1</v>
      </c>
      <c r="F503" t="s">
        <v>10</v>
      </c>
      <c r="G503" s="4">
        <v>4</v>
      </c>
      <c r="H503" s="18"/>
      <c r="I503" s="5"/>
      <c r="J503" s="6"/>
    </row>
    <row r="504" spans="1:10" x14ac:dyDescent="0.3">
      <c r="A504" s="6" t="s">
        <v>387</v>
      </c>
      <c r="B504" s="18" t="str">
        <f>+VLOOKUP(BD_Capas[[#This Row],[idcapa]],Capas[],2,0)</f>
        <v>abastecimiento_sitio_publico</v>
      </c>
      <c r="C504" s="3">
        <v>10</v>
      </c>
      <c r="D504" s="18" t="s">
        <v>3</v>
      </c>
      <c r="E504" s="1"/>
      <c r="G504" s="4"/>
      <c r="H504" s="18"/>
      <c r="I504" s="5"/>
      <c r="J504" s="6"/>
    </row>
    <row r="505" spans="1:10" x14ac:dyDescent="0.3">
      <c r="A505" s="6" t="s">
        <v>387</v>
      </c>
      <c r="B505" s="18" t="str">
        <f>+VLOOKUP(BD_Capas[[#This Row],[idcapa]],Capas[],2,0)</f>
        <v>abastecimiento_sitio_publico</v>
      </c>
      <c r="C505" s="3">
        <v>11</v>
      </c>
      <c r="D505" s="18" t="s">
        <v>235</v>
      </c>
      <c r="E505" s="1">
        <v>1</v>
      </c>
      <c r="F505" t="s">
        <v>104</v>
      </c>
      <c r="G505" s="4">
        <v>5</v>
      </c>
      <c r="H505" s="18"/>
      <c r="I505" s="5"/>
      <c r="J505" s="6"/>
    </row>
    <row r="506" spans="1:10" x14ac:dyDescent="0.3">
      <c r="A506" s="6" t="s">
        <v>387</v>
      </c>
      <c r="B506" s="18" t="str">
        <f>+VLOOKUP(BD_Capas[[#This Row],[idcapa]],Capas[],2,0)</f>
        <v>abastecimiento_sitio_publico</v>
      </c>
      <c r="C506" s="3">
        <v>12</v>
      </c>
      <c r="D506" s="18" t="s">
        <v>102</v>
      </c>
      <c r="E506" s="1"/>
      <c r="G506" s="4"/>
      <c r="H506" s="18"/>
      <c r="I506" s="5"/>
      <c r="J506" s="6"/>
    </row>
    <row r="507" spans="1:10" x14ac:dyDescent="0.3">
      <c r="A507" s="6" t="s">
        <v>387</v>
      </c>
      <c r="B507" s="18" t="str">
        <f>+VLOOKUP(BD_Capas[[#This Row],[idcapa]],Capas[],2,0)</f>
        <v>abastecimiento_sitio_publico</v>
      </c>
      <c r="C507" s="3">
        <v>13</v>
      </c>
      <c r="D507" s="18" t="s">
        <v>236</v>
      </c>
      <c r="E507" s="1">
        <v>1</v>
      </c>
      <c r="F507" t="s">
        <v>11</v>
      </c>
      <c r="G507" s="4">
        <v>6</v>
      </c>
      <c r="H507" s="18"/>
      <c r="I507" s="5"/>
      <c r="J507" s="6"/>
    </row>
    <row r="508" spans="1:10" x14ac:dyDescent="0.3">
      <c r="A508" s="6" t="s">
        <v>387</v>
      </c>
      <c r="B508" s="18" t="str">
        <f>+VLOOKUP(BD_Capas[[#This Row],[idcapa]],Capas[],2,0)</f>
        <v>abastecimiento_sitio_publico</v>
      </c>
      <c r="C508" s="3">
        <v>14</v>
      </c>
      <c r="D508" s="18" t="s">
        <v>237</v>
      </c>
      <c r="E508" s="1"/>
      <c r="G508" s="4"/>
      <c r="H508" s="18"/>
      <c r="I508" s="5"/>
      <c r="J508" s="6"/>
    </row>
    <row r="509" spans="1:10" x14ac:dyDescent="0.3">
      <c r="A509" s="6" t="s">
        <v>387</v>
      </c>
      <c r="B509" s="18" t="str">
        <f>+VLOOKUP(BD_Capas[[#This Row],[idcapa]],Capas[],2,0)</f>
        <v>abastecimiento_sitio_publico</v>
      </c>
      <c r="C509" s="3">
        <v>15</v>
      </c>
      <c r="D509" s="18" t="s">
        <v>1</v>
      </c>
      <c r="E509" s="1"/>
      <c r="G509" s="4"/>
      <c r="H509" s="18"/>
      <c r="I509" s="27"/>
      <c r="J509" s="1"/>
    </row>
    <row r="510" spans="1:10" x14ac:dyDescent="0.3">
      <c r="A510" s="6" t="s">
        <v>387</v>
      </c>
      <c r="B510" s="18" t="str">
        <f>+VLOOKUP(BD_Capas[[#This Row],[idcapa]],Capas[],2,0)</f>
        <v>abastecimiento_sitio_publico</v>
      </c>
      <c r="C510" s="3">
        <v>16</v>
      </c>
      <c r="D510" s="18" t="s">
        <v>238</v>
      </c>
      <c r="E510" s="1"/>
      <c r="G510" s="4"/>
      <c r="H510" s="18"/>
      <c r="I510" s="27"/>
      <c r="J510" s="1"/>
    </row>
    <row r="511" spans="1:10" x14ac:dyDescent="0.3">
      <c r="A511" s="6" t="s">
        <v>387</v>
      </c>
      <c r="B511" s="18" t="str">
        <f>+VLOOKUP(BD_Capas[[#This Row],[idcapa]],Capas[],2,0)</f>
        <v>abastecimiento_sitio_publico</v>
      </c>
      <c r="C511" s="3">
        <v>17</v>
      </c>
      <c r="D511" s="18" t="s">
        <v>16</v>
      </c>
      <c r="E511" s="1">
        <v>1</v>
      </c>
      <c r="F511" t="s">
        <v>16</v>
      </c>
      <c r="G511" s="4">
        <v>2</v>
      </c>
      <c r="H511" s="18"/>
      <c r="I511" s="27"/>
      <c r="J511" s="1"/>
    </row>
    <row r="512" spans="1:10" x14ac:dyDescent="0.3">
      <c r="A512" s="6" t="s">
        <v>387</v>
      </c>
      <c r="B512" s="18" t="str">
        <f>+VLOOKUP(BD_Capas[[#This Row],[idcapa]],Capas[],2,0)</f>
        <v>abastecimiento_sitio_publico</v>
      </c>
      <c r="C512" s="3">
        <v>18</v>
      </c>
      <c r="D512" s="18" t="s">
        <v>239</v>
      </c>
      <c r="E512" s="1">
        <v>1</v>
      </c>
      <c r="F512" t="s">
        <v>239</v>
      </c>
      <c r="G512" s="4">
        <v>1</v>
      </c>
      <c r="H512" s="18"/>
      <c r="I512" s="27"/>
      <c r="J512" s="1"/>
    </row>
    <row r="513" spans="1:10" x14ac:dyDescent="0.3">
      <c r="A513" s="6" t="s">
        <v>387</v>
      </c>
      <c r="B513" s="18" t="str">
        <f>+VLOOKUP(BD_Capas[[#This Row],[idcapa]],Capas[],2,0)</f>
        <v>abastecimiento_sitio_publico</v>
      </c>
      <c r="C513" s="3">
        <v>19</v>
      </c>
      <c r="D513" s="18" t="s">
        <v>240</v>
      </c>
      <c r="E513" s="1"/>
      <c r="G513" s="4"/>
      <c r="H513" s="18"/>
      <c r="I513" s="27"/>
      <c r="J513" s="1"/>
    </row>
    <row r="514" spans="1:10" x14ac:dyDescent="0.3">
      <c r="A514" s="6" t="s">
        <v>387</v>
      </c>
      <c r="B514" s="18" t="str">
        <f>+VLOOKUP(BD_Capas[[#This Row],[idcapa]],Capas[],2,0)</f>
        <v>abastecimiento_sitio_publico</v>
      </c>
      <c r="C514" s="3">
        <v>20</v>
      </c>
      <c r="D514" s="18" t="s">
        <v>29</v>
      </c>
      <c r="E514" s="1"/>
      <c r="G514" s="4"/>
      <c r="H514" s="18"/>
      <c r="I514" s="27"/>
      <c r="J514" s="1"/>
    </row>
    <row r="515" spans="1:10" x14ac:dyDescent="0.3">
      <c r="A515" s="6" t="s">
        <v>388</v>
      </c>
      <c r="B515" s="18" t="str">
        <f>+VLOOKUP(BD_Capas[[#This Row],[idcapa]],Capas[],2,0)</f>
        <v>abastecimiento_cerveceria</v>
      </c>
      <c r="C515" s="43">
        <v>1</v>
      </c>
      <c r="D515" s="45" t="s">
        <v>224</v>
      </c>
      <c r="E515" s="1">
        <v>1</v>
      </c>
      <c r="F515" t="s">
        <v>401</v>
      </c>
      <c r="G515" s="44">
        <v>7</v>
      </c>
      <c r="H515" s="45" t="s">
        <v>401</v>
      </c>
      <c r="I515" s="27" t="str">
        <f>BD_Capas[[#This Row],[idcapa]]&amp;"-"&amp;BD_Capas[[#This Row],[posición_capa]]</f>
        <v>28-0</v>
      </c>
      <c r="J515" s="46">
        <v>0</v>
      </c>
    </row>
    <row r="516" spans="1:10" x14ac:dyDescent="0.3">
      <c r="A516" s="6" t="s">
        <v>388</v>
      </c>
      <c r="B516" s="18" t="str">
        <f>+VLOOKUP(BD_Capas[[#This Row],[idcapa]],Capas[],2,0)</f>
        <v>abastecimiento_cerveceria</v>
      </c>
      <c r="C516" s="3">
        <v>2</v>
      </c>
      <c r="D516" s="18" t="s">
        <v>226</v>
      </c>
      <c r="E516" s="1"/>
      <c r="G516" s="4"/>
      <c r="H516" s="18"/>
      <c r="I516" s="27"/>
      <c r="J516" s="6"/>
    </row>
    <row r="517" spans="1:10" x14ac:dyDescent="0.3">
      <c r="A517" s="6" t="s">
        <v>388</v>
      </c>
      <c r="B517" s="18" t="str">
        <f>+VLOOKUP(BD_Capas[[#This Row],[idcapa]],Capas[],2,0)</f>
        <v>abastecimiento_cerveceria</v>
      </c>
      <c r="C517" s="3">
        <v>3</v>
      </c>
      <c r="D517" s="18" t="s">
        <v>227</v>
      </c>
      <c r="E517" s="1"/>
      <c r="G517" s="4"/>
      <c r="H517" s="18"/>
      <c r="I517" s="27"/>
      <c r="J517" s="6"/>
    </row>
    <row r="518" spans="1:10" x14ac:dyDescent="0.3">
      <c r="A518" s="6" t="s">
        <v>388</v>
      </c>
      <c r="B518" s="18" t="str">
        <f>+VLOOKUP(BD_Capas[[#This Row],[idcapa]],Capas[],2,0)</f>
        <v>abastecimiento_cerveceria</v>
      </c>
      <c r="C518" s="3">
        <v>4</v>
      </c>
      <c r="D518" s="18" t="s">
        <v>228</v>
      </c>
      <c r="E518" s="1"/>
      <c r="G518" s="4"/>
      <c r="H518" s="18"/>
      <c r="I518" s="27"/>
      <c r="J518" s="6"/>
    </row>
    <row r="519" spans="1:10" x14ac:dyDescent="0.3">
      <c r="A519" s="6" t="s">
        <v>388</v>
      </c>
      <c r="B519" s="18" t="str">
        <f>+VLOOKUP(BD_Capas[[#This Row],[idcapa]],Capas[],2,0)</f>
        <v>abastecimiento_cerveceria</v>
      </c>
      <c r="C519" s="3">
        <v>5</v>
      </c>
      <c r="D519" s="18" t="s">
        <v>229</v>
      </c>
      <c r="E519" s="1">
        <v>1</v>
      </c>
      <c r="F519" t="s">
        <v>230</v>
      </c>
      <c r="G519" s="4">
        <v>3</v>
      </c>
      <c r="H519" s="18" t="s">
        <v>402</v>
      </c>
      <c r="I519" s="27" t="str">
        <f>BD_Capas[[#This Row],[idcapa]]&amp;"-"&amp;BD_Capas[[#This Row],[posición_capa]]</f>
        <v>28-1</v>
      </c>
      <c r="J519" s="1">
        <v>1</v>
      </c>
    </row>
    <row r="520" spans="1:10" x14ac:dyDescent="0.3">
      <c r="A520" s="6" t="s">
        <v>388</v>
      </c>
      <c r="B520" s="18" t="str">
        <f>+VLOOKUP(BD_Capas[[#This Row],[idcapa]],Capas[],2,0)</f>
        <v>abastecimiento_cerveceria</v>
      </c>
      <c r="C520" s="3">
        <v>6</v>
      </c>
      <c r="D520" s="18" t="s">
        <v>232</v>
      </c>
      <c r="E520" s="1"/>
      <c r="G520" s="4"/>
      <c r="H520" s="18"/>
      <c r="I520" s="5"/>
      <c r="J520" s="6"/>
    </row>
    <row r="521" spans="1:10" x14ac:dyDescent="0.3">
      <c r="A521" s="6" t="s">
        <v>388</v>
      </c>
      <c r="B521" s="18" t="str">
        <f>+VLOOKUP(BD_Capas[[#This Row],[idcapa]],Capas[],2,0)</f>
        <v>abastecimiento_cerveceria</v>
      </c>
      <c r="C521" s="3">
        <v>7</v>
      </c>
      <c r="D521" s="18" t="s">
        <v>233</v>
      </c>
      <c r="E521" s="1"/>
      <c r="G521" s="4"/>
      <c r="H521" s="18"/>
      <c r="I521" s="5"/>
      <c r="J521" s="6"/>
    </row>
    <row r="522" spans="1:10" x14ac:dyDescent="0.3">
      <c r="A522" s="6" t="s">
        <v>388</v>
      </c>
      <c r="B522" s="18" t="str">
        <f>+VLOOKUP(BD_Capas[[#This Row],[idcapa]],Capas[],2,0)</f>
        <v>abastecimiento_cerveceria</v>
      </c>
      <c r="C522" s="3">
        <v>8</v>
      </c>
      <c r="D522" s="18" t="s">
        <v>2</v>
      </c>
      <c r="E522" s="1"/>
      <c r="G522" s="4"/>
      <c r="H522" s="18"/>
      <c r="I522" s="5"/>
      <c r="J522" s="6"/>
    </row>
    <row r="523" spans="1:10" x14ac:dyDescent="0.3">
      <c r="A523" s="6" t="s">
        <v>388</v>
      </c>
      <c r="B523" s="18" t="str">
        <f>+VLOOKUP(BD_Capas[[#This Row],[idcapa]],Capas[],2,0)</f>
        <v>abastecimiento_cerveceria</v>
      </c>
      <c r="C523" s="3">
        <v>9</v>
      </c>
      <c r="D523" s="18" t="s">
        <v>234</v>
      </c>
      <c r="E523" s="1">
        <v>1</v>
      </c>
      <c r="F523" t="s">
        <v>10</v>
      </c>
      <c r="G523" s="4">
        <v>4</v>
      </c>
      <c r="H523" s="18"/>
      <c r="I523" s="5"/>
      <c r="J523" s="6"/>
    </row>
    <row r="524" spans="1:10" x14ac:dyDescent="0.3">
      <c r="A524" s="6" t="s">
        <v>388</v>
      </c>
      <c r="B524" s="18" t="str">
        <f>+VLOOKUP(BD_Capas[[#This Row],[idcapa]],Capas[],2,0)</f>
        <v>abastecimiento_cerveceria</v>
      </c>
      <c r="C524" s="3">
        <v>10</v>
      </c>
      <c r="D524" s="18" t="s">
        <v>3</v>
      </c>
      <c r="E524" s="1"/>
      <c r="G524" s="4"/>
      <c r="H524" s="18"/>
      <c r="I524" s="5"/>
      <c r="J524" s="6"/>
    </row>
    <row r="525" spans="1:10" x14ac:dyDescent="0.3">
      <c r="A525" s="6" t="s">
        <v>388</v>
      </c>
      <c r="B525" s="18" t="str">
        <f>+VLOOKUP(BD_Capas[[#This Row],[idcapa]],Capas[],2,0)</f>
        <v>abastecimiento_cerveceria</v>
      </c>
      <c r="C525" s="3">
        <v>11</v>
      </c>
      <c r="D525" s="18" t="s">
        <v>235</v>
      </c>
      <c r="E525" s="1">
        <v>1</v>
      </c>
      <c r="F525" t="s">
        <v>104</v>
      </c>
      <c r="G525" s="4">
        <v>5</v>
      </c>
      <c r="H525" s="18"/>
      <c r="I525" s="5"/>
      <c r="J525" s="6"/>
    </row>
    <row r="526" spans="1:10" x14ac:dyDescent="0.3">
      <c r="A526" s="6" t="s">
        <v>388</v>
      </c>
      <c r="B526" s="18" t="str">
        <f>+VLOOKUP(BD_Capas[[#This Row],[idcapa]],Capas[],2,0)</f>
        <v>abastecimiento_cerveceria</v>
      </c>
      <c r="C526" s="3">
        <v>12</v>
      </c>
      <c r="D526" s="18" t="s">
        <v>102</v>
      </c>
      <c r="E526" s="1"/>
      <c r="G526" s="4"/>
      <c r="H526" s="18"/>
      <c r="I526" s="5"/>
      <c r="J526" s="6"/>
    </row>
    <row r="527" spans="1:10" x14ac:dyDescent="0.3">
      <c r="A527" s="6" t="s">
        <v>388</v>
      </c>
      <c r="B527" s="18" t="str">
        <f>+VLOOKUP(BD_Capas[[#This Row],[idcapa]],Capas[],2,0)</f>
        <v>abastecimiento_cerveceria</v>
      </c>
      <c r="C527" s="3">
        <v>13</v>
      </c>
      <c r="D527" s="18" t="s">
        <v>236</v>
      </c>
      <c r="E527" s="1">
        <v>1</v>
      </c>
      <c r="F527" t="s">
        <v>11</v>
      </c>
      <c r="G527" s="4">
        <v>6</v>
      </c>
      <c r="H527" s="18"/>
      <c r="I527" s="5"/>
      <c r="J527" s="6"/>
    </row>
    <row r="528" spans="1:10" x14ac:dyDescent="0.3">
      <c r="A528" s="6" t="s">
        <v>388</v>
      </c>
      <c r="B528" s="18" t="str">
        <f>+VLOOKUP(BD_Capas[[#This Row],[idcapa]],Capas[],2,0)</f>
        <v>abastecimiento_cerveceria</v>
      </c>
      <c r="C528" s="3">
        <v>14</v>
      </c>
      <c r="D528" s="18" t="s">
        <v>237</v>
      </c>
      <c r="E528" s="1"/>
      <c r="G528" s="4"/>
      <c r="H528" s="18"/>
      <c r="I528" s="5"/>
      <c r="J528" s="6"/>
    </row>
    <row r="529" spans="1:10" x14ac:dyDescent="0.3">
      <c r="A529" s="6" t="s">
        <v>388</v>
      </c>
      <c r="B529" s="18" t="str">
        <f>+VLOOKUP(BD_Capas[[#This Row],[idcapa]],Capas[],2,0)</f>
        <v>abastecimiento_cerveceria</v>
      </c>
      <c r="C529" s="3">
        <v>15</v>
      </c>
      <c r="D529" s="18" t="s">
        <v>1</v>
      </c>
      <c r="E529" s="1"/>
      <c r="G529" s="4"/>
      <c r="H529" s="18"/>
      <c r="I529" s="27"/>
      <c r="J529" s="1"/>
    </row>
    <row r="530" spans="1:10" x14ac:dyDescent="0.3">
      <c r="A530" s="6" t="s">
        <v>388</v>
      </c>
      <c r="B530" s="18" t="str">
        <f>+VLOOKUP(BD_Capas[[#This Row],[idcapa]],Capas[],2,0)</f>
        <v>abastecimiento_cerveceria</v>
      </c>
      <c r="C530" s="3">
        <v>16</v>
      </c>
      <c r="D530" s="18" t="s">
        <v>238</v>
      </c>
      <c r="E530" s="1"/>
      <c r="G530" s="4"/>
      <c r="H530" s="18"/>
      <c r="I530" s="27"/>
      <c r="J530" s="1"/>
    </row>
    <row r="531" spans="1:10" x14ac:dyDescent="0.3">
      <c r="A531" s="6" t="s">
        <v>388</v>
      </c>
      <c r="B531" s="18" t="str">
        <f>+VLOOKUP(BD_Capas[[#This Row],[idcapa]],Capas[],2,0)</f>
        <v>abastecimiento_cerveceria</v>
      </c>
      <c r="C531" s="3">
        <v>17</v>
      </c>
      <c r="D531" s="18" t="s">
        <v>16</v>
      </c>
      <c r="E531" s="1">
        <v>1</v>
      </c>
      <c r="F531" t="s">
        <v>16</v>
      </c>
      <c r="G531" s="4">
        <v>2</v>
      </c>
      <c r="H531" s="18"/>
      <c r="I531" s="27"/>
      <c r="J531" s="1"/>
    </row>
    <row r="532" spans="1:10" x14ac:dyDescent="0.3">
      <c r="A532" s="6" t="s">
        <v>388</v>
      </c>
      <c r="B532" s="18" t="str">
        <f>+VLOOKUP(BD_Capas[[#This Row],[idcapa]],Capas[],2,0)</f>
        <v>abastecimiento_cerveceria</v>
      </c>
      <c r="C532" s="3">
        <v>18</v>
      </c>
      <c r="D532" s="18" t="s">
        <v>239</v>
      </c>
      <c r="E532" s="1">
        <v>1</v>
      </c>
      <c r="F532" t="s">
        <v>239</v>
      </c>
      <c r="G532" s="4">
        <v>1</v>
      </c>
      <c r="H532" s="18"/>
      <c r="I532" s="27"/>
      <c r="J532" s="1"/>
    </row>
    <row r="533" spans="1:10" x14ac:dyDescent="0.3">
      <c r="A533" s="6" t="s">
        <v>388</v>
      </c>
      <c r="B533" s="18" t="str">
        <f>+VLOOKUP(BD_Capas[[#This Row],[idcapa]],Capas[],2,0)</f>
        <v>abastecimiento_cerveceria</v>
      </c>
      <c r="C533" s="3">
        <v>19</v>
      </c>
      <c r="D533" s="18" t="s">
        <v>240</v>
      </c>
      <c r="E533" s="1"/>
      <c r="G533" s="4"/>
      <c r="H533" s="18"/>
      <c r="I533" s="27"/>
      <c r="J533" s="1"/>
    </row>
    <row r="534" spans="1:10" x14ac:dyDescent="0.3">
      <c r="A534" s="6" t="s">
        <v>388</v>
      </c>
      <c r="B534" s="18" t="str">
        <f>+VLOOKUP(BD_Capas[[#This Row],[idcapa]],Capas[],2,0)</f>
        <v>abastecimiento_cerveceria</v>
      </c>
      <c r="C534" s="3">
        <v>20</v>
      </c>
      <c r="D534" s="18" t="s">
        <v>29</v>
      </c>
      <c r="E534" s="1"/>
      <c r="G534" s="4"/>
      <c r="H534" s="18"/>
      <c r="I534" s="27"/>
      <c r="J534" s="1"/>
    </row>
    <row r="535" spans="1:10" x14ac:dyDescent="0.3">
      <c r="A535" s="6" t="s">
        <v>389</v>
      </c>
      <c r="B535" s="18" t="str">
        <f>+VLOOKUP(BD_Capas[[#This Row],[idcapa]],Capas[],2,0)</f>
        <v>punto_de_interes_abastecimiento</v>
      </c>
      <c r="C535" s="43">
        <v>1</v>
      </c>
      <c r="D535" s="45" t="s">
        <v>224</v>
      </c>
      <c r="E535" s="1">
        <v>1</v>
      </c>
      <c r="F535" t="s">
        <v>421</v>
      </c>
      <c r="G535" s="44">
        <v>7</v>
      </c>
      <c r="H535" s="45" t="s">
        <v>421</v>
      </c>
      <c r="I535" s="27" t="str">
        <f>BD_Capas[[#This Row],[idcapa]]&amp;"-"&amp;BD_Capas[[#This Row],[posición_capa]]</f>
        <v>29-0</v>
      </c>
      <c r="J535" s="46">
        <v>0</v>
      </c>
    </row>
    <row r="536" spans="1:10" x14ac:dyDescent="0.3">
      <c r="A536" s="6" t="s">
        <v>389</v>
      </c>
      <c r="B536" s="18" t="str">
        <f>+VLOOKUP(BD_Capas[[#This Row],[idcapa]],Capas[],2,0)</f>
        <v>punto_de_interes_abastecimiento</v>
      </c>
      <c r="C536" s="3">
        <v>2</v>
      </c>
      <c r="D536" s="18" t="s">
        <v>226</v>
      </c>
      <c r="E536" s="1"/>
      <c r="G536" s="4"/>
      <c r="H536" s="18"/>
      <c r="I536" s="27"/>
      <c r="J536" s="6"/>
    </row>
    <row r="537" spans="1:10" x14ac:dyDescent="0.3">
      <c r="A537" s="6" t="s">
        <v>389</v>
      </c>
      <c r="B537" s="18" t="str">
        <f>+VLOOKUP(BD_Capas[[#This Row],[idcapa]],Capas[],2,0)</f>
        <v>punto_de_interes_abastecimiento</v>
      </c>
      <c r="C537" s="3">
        <v>3</v>
      </c>
      <c r="D537" s="18" t="s">
        <v>227</v>
      </c>
      <c r="E537" s="1"/>
      <c r="G537" s="4"/>
      <c r="H537" s="18"/>
      <c r="I537" s="27"/>
      <c r="J537" s="6"/>
    </row>
    <row r="538" spans="1:10" x14ac:dyDescent="0.3">
      <c r="A538" s="6" t="s">
        <v>389</v>
      </c>
      <c r="B538" s="18" t="str">
        <f>+VLOOKUP(BD_Capas[[#This Row],[idcapa]],Capas[],2,0)</f>
        <v>punto_de_interes_abastecimiento</v>
      </c>
      <c r="C538" s="3">
        <v>4</v>
      </c>
      <c r="D538" s="18" t="s">
        <v>228</v>
      </c>
      <c r="E538" s="1"/>
      <c r="G538" s="4"/>
      <c r="H538" s="18"/>
      <c r="I538" s="27"/>
      <c r="J538" s="6"/>
    </row>
    <row r="539" spans="1:10" x14ac:dyDescent="0.3">
      <c r="A539" s="6" t="s">
        <v>389</v>
      </c>
      <c r="B539" s="18" t="str">
        <f>+VLOOKUP(BD_Capas[[#This Row],[idcapa]],Capas[],2,0)</f>
        <v>punto_de_interes_abastecimiento</v>
      </c>
      <c r="C539" s="3">
        <v>5</v>
      </c>
      <c r="D539" s="18" t="s">
        <v>229</v>
      </c>
      <c r="E539" s="1">
        <v>1</v>
      </c>
      <c r="F539" t="s">
        <v>230</v>
      </c>
      <c r="G539" s="4">
        <v>3</v>
      </c>
      <c r="H539" s="18" t="s">
        <v>422</v>
      </c>
      <c r="I539" s="27" t="str">
        <f>BD_Capas[[#This Row],[idcapa]]&amp;"-"&amp;BD_Capas[[#This Row],[posición_capa]]</f>
        <v>29-1</v>
      </c>
      <c r="J539" s="1">
        <v>1</v>
      </c>
    </row>
    <row r="540" spans="1:10" x14ac:dyDescent="0.3">
      <c r="A540" s="6" t="s">
        <v>389</v>
      </c>
      <c r="B540" s="18" t="str">
        <f>+VLOOKUP(BD_Capas[[#This Row],[idcapa]],Capas[],2,0)</f>
        <v>punto_de_interes_abastecimiento</v>
      </c>
      <c r="C540" s="3">
        <v>6</v>
      </c>
      <c r="D540" s="18" t="s">
        <v>232</v>
      </c>
      <c r="E540" s="1"/>
      <c r="G540" s="4"/>
      <c r="H540" s="18"/>
      <c r="I540" s="5"/>
      <c r="J540" s="6"/>
    </row>
    <row r="541" spans="1:10" x14ac:dyDescent="0.3">
      <c r="A541" s="6" t="s">
        <v>389</v>
      </c>
      <c r="B541" s="18" t="str">
        <f>+VLOOKUP(BD_Capas[[#This Row],[idcapa]],Capas[],2,0)</f>
        <v>punto_de_interes_abastecimiento</v>
      </c>
      <c r="C541" s="3">
        <v>7</v>
      </c>
      <c r="D541" s="18" t="s">
        <v>233</v>
      </c>
      <c r="E541" s="1"/>
      <c r="G541" s="4"/>
      <c r="H541" s="18"/>
      <c r="I541" s="5"/>
      <c r="J541" s="6"/>
    </row>
    <row r="542" spans="1:10" x14ac:dyDescent="0.3">
      <c r="A542" s="6" t="s">
        <v>389</v>
      </c>
      <c r="B542" s="18" t="str">
        <f>+VLOOKUP(BD_Capas[[#This Row],[idcapa]],Capas[],2,0)</f>
        <v>punto_de_interes_abastecimiento</v>
      </c>
      <c r="C542" s="3">
        <v>8</v>
      </c>
      <c r="D542" s="18" t="s">
        <v>2</v>
      </c>
      <c r="E542" s="1"/>
      <c r="G542" s="4"/>
      <c r="H542" s="18"/>
      <c r="I542" s="5"/>
      <c r="J542" s="6"/>
    </row>
    <row r="543" spans="1:10" x14ac:dyDescent="0.3">
      <c r="A543" s="6" t="s">
        <v>389</v>
      </c>
      <c r="B543" s="18" t="str">
        <f>+VLOOKUP(BD_Capas[[#This Row],[idcapa]],Capas[],2,0)</f>
        <v>punto_de_interes_abastecimiento</v>
      </c>
      <c r="C543" s="3">
        <v>9</v>
      </c>
      <c r="D543" s="18" t="s">
        <v>234</v>
      </c>
      <c r="E543" s="1">
        <v>1</v>
      </c>
      <c r="F543" t="s">
        <v>10</v>
      </c>
      <c r="G543" s="4">
        <v>4</v>
      </c>
      <c r="H543" s="18"/>
      <c r="I543" s="5"/>
      <c r="J543" s="6"/>
    </row>
    <row r="544" spans="1:10" x14ac:dyDescent="0.3">
      <c r="A544" s="6" t="s">
        <v>389</v>
      </c>
      <c r="B544" s="18" t="str">
        <f>+VLOOKUP(BD_Capas[[#This Row],[idcapa]],Capas[],2,0)</f>
        <v>punto_de_interes_abastecimiento</v>
      </c>
      <c r="C544" s="3">
        <v>10</v>
      </c>
      <c r="D544" s="18" t="s">
        <v>3</v>
      </c>
      <c r="E544" s="1"/>
      <c r="G544" s="4"/>
      <c r="H544" s="18"/>
      <c r="I544" s="5"/>
      <c r="J544" s="6"/>
    </row>
    <row r="545" spans="1:10" x14ac:dyDescent="0.3">
      <c r="A545" s="6" t="s">
        <v>389</v>
      </c>
      <c r="B545" s="18" t="str">
        <f>+VLOOKUP(BD_Capas[[#This Row],[idcapa]],Capas[],2,0)</f>
        <v>punto_de_interes_abastecimiento</v>
      </c>
      <c r="C545" s="3">
        <v>11</v>
      </c>
      <c r="D545" s="18" t="s">
        <v>235</v>
      </c>
      <c r="E545" s="1">
        <v>1</v>
      </c>
      <c r="F545" t="s">
        <v>104</v>
      </c>
      <c r="G545" s="4">
        <v>5</v>
      </c>
      <c r="H545" s="18"/>
      <c r="I545" s="5"/>
      <c r="J545" s="6"/>
    </row>
    <row r="546" spans="1:10" x14ac:dyDescent="0.3">
      <c r="A546" s="6" t="s">
        <v>389</v>
      </c>
      <c r="B546" s="18" t="str">
        <f>+VLOOKUP(BD_Capas[[#This Row],[idcapa]],Capas[],2,0)</f>
        <v>punto_de_interes_abastecimiento</v>
      </c>
      <c r="C546" s="3">
        <v>12</v>
      </c>
      <c r="D546" s="18" t="s">
        <v>102</v>
      </c>
      <c r="E546" s="1"/>
      <c r="G546" s="4"/>
      <c r="H546" s="18"/>
      <c r="I546" s="5"/>
      <c r="J546" s="6"/>
    </row>
    <row r="547" spans="1:10" x14ac:dyDescent="0.3">
      <c r="A547" s="6" t="s">
        <v>389</v>
      </c>
      <c r="B547" s="18" t="str">
        <f>+VLOOKUP(BD_Capas[[#This Row],[idcapa]],Capas[],2,0)</f>
        <v>punto_de_interes_abastecimiento</v>
      </c>
      <c r="C547" s="3">
        <v>13</v>
      </c>
      <c r="D547" s="18" t="s">
        <v>236</v>
      </c>
      <c r="E547" s="1">
        <v>1</v>
      </c>
      <c r="F547" t="s">
        <v>11</v>
      </c>
      <c r="G547" s="4">
        <v>6</v>
      </c>
      <c r="H547" s="18"/>
      <c r="I547" s="5"/>
      <c r="J547" s="6"/>
    </row>
    <row r="548" spans="1:10" x14ac:dyDescent="0.3">
      <c r="A548" s="6" t="s">
        <v>389</v>
      </c>
      <c r="B548" s="18" t="str">
        <f>+VLOOKUP(BD_Capas[[#This Row],[idcapa]],Capas[],2,0)</f>
        <v>punto_de_interes_abastecimiento</v>
      </c>
      <c r="C548" s="3">
        <v>14</v>
      </c>
      <c r="D548" s="18" t="s">
        <v>237</v>
      </c>
      <c r="E548" s="1"/>
      <c r="G548" s="4"/>
      <c r="H548" s="18"/>
      <c r="I548" s="5"/>
      <c r="J548" s="6"/>
    </row>
    <row r="549" spans="1:10" x14ac:dyDescent="0.3">
      <c r="A549" s="6" t="s">
        <v>389</v>
      </c>
      <c r="B549" s="18" t="str">
        <f>+VLOOKUP(BD_Capas[[#This Row],[idcapa]],Capas[],2,0)</f>
        <v>punto_de_interes_abastecimiento</v>
      </c>
      <c r="C549" s="3">
        <v>15</v>
      </c>
      <c r="D549" s="18" t="s">
        <v>1</v>
      </c>
      <c r="E549" s="1"/>
      <c r="G549" s="4"/>
      <c r="H549" s="18"/>
      <c r="I549" s="27"/>
      <c r="J549" s="1"/>
    </row>
    <row r="550" spans="1:10" x14ac:dyDescent="0.3">
      <c r="A550" s="6" t="s">
        <v>389</v>
      </c>
      <c r="B550" s="18" t="str">
        <f>+VLOOKUP(BD_Capas[[#This Row],[idcapa]],Capas[],2,0)</f>
        <v>punto_de_interes_abastecimiento</v>
      </c>
      <c r="C550" s="3">
        <v>16</v>
      </c>
      <c r="D550" s="18" t="s">
        <v>238</v>
      </c>
      <c r="E550" s="1"/>
      <c r="G550" s="4"/>
      <c r="H550" s="18"/>
      <c r="I550" s="27"/>
      <c r="J550" s="1"/>
    </row>
    <row r="551" spans="1:10" x14ac:dyDescent="0.3">
      <c r="A551" s="6" t="s">
        <v>389</v>
      </c>
      <c r="B551" s="18" t="str">
        <f>+VLOOKUP(BD_Capas[[#This Row],[idcapa]],Capas[],2,0)</f>
        <v>punto_de_interes_abastecimiento</v>
      </c>
      <c r="C551" s="3">
        <v>17</v>
      </c>
      <c r="D551" s="18" t="s">
        <v>16</v>
      </c>
      <c r="E551" s="1">
        <v>1</v>
      </c>
      <c r="F551" t="s">
        <v>16</v>
      </c>
      <c r="G551" s="4">
        <v>2</v>
      </c>
      <c r="H551" s="18"/>
      <c r="I551" s="27"/>
      <c r="J551" s="1"/>
    </row>
    <row r="552" spans="1:10" x14ac:dyDescent="0.3">
      <c r="A552" s="6" t="s">
        <v>389</v>
      </c>
      <c r="B552" s="18" t="str">
        <f>+VLOOKUP(BD_Capas[[#This Row],[idcapa]],Capas[],2,0)</f>
        <v>punto_de_interes_abastecimiento</v>
      </c>
      <c r="C552" s="3">
        <v>18</v>
      </c>
      <c r="D552" s="18" t="s">
        <v>239</v>
      </c>
      <c r="E552" s="1">
        <v>1</v>
      </c>
      <c r="F552" t="s">
        <v>239</v>
      </c>
      <c r="G552" s="4">
        <v>1</v>
      </c>
      <c r="H552" s="18"/>
      <c r="I552" s="27"/>
      <c r="J552" s="1"/>
    </row>
    <row r="553" spans="1:10" x14ac:dyDescent="0.3">
      <c r="A553" s="6" t="s">
        <v>389</v>
      </c>
      <c r="B553" s="18" t="str">
        <f>+VLOOKUP(BD_Capas[[#This Row],[idcapa]],Capas[],2,0)</f>
        <v>punto_de_interes_abastecimiento</v>
      </c>
      <c r="C553" s="3">
        <v>19</v>
      </c>
      <c r="D553" s="18" t="s">
        <v>240</v>
      </c>
      <c r="E553" s="1"/>
      <c r="G553" s="4"/>
      <c r="H553" s="18"/>
      <c r="I553" s="27"/>
      <c r="J553" s="1"/>
    </row>
    <row r="554" spans="1:10" x14ac:dyDescent="0.3">
      <c r="A554" s="6" t="s">
        <v>389</v>
      </c>
      <c r="B554" s="18" t="str">
        <f>+VLOOKUP(BD_Capas[[#This Row],[idcapa]],Capas[],2,0)</f>
        <v>punto_de_interes_abastecimiento</v>
      </c>
      <c r="C554" s="3">
        <v>20</v>
      </c>
      <c r="D554" s="18" t="s">
        <v>29</v>
      </c>
      <c r="E554" s="1"/>
      <c r="G554" s="4"/>
      <c r="H554" s="18"/>
      <c r="I554" s="27"/>
      <c r="J554" s="1"/>
    </row>
    <row r="555" spans="1:10" x14ac:dyDescent="0.3">
      <c r="A555" s="6" t="s">
        <v>390</v>
      </c>
      <c r="B555" s="18" t="str">
        <f>+VLOOKUP(BD_Capas[[#This Row],[idcapa]],Capas[],2,0)</f>
        <v>abastecimiento_zona_de_comidas</v>
      </c>
      <c r="C555" s="43">
        <v>1</v>
      </c>
      <c r="D555" s="45" t="s">
        <v>224</v>
      </c>
      <c r="E555" s="1">
        <v>1</v>
      </c>
      <c r="F555" t="s">
        <v>403</v>
      </c>
      <c r="G555" s="44">
        <v>7</v>
      </c>
      <c r="H555" s="45" t="s">
        <v>403</v>
      </c>
      <c r="I555" s="27" t="str">
        <f>BD_Capas[[#This Row],[idcapa]]&amp;"-"&amp;BD_Capas[[#This Row],[posición_capa]]</f>
        <v>30-0</v>
      </c>
      <c r="J555" s="46">
        <v>0</v>
      </c>
    </row>
    <row r="556" spans="1:10" x14ac:dyDescent="0.3">
      <c r="A556" s="6" t="s">
        <v>390</v>
      </c>
      <c r="B556" s="18" t="str">
        <f>+VLOOKUP(BD_Capas[[#This Row],[idcapa]],Capas[],2,0)</f>
        <v>abastecimiento_zona_de_comidas</v>
      </c>
      <c r="C556" s="3">
        <v>2</v>
      </c>
      <c r="D556" s="18" t="s">
        <v>226</v>
      </c>
      <c r="E556" s="1"/>
      <c r="G556" s="4"/>
      <c r="H556" s="18"/>
      <c r="I556" s="27"/>
      <c r="J556" s="6"/>
    </row>
    <row r="557" spans="1:10" x14ac:dyDescent="0.3">
      <c r="A557" s="6" t="s">
        <v>390</v>
      </c>
      <c r="B557" s="18" t="str">
        <f>+VLOOKUP(BD_Capas[[#This Row],[idcapa]],Capas[],2,0)</f>
        <v>abastecimiento_zona_de_comidas</v>
      </c>
      <c r="C557" s="3">
        <v>3</v>
      </c>
      <c r="D557" s="18" t="s">
        <v>227</v>
      </c>
      <c r="E557" s="1"/>
      <c r="G557" s="4"/>
      <c r="H557" s="18"/>
      <c r="I557" s="27"/>
      <c r="J557" s="6"/>
    </row>
    <row r="558" spans="1:10" x14ac:dyDescent="0.3">
      <c r="A558" s="6" t="s">
        <v>390</v>
      </c>
      <c r="B558" s="18" t="str">
        <f>+VLOOKUP(BD_Capas[[#This Row],[idcapa]],Capas[],2,0)</f>
        <v>abastecimiento_zona_de_comidas</v>
      </c>
      <c r="C558" s="3">
        <v>4</v>
      </c>
      <c r="D558" s="18" t="s">
        <v>228</v>
      </c>
      <c r="E558" s="1"/>
      <c r="G558" s="4"/>
      <c r="H558" s="18"/>
      <c r="I558" s="27"/>
      <c r="J558" s="6"/>
    </row>
    <row r="559" spans="1:10" x14ac:dyDescent="0.3">
      <c r="A559" s="6" t="s">
        <v>390</v>
      </c>
      <c r="B559" s="18" t="str">
        <f>+VLOOKUP(BD_Capas[[#This Row],[idcapa]],Capas[],2,0)</f>
        <v>abastecimiento_zona_de_comidas</v>
      </c>
      <c r="C559" s="3">
        <v>5</v>
      </c>
      <c r="D559" s="18" t="s">
        <v>229</v>
      </c>
      <c r="E559" s="1">
        <v>1</v>
      </c>
      <c r="F559" t="s">
        <v>230</v>
      </c>
      <c r="G559" s="4">
        <v>3</v>
      </c>
      <c r="H559" s="18" t="s">
        <v>404</v>
      </c>
      <c r="I559" s="27" t="str">
        <f>BD_Capas[[#This Row],[idcapa]]&amp;"-"&amp;BD_Capas[[#This Row],[posición_capa]]</f>
        <v>30-1</v>
      </c>
      <c r="J559" s="1">
        <v>1</v>
      </c>
    </row>
    <row r="560" spans="1:10" x14ac:dyDescent="0.3">
      <c r="A560" s="6" t="s">
        <v>390</v>
      </c>
      <c r="B560" s="18" t="str">
        <f>+VLOOKUP(BD_Capas[[#This Row],[idcapa]],Capas[],2,0)</f>
        <v>abastecimiento_zona_de_comidas</v>
      </c>
      <c r="C560" s="3">
        <v>6</v>
      </c>
      <c r="D560" s="18" t="s">
        <v>232</v>
      </c>
      <c r="E560" s="1"/>
      <c r="G560" s="4"/>
      <c r="H560" s="18"/>
      <c r="I560" s="5"/>
      <c r="J560" s="6"/>
    </row>
    <row r="561" spans="1:10" x14ac:dyDescent="0.3">
      <c r="A561" s="6" t="s">
        <v>390</v>
      </c>
      <c r="B561" s="18" t="str">
        <f>+VLOOKUP(BD_Capas[[#This Row],[idcapa]],Capas[],2,0)</f>
        <v>abastecimiento_zona_de_comidas</v>
      </c>
      <c r="C561" s="3">
        <v>7</v>
      </c>
      <c r="D561" s="18" t="s">
        <v>233</v>
      </c>
      <c r="E561" s="1"/>
      <c r="G561" s="4"/>
      <c r="H561" s="18"/>
      <c r="I561" s="5"/>
      <c r="J561" s="6"/>
    </row>
    <row r="562" spans="1:10" x14ac:dyDescent="0.3">
      <c r="A562" s="6" t="s">
        <v>390</v>
      </c>
      <c r="B562" s="18" t="str">
        <f>+VLOOKUP(BD_Capas[[#This Row],[idcapa]],Capas[],2,0)</f>
        <v>abastecimiento_zona_de_comidas</v>
      </c>
      <c r="C562" s="3">
        <v>8</v>
      </c>
      <c r="D562" s="18" t="s">
        <v>2</v>
      </c>
      <c r="E562" s="1"/>
      <c r="G562" s="4"/>
      <c r="H562" s="18"/>
      <c r="I562" s="5"/>
      <c r="J562" s="6"/>
    </row>
    <row r="563" spans="1:10" x14ac:dyDescent="0.3">
      <c r="A563" s="6" t="s">
        <v>390</v>
      </c>
      <c r="B563" s="18" t="str">
        <f>+VLOOKUP(BD_Capas[[#This Row],[idcapa]],Capas[],2,0)</f>
        <v>abastecimiento_zona_de_comidas</v>
      </c>
      <c r="C563" s="3">
        <v>9</v>
      </c>
      <c r="D563" s="18" t="s">
        <v>234</v>
      </c>
      <c r="E563" s="1">
        <v>1</v>
      </c>
      <c r="F563" t="s">
        <v>10</v>
      </c>
      <c r="G563" s="4">
        <v>4</v>
      </c>
      <c r="H563" s="18"/>
      <c r="I563" s="5"/>
      <c r="J563" s="6"/>
    </row>
    <row r="564" spans="1:10" x14ac:dyDescent="0.3">
      <c r="A564" s="6" t="s">
        <v>390</v>
      </c>
      <c r="B564" s="18" t="str">
        <f>+VLOOKUP(BD_Capas[[#This Row],[idcapa]],Capas[],2,0)</f>
        <v>abastecimiento_zona_de_comidas</v>
      </c>
      <c r="C564" s="3">
        <v>10</v>
      </c>
      <c r="D564" s="18" t="s">
        <v>3</v>
      </c>
      <c r="E564" s="1"/>
      <c r="G564" s="4"/>
      <c r="H564" s="18"/>
      <c r="I564" s="5"/>
      <c r="J564" s="6"/>
    </row>
    <row r="565" spans="1:10" x14ac:dyDescent="0.3">
      <c r="A565" s="6" t="s">
        <v>390</v>
      </c>
      <c r="B565" s="18" t="str">
        <f>+VLOOKUP(BD_Capas[[#This Row],[idcapa]],Capas[],2,0)</f>
        <v>abastecimiento_zona_de_comidas</v>
      </c>
      <c r="C565" s="3">
        <v>11</v>
      </c>
      <c r="D565" s="18" t="s">
        <v>235</v>
      </c>
      <c r="E565" s="1">
        <v>1</v>
      </c>
      <c r="F565" t="s">
        <v>104</v>
      </c>
      <c r="G565" s="4">
        <v>5</v>
      </c>
      <c r="H565" s="18"/>
      <c r="I565" s="5"/>
      <c r="J565" s="6"/>
    </row>
    <row r="566" spans="1:10" x14ac:dyDescent="0.3">
      <c r="A566" s="6" t="s">
        <v>390</v>
      </c>
      <c r="B566" s="18" t="str">
        <f>+VLOOKUP(BD_Capas[[#This Row],[idcapa]],Capas[],2,0)</f>
        <v>abastecimiento_zona_de_comidas</v>
      </c>
      <c r="C566" s="3">
        <v>12</v>
      </c>
      <c r="D566" s="18" t="s">
        <v>102</v>
      </c>
      <c r="E566" s="1"/>
      <c r="G566" s="4"/>
      <c r="H566" s="18"/>
      <c r="I566" s="5"/>
      <c r="J566" s="6"/>
    </row>
    <row r="567" spans="1:10" x14ac:dyDescent="0.3">
      <c r="A567" s="6" t="s">
        <v>390</v>
      </c>
      <c r="B567" s="18" t="str">
        <f>+VLOOKUP(BD_Capas[[#This Row],[idcapa]],Capas[],2,0)</f>
        <v>abastecimiento_zona_de_comidas</v>
      </c>
      <c r="C567" s="3">
        <v>13</v>
      </c>
      <c r="D567" s="18" t="s">
        <v>236</v>
      </c>
      <c r="E567" s="1">
        <v>1</v>
      </c>
      <c r="F567" t="s">
        <v>11</v>
      </c>
      <c r="G567" s="4">
        <v>6</v>
      </c>
      <c r="H567" s="18"/>
      <c r="I567" s="5"/>
      <c r="J567" s="6"/>
    </row>
    <row r="568" spans="1:10" x14ac:dyDescent="0.3">
      <c r="A568" s="6" t="s">
        <v>390</v>
      </c>
      <c r="B568" s="18" t="str">
        <f>+VLOOKUP(BD_Capas[[#This Row],[idcapa]],Capas[],2,0)</f>
        <v>abastecimiento_zona_de_comidas</v>
      </c>
      <c r="C568" s="3">
        <v>14</v>
      </c>
      <c r="D568" s="18" t="s">
        <v>237</v>
      </c>
      <c r="E568" s="1"/>
      <c r="G568" s="4"/>
      <c r="H568" s="18"/>
      <c r="I568" s="5"/>
      <c r="J568" s="6"/>
    </row>
    <row r="569" spans="1:10" x14ac:dyDescent="0.3">
      <c r="A569" s="6" t="s">
        <v>390</v>
      </c>
      <c r="B569" s="18" t="str">
        <f>+VLOOKUP(BD_Capas[[#This Row],[idcapa]],Capas[],2,0)</f>
        <v>abastecimiento_zona_de_comidas</v>
      </c>
      <c r="C569" s="3">
        <v>15</v>
      </c>
      <c r="D569" s="18" t="s">
        <v>1</v>
      </c>
      <c r="E569" s="1"/>
      <c r="G569" s="4"/>
      <c r="H569" s="18"/>
      <c r="I569" s="27"/>
      <c r="J569" s="1"/>
    </row>
    <row r="570" spans="1:10" x14ac:dyDescent="0.3">
      <c r="A570" s="6" t="s">
        <v>390</v>
      </c>
      <c r="B570" s="18" t="str">
        <f>+VLOOKUP(BD_Capas[[#This Row],[idcapa]],Capas[],2,0)</f>
        <v>abastecimiento_zona_de_comidas</v>
      </c>
      <c r="C570" s="3">
        <v>16</v>
      </c>
      <c r="D570" s="18" t="s">
        <v>238</v>
      </c>
      <c r="E570" s="1"/>
      <c r="G570" s="4"/>
      <c r="H570" s="18"/>
      <c r="I570" s="27"/>
      <c r="J570" s="1"/>
    </row>
    <row r="571" spans="1:10" x14ac:dyDescent="0.3">
      <c r="A571" s="6" t="s">
        <v>390</v>
      </c>
      <c r="B571" s="18" t="str">
        <f>+VLOOKUP(BD_Capas[[#This Row],[idcapa]],Capas[],2,0)</f>
        <v>abastecimiento_zona_de_comidas</v>
      </c>
      <c r="C571" s="3">
        <v>17</v>
      </c>
      <c r="D571" s="18" t="s">
        <v>16</v>
      </c>
      <c r="E571" s="1">
        <v>1</v>
      </c>
      <c r="F571" t="s">
        <v>16</v>
      </c>
      <c r="G571" s="4">
        <v>2</v>
      </c>
      <c r="H571" s="18"/>
      <c r="I571" s="27"/>
      <c r="J571" s="1"/>
    </row>
    <row r="572" spans="1:10" x14ac:dyDescent="0.3">
      <c r="A572" s="6" t="s">
        <v>390</v>
      </c>
      <c r="B572" s="18" t="str">
        <f>+VLOOKUP(BD_Capas[[#This Row],[idcapa]],Capas[],2,0)</f>
        <v>abastecimiento_zona_de_comidas</v>
      </c>
      <c r="C572" s="3">
        <v>18</v>
      </c>
      <c r="D572" s="18" t="s">
        <v>239</v>
      </c>
      <c r="E572" s="1">
        <v>1</v>
      </c>
      <c r="F572" t="s">
        <v>239</v>
      </c>
      <c r="G572" s="4">
        <v>1</v>
      </c>
      <c r="H572" s="18"/>
      <c r="I572" s="27"/>
      <c r="J572" s="1"/>
    </row>
    <row r="573" spans="1:10" x14ac:dyDescent="0.3">
      <c r="A573" s="6" t="s">
        <v>390</v>
      </c>
      <c r="B573" s="18" t="str">
        <f>+VLOOKUP(BD_Capas[[#This Row],[idcapa]],Capas[],2,0)</f>
        <v>abastecimiento_zona_de_comidas</v>
      </c>
      <c r="C573" s="3">
        <v>19</v>
      </c>
      <c r="D573" s="18" t="s">
        <v>240</v>
      </c>
      <c r="E573" s="1"/>
      <c r="G573" s="4"/>
      <c r="H573" s="18"/>
      <c r="I573" s="27"/>
      <c r="J573" s="1"/>
    </row>
    <row r="574" spans="1:10" x14ac:dyDescent="0.3">
      <c r="A574" s="6" t="s">
        <v>390</v>
      </c>
      <c r="B574" s="18" t="str">
        <f>+VLOOKUP(BD_Capas[[#This Row],[idcapa]],Capas[],2,0)</f>
        <v>abastecimiento_zona_de_comidas</v>
      </c>
      <c r="C574" s="3">
        <v>20</v>
      </c>
      <c r="D574" s="18" t="s">
        <v>29</v>
      </c>
      <c r="E574" s="1"/>
      <c r="G574" s="4"/>
      <c r="H574" s="18"/>
      <c r="I574" s="27"/>
      <c r="J574" s="1"/>
    </row>
  </sheetData>
  <phoneticPr fontId="4" type="noConversion"/>
  <conditionalFormatting sqref="E10:E94">
    <cfRule type="cellIs" dxfId="245" priority="15" operator="equal">
      <formula>1</formula>
    </cfRule>
  </conditionalFormatting>
  <conditionalFormatting sqref="E15:E34">
    <cfRule type="cellIs" dxfId="244" priority="13" operator="equal">
      <formula>1</formula>
    </cfRule>
  </conditionalFormatting>
  <conditionalFormatting sqref="E10">
    <cfRule type="cellIs" dxfId="243" priority="12" operator="equal">
      <formula>1</formula>
    </cfRule>
  </conditionalFormatting>
  <conditionalFormatting sqref="E11:E14">
    <cfRule type="cellIs" dxfId="242" priority="11" operator="equal">
      <formula>1</formula>
    </cfRule>
  </conditionalFormatting>
  <conditionalFormatting sqref="E75:E94">
    <cfRule type="cellIs" dxfId="241" priority="10" operator="equal">
      <formula>1</formula>
    </cfRule>
  </conditionalFormatting>
  <conditionalFormatting sqref="E95:E114">
    <cfRule type="cellIs" dxfId="240" priority="9" operator="equal">
      <formula>1</formula>
    </cfRule>
  </conditionalFormatting>
  <conditionalFormatting sqref="E115:E134">
    <cfRule type="cellIs" dxfId="239" priority="8" operator="equal">
      <formula>1</formula>
    </cfRule>
  </conditionalFormatting>
  <conditionalFormatting sqref="E135:E154">
    <cfRule type="cellIs" dxfId="238" priority="7" operator="equal">
      <formula>1</formula>
    </cfRule>
  </conditionalFormatting>
  <conditionalFormatting sqref="E155:E174">
    <cfRule type="cellIs" dxfId="237" priority="6" operator="equal">
      <formula>1</formula>
    </cfRule>
  </conditionalFormatting>
  <conditionalFormatting sqref="E175:E194">
    <cfRule type="cellIs" dxfId="236" priority="5" operator="equal">
      <formula>1</formula>
    </cfRule>
  </conditionalFormatting>
  <conditionalFormatting sqref="E195:E214">
    <cfRule type="cellIs" dxfId="235" priority="4" operator="equal">
      <formula>1</formula>
    </cfRule>
  </conditionalFormatting>
  <conditionalFormatting sqref="E215:E234">
    <cfRule type="cellIs" dxfId="234" priority="3" operator="equal">
      <formula>1</formula>
    </cfRule>
  </conditionalFormatting>
  <conditionalFormatting sqref="E235:E414">
    <cfRule type="cellIs" dxfId="233" priority="2" operator="equal">
      <formula>1</formula>
    </cfRule>
  </conditionalFormatting>
  <conditionalFormatting sqref="E415:E574">
    <cfRule type="cellIs" dxfId="232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73"/>
  <sheetViews>
    <sheetView showGridLines="0" tabSelected="1" workbookViewId="0">
      <pane ySplit="9" topLeftCell="A10" activePane="bottomLeft" state="frozen"/>
      <selection pane="bottomLeft" activeCell="F75" sqref="F75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ht="30.6" x14ac:dyDescent="0.3">
      <c r="A10" s="23" t="s">
        <v>114</v>
      </c>
      <c r="B10" s="36" t="str">
        <f>+IFERROR(VLOOKUP(BD_Detalles[[#This Row],[Clase]],'Resumen Capas'!$A$4:$C$1048576,2,0),"COMPLETAR")</f>
        <v>Educación Secundaria</v>
      </c>
      <c r="C10" s="25" t="s">
        <v>142</v>
      </c>
      <c r="D10" s="37" t="s">
        <v>113</v>
      </c>
      <c r="E10" s="33"/>
      <c r="F10" s="35" t="str">
        <f>+IFERROR(VLOOKUP(BD_Detalles[[#This Row],[Clase]],'Resumen Capas'!$A$4:$C$1048576,2,0),"COMPLETAR")</f>
        <v>Educación Secundaria</v>
      </c>
      <c r="G10" s="26" t="s">
        <v>186</v>
      </c>
      <c r="H10" s="29" t="str">
        <f>+LEFT(BD_Detalles[[#This Row],[Clase]],2)</f>
        <v>03</v>
      </c>
      <c r="I10" s="24" t="str">
        <f>+IFERROR(VLOOKUP(BD_Detalles[[#This Row],[idcapa]],Capas[[idcapa]:[Tipo]],3,0),"")</f>
        <v>Puntos</v>
      </c>
    </row>
    <row r="11" spans="1:9" ht="24" x14ac:dyDescent="0.3">
      <c r="A11" s="23" t="s">
        <v>116</v>
      </c>
      <c r="B11" s="36" t="str">
        <f>+IFERROR(VLOOKUP(BD_Detalles[[#This Row],[Clase]],'Resumen Capas'!$A$4:$C$1048576,2,0),"COMPLETAR")</f>
        <v>Educación Secundaria| Establecimiento</v>
      </c>
      <c r="C11" s="25" t="str">
        <f>+IFERROR(IF(RIGHT(BD_Detalles[[#This Row],[Clase]],1)="0","",VLOOKUP(BD_Detalles[[#This Row],[Clase]],'Resumen Capas'!$A$4:$C$1048576,3,0)),"COMPLETAR")</f>
        <v>NOM_RBD</v>
      </c>
      <c r="D11" s="31" t="s">
        <v>103</v>
      </c>
      <c r="E11" s="34" t="s">
        <v>187</v>
      </c>
      <c r="F11" s="35" t="str">
        <f>+IFERROR(VLOOKUP(BD_Detalles[[#This Row],[Clase]],'Resumen Capas'!$A$4:$C$1048576,2,0),"COMPLETAR")</f>
        <v>Educación Secundaria| Establecimiento</v>
      </c>
      <c r="G11" s="26"/>
      <c r="H11" s="29" t="str">
        <f>+LEFT(BD_Detalles[[#This Row],[Clase]],2)</f>
        <v>03</v>
      </c>
      <c r="I11" s="24" t="str">
        <f>+IFERROR(VLOOKUP(BD_Detalles[[#This Row],[idcapa]],Capas[[idcapa]:[Tipo]],3,0),"")</f>
        <v>Puntos</v>
      </c>
    </row>
    <row r="12" spans="1:9" ht="30.6" x14ac:dyDescent="0.3">
      <c r="A12" s="23" t="s">
        <v>117</v>
      </c>
      <c r="B12" s="36" t="str">
        <f>+IFERROR(VLOOKUP(BD_Detalles[[#This Row],[Clase]],'Resumen Capas'!$A$4:$C$1048576,2,0),"COMPLETAR")</f>
        <v>Educación Secundaria| Sostenedor</v>
      </c>
      <c r="C12" s="25" t="str">
        <f>+IFERROR(IF(RIGHT(BD_Detalles[[#This Row],[Clase]],1)="0","",VLOOKUP(BD_Detalles[[#This Row],[Clase]],'Resumen Capas'!$A$4:$C$1048576,3,0)),"COMPLETAR")</f>
        <v>TIPO_SOST</v>
      </c>
      <c r="D12" s="31" t="s">
        <v>188</v>
      </c>
      <c r="E12" s="33"/>
      <c r="F12" s="35" t="str">
        <f>+IFERROR(VLOOKUP(BD_Detalles[[#This Row],[Clase]],'Resumen Capas'!$A$4:$C$1048576,2,0),"COMPLETAR")</f>
        <v>Educación Secundaria| Sostenedor</v>
      </c>
      <c r="G12" s="26" t="s">
        <v>189</v>
      </c>
      <c r="H12" s="29" t="str">
        <f>+LEFT(BD_Detalles[[#This Row],[Clase]],2)</f>
        <v>03</v>
      </c>
      <c r="I12" s="24" t="str">
        <f>+IFERROR(VLOOKUP(BD_Detalles[[#This Row],[idcapa]],Capas[[idcapa]:[Tipo]],3,0),"")</f>
        <v>Puntos</v>
      </c>
    </row>
    <row r="13" spans="1:9" ht="30.6" x14ac:dyDescent="0.3">
      <c r="A13" s="23" t="s">
        <v>117</v>
      </c>
      <c r="B13" s="36" t="str">
        <f>+IFERROR(VLOOKUP(BD_Detalles[[#This Row],[Clase]],'Resumen Capas'!$A$4:$C$1048576,2,0),"COMPLETAR")</f>
        <v>Educación Secundaria| Sostenedor</v>
      </c>
      <c r="C13" s="25" t="str">
        <f>+IFERROR(IF(RIGHT(BD_Detalles[[#This Row],[Clase]],1)="0","",VLOOKUP(BD_Detalles[[#This Row],[Clase]],'Resumen Capas'!$A$4:$C$1048576,3,0)),"COMPLETAR")</f>
        <v>TIPO_SOST</v>
      </c>
      <c r="D13" s="31" t="s">
        <v>190</v>
      </c>
      <c r="E13" s="33"/>
      <c r="F13" s="35" t="str">
        <f>+IFERROR(VLOOKUP(BD_Detalles[[#This Row],[Clase]],'Resumen Capas'!$A$4:$C$1048576,2,0),"COMPLETAR")</f>
        <v>Educación Secundaria| Sostenedor</v>
      </c>
      <c r="G13" s="26" t="s">
        <v>191</v>
      </c>
      <c r="H13" s="29" t="str">
        <f>+LEFT(BD_Detalles[[#This Row],[Clase]],2)</f>
        <v>03</v>
      </c>
      <c r="I13" s="24" t="str">
        <f>+IFERROR(VLOOKUP(BD_Detalles[[#This Row],[idcapa]],Capas[[idcapa]:[Tipo]],3,0),"")</f>
        <v>Puntos</v>
      </c>
    </row>
    <row r="14" spans="1:9" ht="30.6" x14ac:dyDescent="0.3">
      <c r="A14" s="23" t="s">
        <v>117</v>
      </c>
      <c r="B14" s="36" t="str">
        <f>+IFERROR(VLOOKUP(BD_Detalles[[#This Row],[Clase]],'Resumen Capas'!$A$4:$C$1048576,2,0),"COMPLETAR")</f>
        <v>Educación Secundaria| Sostenedor</v>
      </c>
      <c r="C14" s="25" t="str">
        <f>+IFERROR(IF(RIGHT(BD_Detalles[[#This Row],[Clase]],1)="0","",VLOOKUP(BD_Detalles[[#This Row],[Clase]],'Resumen Capas'!$A$4:$C$1048576,3,0)),"COMPLETAR")</f>
        <v>TIPO_SOST</v>
      </c>
      <c r="D14" s="31" t="s">
        <v>192</v>
      </c>
      <c r="E14" s="33"/>
      <c r="F14" s="35" t="str">
        <f>+IFERROR(VLOOKUP(BD_Detalles[[#This Row],[Clase]],'Resumen Capas'!$A$4:$C$1048576,2,0),"COMPLETAR")</f>
        <v>Educación Secundaria| Sostenedor</v>
      </c>
      <c r="G14" s="26" t="s">
        <v>193</v>
      </c>
      <c r="H14" s="29" t="str">
        <f>+LEFT(BD_Detalles[[#This Row],[Clase]],2)</f>
        <v>03</v>
      </c>
      <c r="I14" s="24" t="str">
        <f>+IFERROR(VLOOKUP(BD_Detalles[[#This Row],[idcapa]],Capas[[idcapa]:[Tipo]],3,0),"")</f>
        <v>Puntos</v>
      </c>
    </row>
    <row r="15" spans="1:9" ht="30.6" x14ac:dyDescent="0.3">
      <c r="A15" s="23" t="s">
        <v>117</v>
      </c>
      <c r="B15" s="36" t="str">
        <f>+IFERROR(VLOOKUP(BD_Detalles[[#This Row],[Clase]],'Resumen Capas'!$A$4:$C$1048576,2,0),"COMPLETAR")</f>
        <v>Educación Secundaria| Sostenedor</v>
      </c>
      <c r="C15" s="25" t="str">
        <f>+IFERROR(IF(RIGHT(BD_Detalles[[#This Row],[Clase]],1)="0","",VLOOKUP(BD_Detalles[[#This Row],[Clase]],'Resumen Capas'!$A$4:$C$1048576,3,0)),"COMPLETAR")</f>
        <v>TIPO_SOST</v>
      </c>
      <c r="D15" s="31" t="s">
        <v>194</v>
      </c>
      <c r="E15" s="33"/>
      <c r="F15" s="35" t="str">
        <f>+IFERROR(VLOOKUP(BD_Detalles[[#This Row],[Clase]],'Resumen Capas'!$A$4:$C$1048576,2,0),"COMPLETAR")</f>
        <v>Educación Secundaria| Sostenedor</v>
      </c>
      <c r="G15" s="26" t="s">
        <v>195</v>
      </c>
      <c r="H15" s="29" t="str">
        <f>+LEFT(BD_Detalles[[#This Row],[Clase]],2)</f>
        <v>03</v>
      </c>
      <c r="I15" s="24" t="str">
        <f>+IFERROR(VLOOKUP(BD_Detalles[[#This Row],[idcapa]],Capas[[idcapa]:[Tipo]],3,0),"")</f>
        <v>Puntos</v>
      </c>
    </row>
    <row r="16" spans="1:9" ht="30.6" x14ac:dyDescent="0.3">
      <c r="A16" s="23" t="s">
        <v>117</v>
      </c>
      <c r="B16" s="36" t="str">
        <f>+IFERROR(VLOOKUP(BD_Detalles[[#This Row],[Clase]],'Resumen Capas'!$A$4:$C$1048576,2,0),"COMPLETAR")</f>
        <v>Educación Secundaria| Sostenedor</v>
      </c>
      <c r="C16" s="25" t="str">
        <f>+IFERROR(IF(RIGHT(BD_Detalles[[#This Row],[Clase]],1)="0","",VLOOKUP(BD_Detalles[[#This Row],[Clase]],'Resumen Capas'!$A$4:$C$1048576,3,0)),"COMPLETAR")</f>
        <v>TIPO_SOST</v>
      </c>
      <c r="D16" s="31" t="s">
        <v>196</v>
      </c>
      <c r="E16" s="33"/>
      <c r="F16" s="35" t="str">
        <f>+IFERROR(VLOOKUP(BD_Detalles[[#This Row],[Clase]],'Resumen Capas'!$A$4:$C$1048576,2,0),"COMPLETAR")</f>
        <v>Educación Secundaria| Sostenedor</v>
      </c>
      <c r="G16" s="26" t="s">
        <v>197</v>
      </c>
      <c r="H16" s="29" t="str">
        <f>+LEFT(BD_Detalles[[#This Row],[Clase]],2)</f>
        <v>03</v>
      </c>
      <c r="I16" s="24" t="str">
        <f>+IFERROR(VLOOKUP(BD_Detalles[[#This Row],[idcapa]],Capas[[idcapa]:[Tipo]],3,0),"")</f>
        <v>Puntos</v>
      </c>
    </row>
    <row r="17" spans="1:9" ht="30.6" x14ac:dyDescent="0.3">
      <c r="A17" s="23" t="s">
        <v>117</v>
      </c>
      <c r="B17" s="36" t="str">
        <f>+IFERROR(VLOOKUP(BD_Detalles[[#This Row],[Clase]],'Resumen Capas'!$A$4:$C$1048576,2,0),"COMPLETAR")</f>
        <v>Educación Secundaria| Sostenedor</v>
      </c>
      <c r="C17" s="25" t="str">
        <f>+IFERROR(IF(RIGHT(BD_Detalles[[#This Row],[Clase]],1)="0","",VLOOKUP(BD_Detalles[[#This Row],[Clase]],'Resumen Capas'!$A$4:$C$1048576,3,0)),"COMPLETAR")</f>
        <v>TIPO_SOST</v>
      </c>
      <c r="D17" s="31" t="s">
        <v>198</v>
      </c>
      <c r="E17" s="33"/>
      <c r="F17" s="35" t="str">
        <f>+IFERROR(VLOOKUP(BD_Detalles[[#This Row],[Clase]],'Resumen Capas'!$A$4:$C$1048576,2,0),"COMPLETAR")</f>
        <v>Educación Secundaria| Sostenedor</v>
      </c>
      <c r="G17" s="26" t="s">
        <v>199</v>
      </c>
      <c r="H17" s="29" t="str">
        <f>+LEFT(BD_Detalles[[#This Row],[Clase]],2)</f>
        <v>03</v>
      </c>
      <c r="I17" s="24" t="str">
        <f>+IFERROR(VLOOKUP(BD_Detalles[[#This Row],[idcapa]],Capas[[idcapa]:[Tipo]],3,0),"")</f>
        <v>Puntos</v>
      </c>
    </row>
    <row r="18" spans="1:9" ht="30.6" x14ac:dyDescent="0.3">
      <c r="A18" s="23" t="s">
        <v>117</v>
      </c>
      <c r="B18" s="36" t="str">
        <f>+IFERROR(VLOOKUP(BD_Detalles[[#This Row],[Clase]],'Resumen Capas'!$A$4:$C$1048576,2,0),"COMPLETAR")</f>
        <v>Educación Secundaria| Sostenedor</v>
      </c>
      <c r="C18" s="25" t="str">
        <f>+IFERROR(IF(RIGHT(BD_Detalles[[#This Row],[Clase]],1)="0","",VLOOKUP(BD_Detalles[[#This Row],[Clase]],'Resumen Capas'!$A$4:$C$1048576,3,0)),"COMPLETAR")</f>
        <v>TIPO_SOST</v>
      </c>
      <c r="D18" s="31" t="s">
        <v>200</v>
      </c>
      <c r="E18" s="33"/>
      <c r="F18" s="35" t="str">
        <f>+IFERROR(VLOOKUP(BD_Detalles[[#This Row],[Clase]],'Resumen Capas'!$A$4:$C$1048576,2,0),"COMPLETAR")</f>
        <v>Educación Secundaria| Sostenedor</v>
      </c>
      <c r="G18" s="26" t="s">
        <v>201</v>
      </c>
      <c r="H18" s="29" t="str">
        <f>+LEFT(BD_Detalles[[#This Row],[Clase]],2)</f>
        <v>03</v>
      </c>
      <c r="I18" s="24" t="str">
        <f>+IFERROR(VLOOKUP(BD_Detalles[[#This Row],[idcapa]],Capas[[idcapa]:[Tipo]],3,0),"")</f>
        <v>Puntos</v>
      </c>
    </row>
    <row r="19" spans="1:9" ht="30.6" x14ac:dyDescent="0.3">
      <c r="A19" s="23" t="s">
        <v>117</v>
      </c>
      <c r="B19" s="36" t="str">
        <f>+IFERROR(VLOOKUP(BD_Detalles[[#This Row],[Clase]],'Resumen Capas'!$A$4:$C$1048576,2,0),"COMPLETAR")</f>
        <v>Educación Secundaria| Sostenedor</v>
      </c>
      <c r="C19" s="25" t="str">
        <f>+IFERROR(IF(RIGHT(BD_Detalles[[#This Row],[Clase]],1)="0","",VLOOKUP(BD_Detalles[[#This Row],[Clase]],'Resumen Capas'!$A$4:$C$1048576,3,0)),"COMPLETAR")</f>
        <v>TIPO_SOST</v>
      </c>
      <c r="D19" s="31" t="s">
        <v>202</v>
      </c>
      <c r="E19" s="33"/>
      <c r="F19" s="35" t="str">
        <f>+IFERROR(VLOOKUP(BD_Detalles[[#This Row],[Clase]],'Resumen Capas'!$A$4:$C$1048576,2,0),"COMPLETAR")</f>
        <v>Educación Secundaria| Sostenedor</v>
      </c>
      <c r="G19" s="26" t="s">
        <v>201</v>
      </c>
      <c r="H19" s="29" t="str">
        <f>+LEFT(BD_Detalles[[#This Row],[Clase]],2)</f>
        <v>03</v>
      </c>
      <c r="I19" s="24" t="str">
        <f>+IFERROR(VLOOKUP(BD_Detalles[[#This Row],[idcapa]],Capas[[idcapa]:[Tipo]],3,0),"")</f>
        <v>Puntos</v>
      </c>
    </row>
    <row r="20" spans="1:9" ht="30.6" x14ac:dyDescent="0.3">
      <c r="A20" s="23" t="s">
        <v>115</v>
      </c>
      <c r="B20" s="36" t="str">
        <f>+IFERROR(VLOOKUP(BD_Detalles[[#This Row],[Clase]],'Resumen Capas'!$A$4:$C$1048576,2,0),"COMPLETAR")</f>
        <v>Compras: Supermercado</v>
      </c>
      <c r="C20" s="25" t="s">
        <v>224</v>
      </c>
      <c r="D20" s="32" t="s">
        <v>113</v>
      </c>
      <c r="E20" s="39"/>
      <c r="F20" s="35" t="str">
        <f>+IFERROR(VLOOKUP(BD_Detalles[[#This Row],[Clase]],'Resumen Capas'!$A$4:$C$1048576,2,0),"COMPLETAR")</f>
        <v>Compras: Supermercado</v>
      </c>
      <c r="G20" s="26" t="str">
        <f>+"https://raw.githubusercontent.com/Sud-Austral/DATA_MAPA_PUBLIC_V2/main/AGUAS/Iconos/"&amp;E21&amp;"/1.svg"</f>
        <v>https://raw.githubusercontent.com/Sud-Austral/DATA_MAPA_PUBLIC_V2/main/AGUAS/Iconos/50_compras_supermercado/1.svg</v>
      </c>
      <c r="H20" s="29" t="str">
        <f>+LEFT(BD_Detalles[[#This Row],[Clase]],2)</f>
        <v>04</v>
      </c>
      <c r="I20" s="24" t="str">
        <f>+IFERROR(VLOOKUP(BD_Detalles[[#This Row],[idcapa]],Capas[[idcapa]:[Tipo]],3,0),"")</f>
        <v>Punto</v>
      </c>
    </row>
    <row r="21" spans="1:9" ht="20.399999999999999" x14ac:dyDescent="0.3">
      <c r="A21" s="23" t="s">
        <v>119</v>
      </c>
      <c r="B21" s="36" t="str">
        <f>+IFERROR(VLOOKUP(BD_Detalles[[#This Row],[Clase]],'Resumen Capas'!$A$4:$C$1048576,2,0),"COMPLETAR")</f>
        <v>Compras: Supermercado - Detalle</v>
      </c>
      <c r="C21" s="25" t="str">
        <f>+IFERROR(IF(RIGHT(BD_Detalles[[#This Row],[Clase]],1)="0","",VLOOKUP(BD_Detalles[[#This Row],[Clase]],'Resumen Capas'!$A$4:$C$1048576,3,0)),"COMPLETAR")</f>
        <v>name</v>
      </c>
      <c r="D21" s="38" t="s">
        <v>103</v>
      </c>
      <c r="E21" s="41" t="s">
        <v>256</v>
      </c>
      <c r="F21" s="35" t="str">
        <f>+IFERROR(VLOOKUP(BD_Detalles[[#This Row],[Clase]],'Resumen Capas'!$A$4:$C$1048576,2,0),"COMPLETAR")</f>
        <v>Compras: Supermercado - Detalle</v>
      </c>
      <c r="G21" s="40"/>
      <c r="H21" s="29" t="str">
        <f>+LEFT(BD_Detalles[[#This Row],[Clase]],2)</f>
        <v>04</v>
      </c>
      <c r="I21" s="24" t="str">
        <f>+IFERROR(VLOOKUP(BD_Detalles[[#This Row],[idcapa]],Capas[[idcapa]:[Tipo]],3,0),"")</f>
        <v>Punto</v>
      </c>
    </row>
    <row r="22" spans="1:9" ht="30.6" x14ac:dyDescent="0.3">
      <c r="A22" s="23" t="s">
        <v>257</v>
      </c>
      <c r="B22" s="36" t="str">
        <f>+IFERROR(VLOOKUP(BD_Detalles[[#This Row],[Clase]],'Resumen Capas'!$A$4:$C$1048576,2,0),"COMPLETAR")</f>
        <v>Compras: Quiosco</v>
      </c>
      <c r="C22" s="25" t="s">
        <v>224</v>
      </c>
      <c r="D22" s="32" t="s">
        <v>113</v>
      </c>
      <c r="E22" s="41"/>
      <c r="F22" s="35" t="str">
        <f>+IFERROR(VLOOKUP(BD_Detalles[[#This Row],[Clase]],'Resumen Capas'!$A$4:$C$1048576,2,0),"COMPLETAR")</f>
        <v>Compras: Quiosco</v>
      </c>
      <c r="G22" s="26" t="str">
        <f>+"https://raw.githubusercontent.com/Sud-Austral/DATA_MAPA_PUBLIC_V2/main/AGUAS/Iconos/"&amp;E23&amp;"/1.svg"</f>
        <v>https://raw.githubusercontent.com/Sud-Austral/DATA_MAPA_PUBLIC_V2/main/AGUAS/Iconos/58_compras_quiosco/1.svg</v>
      </c>
      <c r="H22" s="29" t="str">
        <f>+LEFT(BD_Detalles[[#This Row],[Clase]],2)</f>
        <v>05</v>
      </c>
      <c r="I22" s="24" t="str">
        <f>+IFERROR(VLOOKUP(BD_Detalles[[#This Row],[idcapa]],Capas[[idcapa]:[Tipo]],3,0),"")</f>
        <v>Punto</v>
      </c>
    </row>
    <row r="23" spans="1:9" x14ac:dyDescent="0.3">
      <c r="A23" s="23" t="s">
        <v>124</v>
      </c>
      <c r="B23" s="36" t="str">
        <f>+IFERROR(VLOOKUP(BD_Detalles[[#This Row],[Clase]],'Resumen Capas'!$A$4:$C$1048576,2,0),"COMPLETAR")</f>
        <v>Compras: Quiosco - Detalle</v>
      </c>
      <c r="C23" s="25" t="str">
        <f>+IFERROR(IF(RIGHT(BD_Detalles[[#This Row],[Clase]],1)="0","",VLOOKUP(BD_Detalles[[#This Row],[Clase]],'Resumen Capas'!$A$4:$C$1048576,3,0)),"COMPLETAR")</f>
        <v>name</v>
      </c>
      <c r="D23" s="38" t="s">
        <v>103</v>
      </c>
      <c r="E23" s="41" t="s">
        <v>264</v>
      </c>
      <c r="F23" s="35" t="str">
        <f>+IFERROR(VLOOKUP(BD_Detalles[[#This Row],[Clase]],'Resumen Capas'!$A$4:$C$1048576,2,0),"COMPLETAR")</f>
        <v>Compras: Quiosco - Detalle</v>
      </c>
      <c r="G23" s="40"/>
      <c r="H23" s="29" t="str">
        <f>+LEFT(BD_Detalles[[#This Row],[Clase]],2)</f>
        <v>05</v>
      </c>
      <c r="I23" s="24" t="str">
        <f>+IFERROR(VLOOKUP(BD_Detalles[[#This Row],[idcapa]],Capas[[idcapa]:[Tipo]],3,0),"")</f>
        <v>Punto</v>
      </c>
    </row>
    <row r="24" spans="1:9" ht="30.6" x14ac:dyDescent="0.3">
      <c r="A24" s="23" t="s">
        <v>258</v>
      </c>
      <c r="B24" s="42" t="str">
        <f>+IFERROR(VLOOKUP(BD_Detalles[[#This Row],[Clase]],'Resumen Capas'!$A$4:$C$1048576,2,0),"COMPLETAR")</f>
        <v>Compras: Panadería</v>
      </c>
      <c r="C24" s="25" t="s">
        <v>224</v>
      </c>
      <c r="D24" s="32" t="s">
        <v>113</v>
      </c>
      <c r="E24" s="39"/>
      <c r="F24" s="35" t="str">
        <f>+IFERROR(VLOOKUP(BD_Detalles[[#This Row],[Clase]],'Resumen Capas'!$A$4:$C$1048576,2,0),"COMPLETAR")</f>
        <v>Compras: Panadería</v>
      </c>
      <c r="G24" s="26" t="s">
        <v>266</v>
      </c>
      <c r="H24" s="29" t="str">
        <f>+LEFT(BD_Detalles[[#This Row],[Clase]],2)</f>
        <v>06</v>
      </c>
      <c r="I24" s="24" t="str">
        <f>+IFERROR(VLOOKUP(BD_Detalles[[#This Row],[idcapa]],Capas[[idcapa]:[Tipo]],3,0),"")</f>
        <v>Punto</v>
      </c>
    </row>
    <row r="25" spans="1:9" x14ac:dyDescent="0.3">
      <c r="A25" s="23" t="s">
        <v>125</v>
      </c>
      <c r="B25" s="42" t="str">
        <f>+IFERROR(VLOOKUP(BD_Detalles[[#This Row],[Clase]],'Resumen Capas'!$A$4:$C$1048576,2,0),"COMPLETAR")</f>
        <v>Compras: Panadería - Detalle</v>
      </c>
      <c r="C25" s="25" t="str">
        <f>+IFERROR(IF(RIGHT(BD_Detalles[[#This Row],[Clase]],1)="0","",VLOOKUP(BD_Detalles[[#This Row],[Clase]],'Resumen Capas'!$A$4:$C$1048576,3,0)),"COMPLETAR")</f>
        <v>name</v>
      </c>
      <c r="D25" s="38" t="s">
        <v>103</v>
      </c>
      <c r="E25" s="41" t="s">
        <v>267</v>
      </c>
      <c r="F25" s="35" t="str">
        <f>+IFERROR(VLOOKUP(BD_Detalles[[#This Row],[Clase]],'Resumen Capas'!$A$4:$C$1048576,2,0),"COMPLETAR")</f>
        <v>Compras: Panadería - Detalle</v>
      </c>
      <c r="G25" s="40"/>
      <c r="H25" s="29" t="str">
        <f>+LEFT(BD_Detalles[[#This Row],[Clase]],2)</f>
        <v>06</v>
      </c>
      <c r="I25" s="24" t="str">
        <f>+IFERROR(VLOOKUP(BD_Detalles[[#This Row],[idcapa]],Capas[[idcapa]:[Tipo]],3,0),"")</f>
        <v>Punto</v>
      </c>
    </row>
    <row r="26" spans="1:9" ht="30.6" x14ac:dyDescent="0.3">
      <c r="A26" s="23" t="s">
        <v>260</v>
      </c>
      <c r="B26" s="42" t="str">
        <f>+IFERROR(VLOOKUP(BD_Detalles[[#This Row],[Clase]],'Resumen Capas'!$A$4:$C$1048576,2,0),"COMPLETAR")</f>
        <v>Compra: Tienda Regalos</v>
      </c>
      <c r="C26" s="25" t="s">
        <v>224</v>
      </c>
      <c r="D26" s="32" t="s">
        <v>113</v>
      </c>
      <c r="E26" s="39"/>
      <c r="F26" s="35" t="str">
        <f>+IFERROR(VLOOKUP(BD_Detalles[[#This Row],[Clase]],'Resumen Capas'!$A$4:$C$1048576,2,0),"COMPLETAR")</f>
        <v>Compra: Tienda Regalos</v>
      </c>
      <c r="G26" s="26" t="s">
        <v>268</v>
      </c>
      <c r="H26" s="29" t="str">
        <f>+LEFT(BD_Detalles[[#This Row],[Clase]],2)</f>
        <v>07</v>
      </c>
      <c r="I26" s="24" t="str">
        <f>+IFERROR(VLOOKUP(BD_Detalles[[#This Row],[idcapa]],Capas[[idcapa]:[Tipo]],3,0),"")</f>
        <v>Punto</v>
      </c>
    </row>
    <row r="27" spans="1:9" ht="20.399999999999999" x14ac:dyDescent="0.3">
      <c r="A27" s="23" t="s">
        <v>126</v>
      </c>
      <c r="B27" s="42" t="str">
        <f>+IFERROR(VLOOKUP(BD_Detalles[[#This Row],[Clase]],'Resumen Capas'!$A$4:$C$1048576,2,0),"COMPLETAR")</f>
        <v>Compra: Tienda Regalos - Detalle</v>
      </c>
      <c r="C27" s="25" t="str">
        <f>+IFERROR(IF(RIGHT(BD_Detalles[[#This Row],[Clase]],1)="0","",VLOOKUP(BD_Detalles[[#This Row],[Clase]],'Resumen Capas'!$A$4:$C$1048576,3,0)),"COMPLETAR")</f>
        <v>name</v>
      </c>
      <c r="D27" s="38" t="s">
        <v>103</v>
      </c>
      <c r="E27" s="41" t="s">
        <v>269</v>
      </c>
      <c r="F27" s="35" t="str">
        <f>+IFERROR(VLOOKUP(BD_Detalles[[#This Row],[Clase]],'Resumen Capas'!$A$4:$C$1048576,2,0),"COMPLETAR")</f>
        <v>Compra: Tienda Regalos - Detalle</v>
      </c>
      <c r="G27" s="40"/>
      <c r="H27" s="29" t="str">
        <f>+LEFT(BD_Detalles[[#This Row],[Clase]],2)</f>
        <v>07</v>
      </c>
      <c r="I27" s="24" t="str">
        <f>+IFERROR(VLOOKUP(BD_Detalles[[#This Row],[idcapa]],Capas[[idcapa]:[Tipo]],3,0),"")</f>
        <v>Punto</v>
      </c>
    </row>
    <row r="28" spans="1:9" ht="30.6" x14ac:dyDescent="0.3">
      <c r="A28" s="23" t="s">
        <v>127</v>
      </c>
      <c r="B28" s="42" t="str">
        <f>+IFERROR(VLOOKUP(BD_Detalles[[#This Row],[Clase]],'Resumen Capas'!$A$4:$C$1048576,2,0),"COMPLETAR")</f>
        <v>Compras: General</v>
      </c>
      <c r="C28" s="25" t="s">
        <v>224</v>
      </c>
      <c r="D28" s="32" t="s">
        <v>113</v>
      </c>
      <c r="E28" s="39"/>
      <c r="F28" s="35" t="str">
        <f>+IFERROR(VLOOKUP(BD_Detalles[[#This Row],[Clase]],'Resumen Capas'!$A$4:$C$1048576,2,0),"COMPLETAR")</f>
        <v>Compras: General</v>
      </c>
      <c r="G28" s="26" t="str">
        <f>+"https://raw.githubusercontent.com/Sud-Austral/DATA_MAPA_PUBLIC_V2/main/AGUAS/Iconos/"&amp;E29&amp;"/1.svg"</f>
        <v>https://raw.githubusercontent.com/Sud-Austral/DATA_MAPA_PUBLIC_V2/main/AGUAS/Iconos/82_compras_general/1.svg</v>
      </c>
      <c r="H28" s="29" t="str">
        <f>+LEFT(BD_Detalles[[#This Row],[Clase]],2)</f>
        <v>08</v>
      </c>
      <c r="I28" s="24" t="str">
        <f>+IFERROR(VLOOKUP(BD_Detalles[[#This Row],[idcapa]],Capas[[idcapa]:[Tipo]],3,0),"")</f>
        <v>Punto</v>
      </c>
    </row>
    <row r="29" spans="1:9" x14ac:dyDescent="0.3">
      <c r="A29" s="23" t="s">
        <v>128</v>
      </c>
      <c r="B29" s="42" t="str">
        <f>+IFERROR(VLOOKUP(BD_Detalles[[#This Row],[Clase]],'Resumen Capas'!$A$4:$C$1048576,2,0),"COMPLETAR")</f>
        <v>Compras: General - Detalle</v>
      </c>
      <c r="C29" s="25" t="str">
        <f>+IFERROR(IF(RIGHT(BD_Detalles[[#This Row],[Clase]],1)="0","",VLOOKUP(BD_Detalles[[#This Row],[Clase]],'Resumen Capas'!$A$4:$C$1048576,3,0)),"COMPLETAR")</f>
        <v>name</v>
      </c>
      <c r="D29" s="38" t="s">
        <v>103</v>
      </c>
      <c r="E29" s="41" t="s">
        <v>270</v>
      </c>
      <c r="F29" s="35" t="str">
        <f>+IFERROR(VLOOKUP(BD_Detalles[[#This Row],[Clase]],'Resumen Capas'!$A$4:$C$1048576,2,0),"COMPLETAR")</f>
        <v>Compras: General - Detalle</v>
      </c>
      <c r="G29" s="40"/>
      <c r="H29" s="29" t="str">
        <f>+LEFT(BD_Detalles[[#This Row],[Clase]],2)</f>
        <v>08</v>
      </c>
      <c r="I29" s="24" t="str">
        <f>+IFERROR(VLOOKUP(BD_Detalles[[#This Row],[idcapa]],Capas[[idcapa]:[Tipo]],3,0),"")</f>
        <v>Punto</v>
      </c>
    </row>
    <row r="30" spans="1:9" ht="30.6" x14ac:dyDescent="0.3">
      <c r="A30" s="23" t="s">
        <v>129</v>
      </c>
      <c r="B30" s="42" t="str">
        <f>+IFERROR(VLOOKUP(BD_Detalles[[#This Row],[Clase]],'Resumen Capas'!$A$4:$C$1048576,2,0),"COMPLETAR")</f>
        <v>Compras: Verdulería</v>
      </c>
      <c r="C30" s="25" t="s">
        <v>224</v>
      </c>
      <c r="D30" s="32" t="s">
        <v>113</v>
      </c>
      <c r="E30" s="39"/>
      <c r="F30" s="35" t="str">
        <f>+IFERROR(VLOOKUP(BD_Detalles[[#This Row],[Clase]],'Resumen Capas'!$A$4:$C$1048576,2,0),"COMPLETAR")</f>
        <v>Compras: Verdulería</v>
      </c>
      <c r="G30" s="26" t="str">
        <f>+"https://raw.githubusercontent.com/Sud-Austral/DATA_MAPA_PUBLIC_V2/main/AGUAS/Iconos/"&amp;E31&amp;"/1.svg"</f>
        <v>https://raw.githubusercontent.com/Sud-Austral/DATA_MAPA_PUBLIC_V2/main/AGUAS/Iconos/93_compras_verduleria/1.svg</v>
      </c>
      <c r="H30" s="29" t="str">
        <f>+LEFT(BD_Detalles[[#This Row],[Clase]],2)</f>
        <v>09</v>
      </c>
      <c r="I30" s="24" t="str">
        <f>+IFERROR(VLOOKUP(BD_Detalles[[#This Row],[idcapa]],Capas[[idcapa]:[Tipo]],3,0),"")</f>
        <v>Punto</v>
      </c>
    </row>
    <row r="31" spans="1:9" x14ac:dyDescent="0.3">
      <c r="A31" s="23" t="s">
        <v>130</v>
      </c>
      <c r="B31" s="42" t="str">
        <f>+IFERROR(VLOOKUP(BD_Detalles[[#This Row],[Clase]],'Resumen Capas'!$A$4:$C$1048576,2,0),"COMPLETAR")</f>
        <v>Compras: Verdulería - Detalle</v>
      </c>
      <c r="C31" s="25" t="str">
        <f>+IFERROR(IF(RIGHT(BD_Detalles[[#This Row],[Clase]],1)="0","",VLOOKUP(BD_Detalles[[#This Row],[Clase]],'Resumen Capas'!$A$4:$C$1048576,3,0)),"COMPLETAR")</f>
        <v>name</v>
      </c>
      <c r="D31" s="38" t="s">
        <v>103</v>
      </c>
      <c r="E31" s="41" t="s">
        <v>271</v>
      </c>
      <c r="F31" s="35" t="str">
        <f>+IFERROR(VLOOKUP(BD_Detalles[[#This Row],[Clase]],'Resumen Capas'!$A$4:$C$1048576,2,0),"COMPLETAR")</f>
        <v>Compras: Verdulería - Detalle</v>
      </c>
      <c r="G31" s="40"/>
      <c r="H31" s="29" t="str">
        <f>+LEFT(BD_Detalles[[#This Row],[Clase]],2)</f>
        <v>09</v>
      </c>
      <c r="I31" s="24" t="str">
        <f>+IFERROR(VLOOKUP(BD_Detalles[[#This Row],[idcapa]],Capas[[idcapa]:[Tipo]],3,0),"")</f>
        <v>Punto</v>
      </c>
    </row>
    <row r="32" spans="1:9" ht="30.6" x14ac:dyDescent="0.3">
      <c r="A32" s="23" t="s">
        <v>131</v>
      </c>
      <c r="B32" s="42" t="str">
        <f>+IFERROR(VLOOKUP(BD_Detalles[[#This Row],[Clase]],'Resumen Capas'!$A$4:$C$1048576,2,0),"COMPLETAR")</f>
        <v>Compras: Carnicería</v>
      </c>
      <c r="C32" s="25" t="s">
        <v>224</v>
      </c>
      <c r="D32" s="32" t="s">
        <v>113</v>
      </c>
      <c r="E32" s="39"/>
      <c r="F32" s="35" t="str">
        <f>+IFERROR(VLOOKUP(BD_Detalles[[#This Row],[Clase]],'Resumen Capas'!$A$4:$C$1048576,2,0),"COMPLETAR")</f>
        <v>Compras: Carnicería</v>
      </c>
      <c r="G32" s="26" t="str">
        <f>+"https://raw.githubusercontent.com/Sud-Austral/DATA_MAPA_PUBLIC_V2/main/AGUAS/Iconos/"&amp;E33&amp;"/1.svg"</f>
        <v>https://raw.githubusercontent.com/Sud-Austral/DATA_MAPA_PUBLIC_V2/main/AGUAS/Iconos/103_compras_carniceria/1.svg</v>
      </c>
      <c r="H32" s="29" t="str">
        <f>+LEFT(BD_Detalles[[#This Row],[Clase]],2)</f>
        <v>10</v>
      </c>
      <c r="I32" s="24" t="str">
        <f>+IFERROR(VLOOKUP(BD_Detalles[[#This Row],[idcapa]],Capas[[idcapa]:[Tipo]],3,0),"")</f>
        <v>Punto</v>
      </c>
    </row>
    <row r="33" spans="1:9" ht="20.399999999999999" x14ac:dyDescent="0.3">
      <c r="A33" s="23" t="s">
        <v>132</v>
      </c>
      <c r="B33" s="42" t="str">
        <f>+IFERROR(VLOOKUP(BD_Detalles[[#This Row],[Clase]],'Resumen Capas'!$A$4:$C$1048576,2,0),"COMPLETAR")</f>
        <v>Compras: Carnicería - Detalle</v>
      </c>
      <c r="C33" s="25" t="str">
        <f>+IFERROR(IF(RIGHT(BD_Detalles[[#This Row],[Clase]],1)="0","",VLOOKUP(BD_Detalles[[#This Row],[Clase]],'Resumen Capas'!$A$4:$C$1048576,3,0)),"COMPLETAR")</f>
        <v>name</v>
      </c>
      <c r="D33" s="38" t="s">
        <v>103</v>
      </c>
      <c r="E33" s="41" t="s">
        <v>272</v>
      </c>
      <c r="F33" s="35" t="str">
        <f>+IFERROR(VLOOKUP(BD_Detalles[[#This Row],[Clase]],'Resumen Capas'!$A$4:$C$1048576,2,0),"COMPLETAR")</f>
        <v>Compras: Carnicería - Detalle</v>
      </c>
      <c r="G33" s="40"/>
      <c r="H33" s="29" t="str">
        <f>+LEFT(BD_Detalles[[#This Row],[Clase]],2)</f>
        <v>10</v>
      </c>
      <c r="I33" s="24" t="str">
        <f>+IFERROR(VLOOKUP(BD_Detalles[[#This Row],[idcapa]],Capas[[idcapa]:[Tipo]],3,0),"")</f>
        <v>Punto</v>
      </c>
    </row>
    <row r="34" spans="1:9" ht="30.6" x14ac:dyDescent="0.3">
      <c r="A34" s="23" t="s">
        <v>133</v>
      </c>
      <c r="B34" s="42" t="str">
        <f>+IFERROR(VLOOKUP(BD_Detalles[[#This Row],[Clase]],'Resumen Capas'!$A$4:$C$1048576,2,0),"COMPLETAR")</f>
        <v>Compras: Florería</v>
      </c>
      <c r="C34" s="25" t="s">
        <v>224</v>
      </c>
      <c r="D34" s="32" t="s">
        <v>113</v>
      </c>
      <c r="E34" s="39"/>
      <c r="F34" s="35" t="str">
        <f>+IFERROR(VLOOKUP(BD_Detalles[[#This Row],[Clase]],'Resumen Capas'!$A$4:$C$1048576,2,0),"COMPLETAR")</f>
        <v>Compras: Florería</v>
      </c>
      <c r="G34" s="26" t="str">
        <f>+"https://raw.githubusercontent.com/Sud-Austral/DATA_MAPA_PUBLIC_V2/main/AGUAS/Iconos/"&amp;E35&amp;"/1.svg"</f>
        <v>https://raw.githubusercontent.com/Sud-Austral/DATA_MAPA_PUBLIC_V2/main/AGUAS/Iconos/107_compras_florista/1.svg</v>
      </c>
      <c r="H34" s="29" t="str">
        <f>+LEFT(BD_Detalles[[#This Row],[Clase]],2)</f>
        <v>11</v>
      </c>
      <c r="I34" s="24" t="str">
        <f>+IFERROR(VLOOKUP(BD_Detalles[[#This Row],[idcapa]],Capas[[idcapa]:[Tipo]],3,0),"")</f>
        <v>Punto</v>
      </c>
    </row>
    <row r="35" spans="1:9" x14ac:dyDescent="0.3">
      <c r="A35" s="23" t="s">
        <v>134</v>
      </c>
      <c r="B35" s="42" t="str">
        <f>+IFERROR(VLOOKUP(BD_Detalles[[#This Row],[Clase]],'Resumen Capas'!$A$4:$C$1048576,2,0),"COMPLETAR")</f>
        <v>Compras: Florería - Detalle</v>
      </c>
      <c r="C35" s="25" t="str">
        <f>+IFERROR(IF(RIGHT(BD_Detalles[[#This Row],[Clase]],1)="0","",VLOOKUP(BD_Detalles[[#This Row],[Clase]],'Resumen Capas'!$A$4:$C$1048576,3,0)),"COMPLETAR")</f>
        <v>name</v>
      </c>
      <c r="D35" s="38" t="s">
        <v>103</v>
      </c>
      <c r="E35" s="41" t="s">
        <v>273</v>
      </c>
      <c r="F35" s="35" t="str">
        <f>+IFERROR(VLOOKUP(BD_Detalles[[#This Row],[Clase]],'Resumen Capas'!$A$4:$C$1048576,2,0),"COMPLETAR")</f>
        <v>Compras: Florería - Detalle</v>
      </c>
      <c r="G35" s="40"/>
      <c r="H35" s="29" t="str">
        <f>+LEFT(BD_Detalles[[#This Row],[Clase]],2)</f>
        <v>11</v>
      </c>
      <c r="I35" s="24" t="str">
        <f>+IFERROR(VLOOKUP(BD_Detalles[[#This Row],[idcapa]],Capas[[idcapa]:[Tipo]],3,0),"")</f>
        <v>Punto</v>
      </c>
    </row>
    <row r="36" spans="1:9" ht="30.6" x14ac:dyDescent="0.3">
      <c r="A36" s="23" t="s">
        <v>135</v>
      </c>
      <c r="B36" s="42" t="str">
        <f>+IFERROR(VLOOKUP(BD_Detalles[[#This Row],[Clase]],'Resumen Capas'!$A$4:$C$1048576,2,0),"COMPLETAR")</f>
        <v>Compras: Jardinería</v>
      </c>
      <c r="C36" s="25" t="s">
        <v>224</v>
      </c>
      <c r="D36" s="32" t="s">
        <v>113</v>
      </c>
      <c r="E36" s="39"/>
      <c r="F36" s="35" t="str">
        <f>+IFERROR(VLOOKUP(BD_Detalles[[#This Row],[Clase]],'Resumen Capas'!$A$4:$C$1048576,2,0),"COMPLETAR")</f>
        <v>Compras: Jardinería</v>
      </c>
      <c r="G36" s="26" t="str">
        <f>+"https://raw.githubusercontent.com/Sud-Austral/DATA_MAPA_PUBLIC_V2/main/AGUAS/Iconos/"&amp;E37&amp;"/1.svg"</f>
        <v>https://raw.githubusercontent.com/Sud-Austral/DATA_MAPA_PUBLIC_V2/main/AGUAS/Iconos/121_compras_centrojardineria/1.svg</v>
      </c>
      <c r="H36" s="29" t="str">
        <f>+LEFT(BD_Detalles[[#This Row],[Clase]],2)</f>
        <v>12</v>
      </c>
      <c r="I36" s="24" t="str">
        <f>+IFERROR(VLOOKUP(BD_Detalles[[#This Row],[idcapa]],Capas[[idcapa]:[Tipo]],3,0),"")</f>
        <v>Punto</v>
      </c>
    </row>
    <row r="37" spans="1:9" ht="20.399999999999999" x14ac:dyDescent="0.3">
      <c r="A37" s="23" t="s">
        <v>136</v>
      </c>
      <c r="B37" s="42" t="str">
        <f>+IFERROR(VLOOKUP(BD_Detalles[[#This Row],[Clase]],'Resumen Capas'!$A$4:$C$1048576,2,0),"COMPLETAR")</f>
        <v>Compras: Jardinería - Detalle</v>
      </c>
      <c r="C37" s="25" t="str">
        <f>+IFERROR(IF(RIGHT(BD_Detalles[[#This Row],[Clase]],1)="0","",VLOOKUP(BD_Detalles[[#This Row],[Clase]],'Resumen Capas'!$A$4:$C$1048576,3,0)),"COMPLETAR")</f>
        <v>name</v>
      </c>
      <c r="D37" s="38" t="s">
        <v>103</v>
      </c>
      <c r="E37" s="41" t="s">
        <v>274</v>
      </c>
      <c r="F37" s="35" t="str">
        <f>+IFERROR(VLOOKUP(BD_Detalles[[#This Row],[Clase]],'Resumen Capas'!$A$4:$C$1048576,2,0),"COMPLETAR")</f>
        <v>Compras: Jardinería - Detalle</v>
      </c>
      <c r="G37" s="40"/>
      <c r="H37" s="29" t="str">
        <f>+LEFT(BD_Detalles[[#This Row],[Clase]],2)</f>
        <v>12</v>
      </c>
      <c r="I37" s="24" t="str">
        <f>+IFERROR(VLOOKUP(BD_Detalles[[#This Row],[idcapa]],Capas[[idcapa]:[Tipo]],3,0),"")</f>
        <v>Punto</v>
      </c>
    </row>
    <row r="38" spans="1:9" ht="30.6" x14ac:dyDescent="0.3">
      <c r="A38" s="23" t="s">
        <v>137</v>
      </c>
      <c r="B38" s="42" t="str">
        <f>+IFERROR(VLOOKUP(BD_Detalles[[#This Row],[Clase]],'Resumen Capas'!$A$4:$C$1048576,2,0),"COMPLETAR")</f>
        <v>Compras: Centro Comercial</v>
      </c>
      <c r="C38" s="25" t="s">
        <v>224</v>
      </c>
      <c r="D38" s="32" t="s">
        <v>113</v>
      </c>
      <c r="E38" s="39"/>
      <c r="F38" s="35" t="str">
        <f>+IFERROR(VLOOKUP(BD_Detalles[[#This Row],[Clase]],'Resumen Capas'!$A$4:$C$1048576,2,0),"COMPLETAR")</f>
        <v>Compras: Centro Comercial</v>
      </c>
      <c r="G38" s="26" t="str">
        <f>+"https://raw.githubusercontent.com/Sud-Austral/DATA_MAPA_PUBLIC_V2/main/AGUAS/Iconos/"&amp;E39&amp;"/1.svg"</f>
        <v>https://raw.githubusercontent.com/Sud-Austral/DATA_MAPA_PUBLIC_V2/main/AGUAS/Iconos/145_compras_centrocomercial/1.svg</v>
      </c>
      <c r="H38" s="29" t="str">
        <f>+LEFT(BD_Detalles[[#This Row],[Clase]],2)</f>
        <v>13</v>
      </c>
      <c r="I38" s="24" t="str">
        <f>+IFERROR(VLOOKUP(BD_Detalles[[#This Row],[idcapa]],Capas[[idcapa]:[Tipo]],3,0),"")</f>
        <v>Punto</v>
      </c>
    </row>
    <row r="39" spans="1:9" ht="20.399999999999999" x14ac:dyDescent="0.3">
      <c r="A39" s="23" t="s">
        <v>138</v>
      </c>
      <c r="B39" s="42" t="str">
        <f>+IFERROR(VLOOKUP(BD_Detalles[[#This Row],[Clase]],'Resumen Capas'!$A$4:$C$1048576,2,0),"COMPLETAR")</f>
        <v>Compras: Centro Comercial - Detalle</v>
      </c>
      <c r="C39" s="25" t="str">
        <f>+IFERROR(IF(RIGHT(BD_Detalles[[#This Row],[Clase]],1)="0","",VLOOKUP(BD_Detalles[[#This Row],[Clase]],'Resumen Capas'!$A$4:$C$1048576,3,0)),"COMPLETAR")</f>
        <v>name</v>
      </c>
      <c r="D39" s="38" t="s">
        <v>103</v>
      </c>
      <c r="E39" s="41" t="s">
        <v>275</v>
      </c>
      <c r="F39" s="35" t="str">
        <f>+IFERROR(VLOOKUP(BD_Detalles[[#This Row],[Clase]],'Resumen Capas'!$A$4:$C$1048576,2,0),"COMPLETAR")</f>
        <v>Compras: Centro Comercial - Detalle</v>
      </c>
      <c r="G39" s="40"/>
      <c r="H39" s="29" t="str">
        <f>+LEFT(BD_Detalles[[#This Row],[Clase]],2)</f>
        <v>13</v>
      </c>
      <c r="I39" s="24" t="str">
        <f>+IFERROR(VLOOKUP(BD_Detalles[[#This Row],[idcapa]],Capas[[idcapa]:[Tipo]],3,0),"")</f>
        <v>Punto</v>
      </c>
    </row>
    <row r="40" spans="1:9" ht="30.6" x14ac:dyDescent="0.3">
      <c r="A40" s="23" t="s">
        <v>327</v>
      </c>
      <c r="B40" s="42" t="str">
        <f>+IFERROR(VLOOKUP(BD_Detalles[[#This Row],[Clase]],'Resumen Capas'!$A$4:$C$1048576,2,0),"COMPLETAR")</f>
        <v>Alojamiento: Camping</v>
      </c>
      <c r="C40" s="25" t="s">
        <v>224</v>
      </c>
      <c r="D40" s="32" t="s">
        <v>113</v>
      </c>
      <c r="E40" s="41"/>
      <c r="F40" s="35" t="str">
        <f>+IFERROR(VLOOKUP(BD_Detalles[[#This Row],[Clase]],'Resumen Capas'!$A$4:$C$1048576,2,0),"COMPLETAR")</f>
        <v>Alojamiento: Camping</v>
      </c>
      <c r="G40" s="26" t="s">
        <v>345</v>
      </c>
      <c r="H40" s="29" t="str">
        <f>+LEFT(BD_Detalles[[#This Row],[Clase]],2)</f>
        <v>14</v>
      </c>
      <c r="I40" s="24" t="str">
        <f>+IFERROR(VLOOKUP(BD_Detalles[[#This Row],[idcapa]],Capas[[idcapa]:[Tipo]],3,0),"")</f>
        <v>Punto</v>
      </c>
    </row>
    <row r="41" spans="1:9" ht="20.399999999999999" x14ac:dyDescent="0.3">
      <c r="A41" s="23" t="s">
        <v>328</v>
      </c>
      <c r="B41" s="42" t="str">
        <f>+IFERROR(VLOOKUP(BD_Detalles[[#This Row],[Clase]],'Resumen Capas'!$A$4:$C$1048576,2,0),"COMPLETAR")</f>
        <v>Alojamiento: Camping - Detalle</v>
      </c>
      <c r="C41" s="25" t="str">
        <f>+IFERROR(IF(RIGHT(BD_Detalles[[#This Row],[Clase]],1)="0","",VLOOKUP(BD_Detalles[[#This Row],[Clase]],'Resumen Capas'!$A$4:$C$1048576,3,0)),"COMPLETAR")</f>
        <v>name</v>
      </c>
      <c r="D41" s="38" t="s">
        <v>103</v>
      </c>
      <c r="E41" s="41" t="s">
        <v>346</v>
      </c>
      <c r="F41" s="35" t="str">
        <f>+IFERROR(VLOOKUP(BD_Detalles[[#This Row],[Clase]],'Resumen Capas'!$A$4:$C$1048576,2,0),"COMPLETAR")</f>
        <v>Alojamiento: Camping - Detalle</v>
      </c>
      <c r="G41" s="40"/>
      <c r="H41" s="29" t="str">
        <f>+LEFT(BD_Detalles[[#This Row],[Clase]],2)</f>
        <v>14</v>
      </c>
      <c r="I41" s="24" t="str">
        <f>+IFERROR(VLOOKUP(BD_Detalles[[#This Row],[idcapa]],Capas[[idcapa]:[Tipo]],3,0),"")</f>
        <v>Punto</v>
      </c>
    </row>
    <row r="42" spans="1:9" ht="30.6" x14ac:dyDescent="0.3">
      <c r="A42" s="23" t="s">
        <v>329</v>
      </c>
      <c r="B42" s="42" t="str">
        <f>+IFERROR(VLOOKUP(BD_Detalles[[#This Row],[Clase]],'Resumen Capas'!$A$4:$C$1048576,2,0),"COMPLETAR")</f>
        <v>Alojamiento: Refugio</v>
      </c>
      <c r="C42" s="25" t="s">
        <v>224</v>
      </c>
      <c r="D42" s="32" t="s">
        <v>113</v>
      </c>
      <c r="E42" s="41"/>
      <c r="F42" s="35" t="str">
        <f>+IFERROR(VLOOKUP(BD_Detalles[[#This Row],[Clase]],'Resumen Capas'!$A$4:$C$1048576,2,0),"COMPLETAR")</f>
        <v>Alojamiento: Refugio</v>
      </c>
      <c r="G42" s="26" t="s">
        <v>347</v>
      </c>
      <c r="H42" s="29" t="str">
        <f>+LEFT(BD_Detalles[[#This Row],[Clase]],2)</f>
        <v>15</v>
      </c>
      <c r="I42" s="24" t="str">
        <f>+IFERROR(VLOOKUP(BD_Detalles[[#This Row],[idcapa]],Capas[[idcapa]:[Tipo]],3,0),"")</f>
        <v>Punto</v>
      </c>
    </row>
    <row r="43" spans="1:9" x14ac:dyDescent="0.3">
      <c r="A43" s="23" t="s">
        <v>330</v>
      </c>
      <c r="B43" s="42" t="str">
        <f>+IFERROR(VLOOKUP(BD_Detalles[[#This Row],[Clase]],'Resumen Capas'!$A$4:$C$1048576,2,0),"COMPLETAR")</f>
        <v>Alojamiento: Refugio - Detalle</v>
      </c>
      <c r="C43" s="25" t="str">
        <f>+IFERROR(IF(RIGHT(BD_Detalles[[#This Row],[Clase]],1)="0","",VLOOKUP(BD_Detalles[[#This Row],[Clase]],'Resumen Capas'!$A$4:$C$1048576,3,0)),"COMPLETAR")</f>
        <v>name</v>
      </c>
      <c r="D43" s="38" t="s">
        <v>103</v>
      </c>
      <c r="E43" s="41" t="s">
        <v>348</v>
      </c>
      <c r="F43" s="35" t="str">
        <f>+IFERROR(VLOOKUP(BD_Detalles[[#This Row],[Clase]],'Resumen Capas'!$A$4:$C$1048576,2,0),"COMPLETAR")</f>
        <v>Alojamiento: Refugio - Detalle</v>
      </c>
      <c r="G43" s="40"/>
      <c r="H43" s="29" t="str">
        <f>+LEFT(BD_Detalles[[#This Row],[Clase]],2)</f>
        <v>15</v>
      </c>
      <c r="I43" s="24" t="str">
        <f>+IFERROR(VLOOKUP(BD_Detalles[[#This Row],[idcapa]],Capas[[idcapa]:[Tipo]],3,0),"")</f>
        <v>Punto</v>
      </c>
    </row>
    <row r="44" spans="1:9" ht="30.6" x14ac:dyDescent="0.3">
      <c r="A44" s="23" t="s">
        <v>331</v>
      </c>
      <c r="B44" s="42" t="str">
        <f>+IFERROR(VLOOKUP(BD_Detalles[[#This Row],[Clase]],'Resumen Capas'!$A$4:$C$1048576,2,0),"COMPLETAR")</f>
        <v>Alojamiento: Choza Alpina</v>
      </c>
      <c r="C44" s="25" t="s">
        <v>224</v>
      </c>
      <c r="D44" s="32" t="s">
        <v>113</v>
      </c>
      <c r="E44" s="41"/>
      <c r="F44" s="35" t="str">
        <f>+IFERROR(VLOOKUP(BD_Detalles[[#This Row],[Clase]],'Resumen Capas'!$A$4:$C$1048576,2,0),"COMPLETAR")</f>
        <v>Alojamiento: Choza Alpina</v>
      </c>
      <c r="G44" s="26" t="s">
        <v>349</v>
      </c>
      <c r="H44" s="29" t="str">
        <f>+LEFT(BD_Detalles[[#This Row],[Clase]],2)</f>
        <v>16</v>
      </c>
      <c r="I44" s="24" t="str">
        <f>+IFERROR(VLOOKUP(BD_Detalles[[#This Row],[idcapa]],Capas[[idcapa]:[Tipo]],3,0),"")</f>
        <v>Punto</v>
      </c>
    </row>
    <row r="45" spans="1:9" ht="20.399999999999999" x14ac:dyDescent="0.3">
      <c r="A45" s="23" t="s">
        <v>332</v>
      </c>
      <c r="B45" s="42" t="str">
        <f>+IFERROR(VLOOKUP(BD_Detalles[[#This Row],[Clase]],'Resumen Capas'!$A$4:$C$1048576,2,0),"COMPLETAR")</f>
        <v>Alojamiento: Choza Alpina - Detalle</v>
      </c>
      <c r="C45" s="25" t="str">
        <f>+IFERROR(IF(RIGHT(BD_Detalles[[#This Row],[Clase]],1)="0","",VLOOKUP(BD_Detalles[[#This Row],[Clase]],'Resumen Capas'!$A$4:$C$1048576,3,0)),"COMPLETAR")</f>
        <v>name</v>
      </c>
      <c r="D45" s="38" t="s">
        <v>103</v>
      </c>
      <c r="E45" s="41" t="s">
        <v>350</v>
      </c>
      <c r="F45" s="35" t="str">
        <f>+IFERROR(VLOOKUP(BD_Detalles[[#This Row],[Clase]],'Resumen Capas'!$A$4:$C$1048576,2,0),"COMPLETAR")</f>
        <v>Alojamiento: Choza Alpina - Detalle</v>
      </c>
      <c r="G45" s="40"/>
      <c r="H45" s="29" t="str">
        <f>+LEFT(BD_Detalles[[#This Row],[Clase]],2)</f>
        <v>16</v>
      </c>
      <c r="I45" s="24" t="str">
        <f>+IFERROR(VLOOKUP(BD_Detalles[[#This Row],[idcapa]],Capas[[idcapa]:[Tipo]],3,0),"")</f>
        <v>Punto</v>
      </c>
    </row>
    <row r="46" spans="1:9" ht="30.6" x14ac:dyDescent="0.3">
      <c r="A46" s="23" t="s">
        <v>333</v>
      </c>
      <c r="B46" s="42" t="str">
        <f>+IFERROR(VLOOKUP(BD_Detalles[[#This Row],[Clase]],'Resumen Capas'!$A$4:$C$1048576,2,0),"COMPLETAR")</f>
        <v>Alojamiento: Albergue</v>
      </c>
      <c r="C46" s="25" t="s">
        <v>224</v>
      </c>
      <c r="D46" s="32" t="s">
        <v>113</v>
      </c>
      <c r="E46" s="41"/>
      <c r="F46" s="35" t="str">
        <f>+IFERROR(VLOOKUP(BD_Detalles[[#This Row],[Clase]],'Resumen Capas'!$A$4:$C$1048576,2,0),"COMPLETAR")</f>
        <v>Alojamiento: Albergue</v>
      </c>
      <c r="G46" s="26" t="s">
        <v>351</v>
      </c>
      <c r="H46" s="29" t="str">
        <f>+LEFT(BD_Detalles[[#This Row],[Clase]],2)</f>
        <v>17</v>
      </c>
      <c r="I46" s="24" t="str">
        <f>+IFERROR(VLOOKUP(BD_Detalles[[#This Row],[idcapa]],Capas[[idcapa]:[Tipo]],3,0),"")</f>
        <v>Punto</v>
      </c>
    </row>
    <row r="47" spans="1:9" ht="20.399999999999999" x14ac:dyDescent="0.3">
      <c r="A47" s="23" t="s">
        <v>334</v>
      </c>
      <c r="B47" s="42" t="str">
        <f>+IFERROR(VLOOKUP(BD_Detalles[[#This Row],[Clase]],'Resumen Capas'!$A$4:$C$1048576,2,0),"COMPLETAR")</f>
        <v>Alojamiento: Albergue - Detalle</v>
      </c>
      <c r="C47" s="25" t="str">
        <f>+IFERROR(IF(RIGHT(BD_Detalles[[#This Row],[Clase]],1)="0","",VLOOKUP(BD_Detalles[[#This Row],[Clase]],'Resumen Capas'!$A$4:$C$1048576,3,0)),"COMPLETAR")</f>
        <v>name</v>
      </c>
      <c r="D47" s="38" t="s">
        <v>103</v>
      </c>
      <c r="E47" s="41" t="s">
        <v>352</v>
      </c>
      <c r="F47" s="35" t="str">
        <f>+IFERROR(VLOOKUP(BD_Detalles[[#This Row],[Clase]],'Resumen Capas'!$A$4:$C$1048576,2,0),"COMPLETAR")</f>
        <v>Alojamiento: Albergue - Detalle</v>
      </c>
      <c r="G47" s="40"/>
      <c r="H47" s="29" t="str">
        <f>+LEFT(BD_Detalles[[#This Row],[Clase]],2)</f>
        <v>17</v>
      </c>
      <c r="I47" s="24" t="str">
        <f>+IFERROR(VLOOKUP(BD_Detalles[[#This Row],[idcapa]],Capas[[idcapa]:[Tipo]],3,0),"")</f>
        <v>Punto</v>
      </c>
    </row>
    <row r="48" spans="1:9" ht="30.6" x14ac:dyDescent="0.3">
      <c r="A48" s="23" t="s">
        <v>335</v>
      </c>
      <c r="B48" s="42" t="str">
        <f>+IFERROR(VLOOKUP(BD_Detalles[[#This Row],[Clase]],'Resumen Capas'!$A$4:$C$1048576,2,0),"COMPLETAR")</f>
        <v>Alojamiento: Casa Invitados</v>
      </c>
      <c r="C48" s="25" t="s">
        <v>224</v>
      </c>
      <c r="D48" s="32" t="s">
        <v>113</v>
      </c>
      <c r="E48" s="41"/>
      <c r="F48" s="35" t="str">
        <f>+IFERROR(VLOOKUP(BD_Detalles[[#This Row],[Clase]],'Resumen Capas'!$A$4:$C$1048576,2,0),"COMPLETAR")</f>
        <v>Alojamiento: Casa Invitados</v>
      </c>
      <c r="G48" s="26" t="s">
        <v>353</v>
      </c>
      <c r="H48" s="29" t="str">
        <f>+LEFT(BD_Detalles[[#This Row],[Clase]],2)</f>
        <v>18</v>
      </c>
      <c r="I48" s="24" t="str">
        <f>+IFERROR(VLOOKUP(BD_Detalles[[#This Row],[idcapa]],Capas[[idcapa]:[Tipo]],3,0),"")</f>
        <v>Punto</v>
      </c>
    </row>
    <row r="49" spans="1:9" ht="20.399999999999999" x14ac:dyDescent="0.3">
      <c r="A49" s="23" t="s">
        <v>336</v>
      </c>
      <c r="B49" s="42" t="str">
        <f>+IFERROR(VLOOKUP(BD_Detalles[[#This Row],[Clase]],'Resumen Capas'!$A$4:$C$1048576,2,0),"COMPLETAR")</f>
        <v>Alojamiento: Casa Invitados - Detalle</v>
      </c>
      <c r="C49" s="25" t="str">
        <f>+IFERROR(IF(RIGHT(BD_Detalles[[#This Row],[Clase]],1)="0","",VLOOKUP(BD_Detalles[[#This Row],[Clase]],'Resumen Capas'!$A$4:$C$1048576,3,0)),"COMPLETAR")</f>
        <v>name</v>
      </c>
      <c r="D49" s="38" t="s">
        <v>103</v>
      </c>
      <c r="E49" s="41" t="s">
        <v>354</v>
      </c>
      <c r="F49" s="35" t="str">
        <f>+IFERROR(VLOOKUP(BD_Detalles[[#This Row],[Clase]],'Resumen Capas'!$A$4:$C$1048576,2,0),"COMPLETAR")</f>
        <v>Alojamiento: Casa Invitados - Detalle</v>
      </c>
      <c r="G49" s="40"/>
      <c r="H49" s="29" t="str">
        <f>+LEFT(BD_Detalles[[#This Row],[Clase]],2)</f>
        <v>18</v>
      </c>
      <c r="I49" s="24" t="str">
        <f>+IFERROR(VLOOKUP(BD_Detalles[[#This Row],[idcapa]],Capas[[idcapa]:[Tipo]],3,0),"")</f>
        <v>Punto</v>
      </c>
    </row>
    <row r="50" spans="1:9" ht="30.6" x14ac:dyDescent="0.3">
      <c r="A50" s="23" t="s">
        <v>337</v>
      </c>
      <c r="B50" s="42" t="str">
        <f>+IFERROR(VLOOKUP(BD_Detalles[[#This Row],[Clase]],'Resumen Capas'!$A$4:$C$1048576,2,0),"COMPLETAR")</f>
        <v>Alojamiento: Hotel</v>
      </c>
      <c r="C50" s="25" t="s">
        <v>224</v>
      </c>
      <c r="D50" s="32" t="s">
        <v>113</v>
      </c>
      <c r="E50" s="41"/>
      <c r="F50" s="35" t="str">
        <f>+IFERROR(VLOOKUP(BD_Detalles[[#This Row],[Clase]],'Resumen Capas'!$A$4:$C$1048576,2,0),"COMPLETAR")</f>
        <v>Alojamiento: Hotel</v>
      </c>
      <c r="G50" s="26" t="s">
        <v>355</v>
      </c>
      <c r="H50" s="29" t="str">
        <f>+LEFT(BD_Detalles[[#This Row],[Clase]],2)</f>
        <v>19</v>
      </c>
      <c r="I50" s="24" t="str">
        <f>+IFERROR(VLOOKUP(BD_Detalles[[#This Row],[idcapa]],Capas[[idcapa]:[Tipo]],3,0),"")</f>
        <v>Punto</v>
      </c>
    </row>
    <row r="51" spans="1:9" x14ac:dyDescent="0.3">
      <c r="A51" s="23" t="s">
        <v>338</v>
      </c>
      <c r="B51" s="42" t="str">
        <f>+IFERROR(VLOOKUP(BD_Detalles[[#This Row],[Clase]],'Resumen Capas'!$A$4:$C$1048576,2,0),"COMPLETAR")</f>
        <v>Alojamiento: Hotel - Detalle</v>
      </c>
      <c r="C51" s="25" t="str">
        <f>+IFERROR(IF(RIGHT(BD_Detalles[[#This Row],[Clase]],1)="0","",VLOOKUP(BD_Detalles[[#This Row],[Clase]],'Resumen Capas'!$A$4:$C$1048576,3,0)),"COMPLETAR")</f>
        <v>name</v>
      </c>
      <c r="D51" s="38" t="s">
        <v>103</v>
      </c>
      <c r="E51" s="41" t="s">
        <v>356</v>
      </c>
      <c r="F51" s="35" t="str">
        <f>+IFERROR(VLOOKUP(BD_Detalles[[#This Row],[Clase]],'Resumen Capas'!$A$4:$C$1048576,2,0),"COMPLETAR")</f>
        <v>Alojamiento: Hotel - Detalle</v>
      </c>
      <c r="G51" s="40"/>
      <c r="H51" s="29" t="str">
        <f>+LEFT(BD_Detalles[[#This Row],[Clase]],2)</f>
        <v>19</v>
      </c>
      <c r="I51" s="24" t="str">
        <f>+IFERROR(VLOOKUP(BD_Detalles[[#This Row],[idcapa]],Capas[[idcapa]:[Tipo]],3,0),"")</f>
        <v>Punto</v>
      </c>
    </row>
    <row r="52" spans="1:9" ht="30.6" x14ac:dyDescent="0.3">
      <c r="A52" s="23" t="s">
        <v>339</v>
      </c>
      <c r="B52" s="42" t="str">
        <f>+IFERROR(VLOOKUP(BD_Detalles[[#This Row],[Clase]],'Resumen Capas'!$A$4:$C$1048576,2,0),"COMPLETAR")</f>
        <v>Alojamiento: Motel</v>
      </c>
      <c r="C52" s="25" t="s">
        <v>224</v>
      </c>
      <c r="D52" s="32" t="s">
        <v>113</v>
      </c>
      <c r="E52" s="41"/>
      <c r="F52" s="35" t="str">
        <f>+IFERROR(VLOOKUP(BD_Detalles[[#This Row],[Clase]],'Resumen Capas'!$A$4:$C$1048576,2,0),"COMPLETAR")</f>
        <v>Alojamiento: Motel</v>
      </c>
      <c r="G52" s="26" t="s">
        <v>357</v>
      </c>
      <c r="H52" s="29" t="str">
        <f>+LEFT(BD_Detalles[[#This Row],[Clase]],2)</f>
        <v>20</v>
      </c>
      <c r="I52" s="24" t="str">
        <f>+IFERROR(VLOOKUP(BD_Detalles[[#This Row],[idcapa]],Capas[[idcapa]:[Tipo]],3,0),"")</f>
        <v>Punto</v>
      </c>
    </row>
    <row r="53" spans="1:9" x14ac:dyDescent="0.3">
      <c r="A53" s="23" t="s">
        <v>340</v>
      </c>
      <c r="B53" s="42" t="str">
        <f>+IFERROR(VLOOKUP(BD_Detalles[[#This Row],[Clase]],'Resumen Capas'!$A$4:$C$1048576,2,0),"COMPLETAR")</f>
        <v>Alojamiento: Motel - Detalle</v>
      </c>
      <c r="C53" s="25" t="str">
        <f>+IFERROR(IF(RIGHT(BD_Detalles[[#This Row],[Clase]],1)="0","",VLOOKUP(BD_Detalles[[#This Row],[Clase]],'Resumen Capas'!$A$4:$C$1048576,3,0)),"COMPLETAR")</f>
        <v>name</v>
      </c>
      <c r="D53" s="38" t="s">
        <v>103</v>
      </c>
      <c r="E53" s="41" t="s">
        <v>358</v>
      </c>
      <c r="F53" s="35" t="str">
        <f>+IFERROR(VLOOKUP(BD_Detalles[[#This Row],[Clase]],'Resumen Capas'!$A$4:$C$1048576,2,0),"COMPLETAR")</f>
        <v>Alojamiento: Motel - Detalle</v>
      </c>
      <c r="G53" s="40"/>
      <c r="H53" s="29" t="str">
        <f>+LEFT(BD_Detalles[[#This Row],[Clase]],2)</f>
        <v>20</v>
      </c>
      <c r="I53" s="24" t="str">
        <f>+IFERROR(VLOOKUP(BD_Detalles[[#This Row],[idcapa]],Capas[[idcapa]:[Tipo]],3,0),"")</f>
        <v>Punto</v>
      </c>
    </row>
    <row r="54" spans="1:9" ht="30.6" x14ac:dyDescent="0.3">
      <c r="A54" s="23" t="s">
        <v>341</v>
      </c>
      <c r="B54" s="42" t="str">
        <f>+IFERROR(VLOOKUP(BD_Detalles[[#This Row],[Clase]],'Resumen Capas'!$A$4:$C$1048576,2,0),"COMPLETAR")</f>
        <v>Alojamiento: Sitio Caravanas</v>
      </c>
      <c r="C54" s="25" t="s">
        <v>224</v>
      </c>
      <c r="D54" s="32" t="s">
        <v>113</v>
      </c>
      <c r="E54" s="41"/>
      <c r="F54" s="35" t="str">
        <f>+IFERROR(VLOOKUP(BD_Detalles[[#This Row],[Clase]],'Resumen Capas'!$A$4:$C$1048576,2,0),"COMPLETAR")</f>
        <v>Alojamiento: Sitio Caravanas</v>
      </c>
      <c r="G54" s="26" t="s">
        <v>359</v>
      </c>
      <c r="H54" s="29" t="str">
        <f>+LEFT(BD_Detalles[[#This Row],[Clase]],2)</f>
        <v>21</v>
      </c>
      <c r="I54" s="24" t="str">
        <f>+IFERROR(VLOOKUP(BD_Detalles[[#This Row],[idcapa]],Capas[[idcapa]:[Tipo]],3,0),"")</f>
        <v>Punto</v>
      </c>
    </row>
    <row r="55" spans="1:9" ht="20.399999999999999" x14ac:dyDescent="0.3">
      <c r="A55" s="23" t="s">
        <v>342</v>
      </c>
      <c r="B55" s="42" t="str">
        <f>+IFERROR(VLOOKUP(BD_Detalles[[#This Row],[Clase]],'Resumen Capas'!$A$4:$C$1048576,2,0),"COMPLETAR")</f>
        <v>Alojamiento: Sitio Caravanas - Detalle</v>
      </c>
      <c r="C55" s="25" t="str">
        <f>+IFERROR(IF(RIGHT(BD_Detalles[[#This Row],[Clase]],1)="0","",VLOOKUP(BD_Detalles[[#This Row],[Clase]],'Resumen Capas'!$A$4:$C$1048576,3,0)),"COMPLETAR")</f>
        <v>name</v>
      </c>
      <c r="D55" s="38" t="s">
        <v>103</v>
      </c>
      <c r="E55" s="41" t="s">
        <v>360</v>
      </c>
      <c r="F55" s="35" t="str">
        <f>+IFERROR(VLOOKUP(BD_Detalles[[#This Row],[Clase]],'Resumen Capas'!$A$4:$C$1048576,2,0),"COMPLETAR")</f>
        <v>Alojamiento: Sitio Caravanas - Detalle</v>
      </c>
      <c r="G55" s="40"/>
      <c r="H55" s="29" t="str">
        <f>+LEFT(BD_Detalles[[#This Row],[Clase]],2)</f>
        <v>21</v>
      </c>
      <c r="I55" s="24" t="str">
        <f>+IFERROR(VLOOKUP(BD_Detalles[[#This Row],[idcapa]],Capas[[idcapa]:[Tipo]],3,0),"")</f>
        <v>Punto</v>
      </c>
    </row>
    <row r="56" spans="1:9" ht="30.6" x14ac:dyDescent="0.3">
      <c r="A56" s="23" t="s">
        <v>343</v>
      </c>
      <c r="B56" s="42" t="str">
        <f>+IFERROR(VLOOKUP(BD_Detalles[[#This Row],[Clase]],'Resumen Capas'!$A$4:$C$1048576,2,0),"COMPLETAR")</f>
        <v>Alojamiento: Chalet</v>
      </c>
      <c r="C56" s="25" t="s">
        <v>224</v>
      </c>
      <c r="D56" s="32" t="s">
        <v>113</v>
      </c>
      <c r="E56" s="41"/>
      <c r="F56" s="35" t="str">
        <f>+IFERROR(VLOOKUP(BD_Detalles[[#This Row],[Clase]],'Resumen Capas'!$A$4:$C$1048576,2,0),"COMPLETAR")</f>
        <v>Alojamiento: Chalet</v>
      </c>
      <c r="G56" s="26" t="s">
        <v>361</v>
      </c>
      <c r="H56" s="29" t="str">
        <f>+LEFT(BD_Detalles[[#This Row],[Clase]],2)</f>
        <v>22</v>
      </c>
      <c r="I56" s="24" t="str">
        <f>+IFERROR(VLOOKUP(BD_Detalles[[#This Row],[idcapa]],Capas[[idcapa]:[Tipo]],3,0),"")</f>
        <v>Punto</v>
      </c>
    </row>
    <row r="57" spans="1:9" ht="20.399999999999999" x14ac:dyDescent="0.3">
      <c r="A57" s="23" t="s">
        <v>344</v>
      </c>
      <c r="B57" s="42" t="str">
        <f>+IFERROR(VLOOKUP(BD_Detalles[[#This Row],[Clase]],'Resumen Capas'!$A$4:$C$1048576,2,0),"COMPLETAR")</f>
        <v>Alojamiento: Chalet - Detalle</v>
      </c>
      <c r="C57" s="25" t="str">
        <f>+IFERROR(IF(RIGHT(BD_Detalles[[#This Row],[Clase]],1)="0","",VLOOKUP(BD_Detalles[[#This Row],[Clase]],'Resumen Capas'!$A$4:$C$1048576,3,0)),"COMPLETAR")</f>
        <v>name</v>
      </c>
      <c r="D57" s="38" t="s">
        <v>103</v>
      </c>
      <c r="E57" s="41" t="s">
        <v>362</v>
      </c>
      <c r="F57" s="35" t="str">
        <f>+IFERROR(VLOOKUP(BD_Detalles[[#This Row],[Clase]],'Resumen Capas'!$A$4:$C$1048576,2,0),"COMPLETAR")</f>
        <v>Alojamiento: Chalet - Detalle</v>
      </c>
      <c r="G57" s="40"/>
      <c r="H57" s="29" t="str">
        <f>+LEFT(BD_Detalles[[#This Row],[Clase]],2)</f>
        <v>22</v>
      </c>
      <c r="I57" s="24" t="str">
        <f>+IFERROR(VLOOKUP(BD_Detalles[[#This Row],[idcapa]],Capas[[idcapa]:[Tipo]],3,0),"")</f>
        <v>Punto</v>
      </c>
    </row>
    <row r="58" spans="1:9" ht="30.6" x14ac:dyDescent="0.3">
      <c r="A58" s="23" t="s">
        <v>405</v>
      </c>
      <c r="B58" s="42" t="str">
        <f>+IFERROR(VLOOKUP(BD_Detalles[[#This Row],[Clase]],'Resumen Capas'!$A$4:$C$1048576,2,0),"COMPLETAR")</f>
        <v>Abastecimiento: Bar</v>
      </c>
      <c r="C58" s="25" t="s">
        <v>224</v>
      </c>
      <c r="D58" s="32" t="s">
        <v>113</v>
      </c>
      <c r="E58" s="41"/>
      <c r="F58" s="35" t="str">
        <f>+IFERROR(VLOOKUP(BD_Detalles[[#This Row],[Clase]],'Resumen Capas'!$A$4:$C$1048576,2,0),"COMPLETAR")</f>
        <v>Abastecimiento: Bar</v>
      </c>
      <c r="G58" s="26" t="s">
        <v>423</v>
      </c>
      <c r="H58" s="29" t="str">
        <f>+LEFT(BD_Detalles[[#This Row],[Clase]],2)</f>
        <v>23</v>
      </c>
      <c r="I58" s="24" t="str">
        <f>+IFERROR(VLOOKUP(BD_Detalles[[#This Row],[idcapa]],Capas[[idcapa]:[Tipo]],3,0),"")</f>
        <v>Punto</v>
      </c>
    </row>
    <row r="59" spans="1:9" x14ac:dyDescent="0.3">
      <c r="A59" s="23" t="s">
        <v>406</v>
      </c>
      <c r="B59" s="42" t="str">
        <f>+IFERROR(VLOOKUP(BD_Detalles[[#This Row],[Clase]],'Resumen Capas'!$A$4:$C$1048576,2,0),"COMPLETAR")</f>
        <v>Abastecimiento: Bar - Detalle</v>
      </c>
      <c r="C59" s="25" t="str">
        <f>+IFERROR(IF(RIGHT(BD_Detalles[[#This Row],[Clase]],1)="0","",VLOOKUP(BD_Detalles[[#This Row],[Clase]],'Resumen Capas'!$A$4:$C$1048576,3,0)),"COMPLETAR")</f>
        <v>name</v>
      </c>
      <c r="D59" s="38" t="s">
        <v>103</v>
      </c>
      <c r="E59" s="41" t="s">
        <v>424</v>
      </c>
      <c r="F59" s="35" t="str">
        <f>+IFERROR(VLOOKUP(BD_Detalles[[#This Row],[Clase]],'Resumen Capas'!$A$4:$C$1048576,2,0),"COMPLETAR")</f>
        <v>Abastecimiento: Bar - Detalle</v>
      </c>
      <c r="G59" s="40"/>
      <c r="H59" s="29" t="str">
        <f>+LEFT(BD_Detalles[[#This Row],[Clase]],2)</f>
        <v>23</v>
      </c>
      <c r="I59" s="24" t="str">
        <f>+IFERROR(VLOOKUP(BD_Detalles[[#This Row],[idcapa]],Capas[[idcapa]:[Tipo]],3,0),"")</f>
        <v>Punto</v>
      </c>
    </row>
    <row r="60" spans="1:9" ht="30.6" x14ac:dyDescent="0.3">
      <c r="A60" s="23" t="s">
        <v>407</v>
      </c>
      <c r="B60" s="42" t="str">
        <f>+IFERROR(VLOOKUP(BD_Detalles[[#This Row],[Clase]],'Resumen Capas'!$A$4:$C$1048576,2,0),"COMPLETAR")</f>
        <v>Abastecimiento: Restaurant</v>
      </c>
      <c r="C60" s="25" t="s">
        <v>224</v>
      </c>
      <c r="D60" s="32" t="s">
        <v>113</v>
      </c>
      <c r="E60" s="41"/>
      <c r="F60" s="35" t="str">
        <f>+IFERROR(VLOOKUP(BD_Detalles[[#This Row],[Clase]],'Resumen Capas'!$A$4:$C$1048576,2,0),"COMPLETAR")</f>
        <v>Abastecimiento: Restaurant</v>
      </c>
      <c r="G60" s="26" t="s">
        <v>425</v>
      </c>
      <c r="H60" s="29" t="str">
        <f>+LEFT(BD_Detalles[[#This Row],[Clase]],2)</f>
        <v>24</v>
      </c>
      <c r="I60" s="24" t="str">
        <f>+IFERROR(VLOOKUP(BD_Detalles[[#This Row],[idcapa]],Capas[[idcapa]:[Tipo]],3,0),"")</f>
        <v>Punto</v>
      </c>
    </row>
    <row r="61" spans="1:9" ht="20.399999999999999" x14ac:dyDescent="0.3">
      <c r="A61" s="23" t="s">
        <v>408</v>
      </c>
      <c r="B61" s="42" t="str">
        <f>+IFERROR(VLOOKUP(BD_Detalles[[#This Row],[Clase]],'Resumen Capas'!$A$4:$C$1048576,2,0),"COMPLETAR")</f>
        <v>Abastecimiento: Restaurant - Detalle</v>
      </c>
      <c r="C61" s="25" t="str">
        <f>+IFERROR(IF(RIGHT(BD_Detalles[[#This Row],[Clase]],1)="0","",VLOOKUP(BD_Detalles[[#This Row],[Clase]],'Resumen Capas'!$A$4:$C$1048576,3,0)),"COMPLETAR")</f>
        <v>name</v>
      </c>
      <c r="D61" s="38" t="s">
        <v>103</v>
      </c>
      <c r="E61" s="41" t="s">
        <v>426</v>
      </c>
      <c r="F61" s="35" t="str">
        <f>+IFERROR(VLOOKUP(BD_Detalles[[#This Row],[Clase]],'Resumen Capas'!$A$4:$C$1048576,2,0),"COMPLETAR")</f>
        <v>Abastecimiento: Restaurant - Detalle</v>
      </c>
      <c r="G61" s="40"/>
      <c r="H61" s="29" t="str">
        <f>+LEFT(BD_Detalles[[#This Row],[Clase]],2)</f>
        <v>24</v>
      </c>
      <c r="I61" s="24" t="str">
        <f>+IFERROR(VLOOKUP(BD_Detalles[[#This Row],[idcapa]],Capas[[idcapa]:[Tipo]],3,0),"")</f>
        <v>Punto</v>
      </c>
    </row>
    <row r="62" spans="1:9" ht="30.6" x14ac:dyDescent="0.3">
      <c r="A62" s="23" t="s">
        <v>409</v>
      </c>
      <c r="B62" s="42" t="str">
        <f>+IFERROR(VLOOKUP(BD_Detalles[[#This Row],[Clase]],'Resumen Capas'!$A$4:$C$1048576,2,0),"COMPLETAR")</f>
        <v>Abastecimiento: Cafetería</v>
      </c>
      <c r="C62" s="25" t="s">
        <v>224</v>
      </c>
      <c r="D62" s="32" t="s">
        <v>113</v>
      </c>
      <c r="E62" s="41"/>
      <c r="F62" s="35" t="str">
        <f>+IFERROR(VLOOKUP(BD_Detalles[[#This Row],[Clase]],'Resumen Capas'!$A$4:$C$1048576,2,0),"COMPLETAR")</f>
        <v>Abastecimiento: Cafetería</v>
      </c>
      <c r="G62" s="26" t="s">
        <v>427</v>
      </c>
      <c r="H62" s="29" t="str">
        <f>+LEFT(BD_Detalles[[#This Row],[Clase]],2)</f>
        <v>25</v>
      </c>
      <c r="I62" s="24" t="str">
        <f>+IFERROR(VLOOKUP(BD_Detalles[[#This Row],[idcapa]],Capas[[idcapa]:[Tipo]],3,0),"")</f>
        <v>Punto</v>
      </c>
    </row>
    <row r="63" spans="1:9" ht="20.399999999999999" x14ac:dyDescent="0.3">
      <c r="A63" s="23" t="s">
        <v>410</v>
      </c>
      <c r="B63" s="42" t="str">
        <f>+IFERROR(VLOOKUP(BD_Detalles[[#This Row],[Clase]],'Resumen Capas'!$A$4:$C$1048576,2,0),"COMPLETAR")</f>
        <v>Abastecimiento: Cafetería - Detalle</v>
      </c>
      <c r="C63" s="25" t="str">
        <f>+IFERROR(IF(RIGHT(BD_Detalles[[#This Row],[Clase]],1)="0","",VLOOKUP(BD_Detalles[[#This Row],[Clase]],'Resumen Capas'!$A$4:$C$1048576,3,0)),"COMPLETAR")</f>
        <v>name</v>
      </c>
      <c r="D63" s="38" t="s">
        <v>103</v>
      </c>
      <c r="E63" s="41" t="s">
        <v>428</v>
      </c>
      <c r="F63" s="35" t="str">
        <f>+IFERROR(VLOOKUP(BD_Detalles[[#This Row],[Clase]],'Resumen Capas'!$A$4:$C$1048576,2,0),"COMPLETAR")</f>
        <v>Abastecimiento: Cafetería - Detalle</v>
      </c>
      <c r="G63" s="40"/>
      <c r="H63" s="29" t="str">
        <f>+LEFT(BD_Detalles[[#This Row],[Clase]],2)</f>
        <v>25</v>
      </c>
      <c r="I63" s="24" t="str">
        <f>+IFERROR(VLOOKUP(BD_Detalles[[#This Row],[idcapa]],Capas[[idcapa]:[Tipo]],3,0),"")</f>
        <v>Punto</v>
      </c>
    </row>
    <row r="64" spans="1:9" ht="30.6" x14ac:dyDescent="0.3">
      <c r="A64" s="23" t="s">
        <v>411</v>
      </c>
      <c r="B64" s="42" t="str">
        <f>+IFERROR(VLOOKUP(BD_Detalles[[#This Row],[Clase]],'Resumen Capas'!$A$4:$C$1048576,2,0),"COMPLETAR")</f>
        <v>Abastecimiento: Comida Rápida</v>
      </c>
      <c r="C64" s="25" t="s">
        <v>224</v>
      </c>
      <c r="D64" s="32" t="s">
        <v>113</v>
      </c>
      <c r="E64" s="41"/>
      <c r="F64" s="35" t="str">
        <f>+IFERROR(VLOOKUP(BD_Detalles[[#This Row],[Clase]],'Resumen Capas'!$A$4:$C$1048576,2,0),"COMPLETAR")</f>
        <v>Abastecimiento: Comida Rápida</v>
      </c>
      <c r="G64" s="26" t="s">
        <v>429</v>
      </c>
      <c r="H64" s="29" t="str">
        <f>+LEFT(BD_Detalles[[#This Row],[Clase]],2)</f>
        <v>26</v>
      </c>
      <c r="I64" s="24" t="str">
        <f>+IFERROR(VLOOKUP(BD_Detalles[[#This Row],[idcapa]],Capas[[idcapa]:[Tipo]],3,0),"")</f>
        <v>Punto</v>
      </c>
    </row>
    <row r="65" spans="1:9" ht="20.399999999999999" x14ac:dyDescent="0.3">
      <c r="A65" s="23" t="s">
        <v>412</v>
      </c>
      <c r="B65" s="42" t="str">
        <f>+IFERROR(VLOOKUP(BD_Detalles[[#This Row],[Clase]],'Resumen Capas'!$A$4:$C$1048576,2,0),"COMPLETAR")</f>
        <v>Abastecimiento: Comida Rápida - Detalle</v>
      </c>
      <c r="C65" s="25" t="str">
        <f>+IFERROR(IF(RIGHT(BD_Detalles[[#This Row],[Clase]],1)="0","",VLOOKUP(BD_Detalles[[#This Row],[Clase]],'Resumen Capas'!$A$4:$C$1048576,3,0)),"COMPLETAR")</f>
        <v>name</v>
      </c>
      <c r="D65" s="38" t="s">
        <v>103</v>
      </c>
      <c r="E65" s="41" t="s">
        <v>430</v>
      </c>
      <c r="F65" s="35" t="str">
        <f>+IFERROR(VLOOKUP(BD_Detalles[[#This Row],[Clase]],'Resumen Capas'!$A$4:$C$1048576,2,0),"COMPLETAR")</f>
        <v>Abastecimiento: Comida Rápida - Detalle</v>
      </c>
      <c r="G65" s="40"/>
      <c r="H65" s="29" t="str">
        <f>+LEFT(BD_Detalles[[#This Row],[Clase]],2)</f>
        <v>26</v>
      </c>
      <c r="I65" s="24" t="str">
        <f>+IFERROR(VLOOKUP(BD_Detalles[[#This Row],[idcapa]],Capas[[idcapa]:[Tipo]],3,0),"")</f>
        <v>Punto</v>
      </c>
    </row>
    <row r="66" spans="1:9" ht="40.799999999999997" x14ac:dyDescent="0.3">
      <c r="A66" s="23" t="s">
        <v>413</v>
      </c>
      <c r="B66" s="42" t="str">
        <f>+IFERROR(VLOOKUP(BD_Detalles[[#This Row],[Clase]],'Resumen Capas'!$A$4:$C$1048576,2,0),"COMPLETAR")</f>
        <v>Abastecimiento: Sitio Público</v>
      </c>
      <c r="C66" s="25" t="s">
        <v>224</v>
      </c>
      <c r="D66" s="32" t="s">
        <v>113</v>
      </c>
      <c r="E66" s="41"/>
      <c r="F66" s="35" t="str">
        <f>+IFERROR(VLOOKUP(BD_Detalles[[#This Row],[Clase]],'Resumen Capas'!$A$4:$C$1048576,2,0),"COMPLETAR")</f>
        <v>Abastecimiento: Sitio Público</v>
      </c>
      <c r="G66" s="26" t="s">
        <v>431</v>
      </c>
      <c r="H66" s="29" t="str">
        <f>+LEFT(BD_Detalles[[#This Row],[Clase]],2)</f>
        <v>27</v>
      </c>
      <c r="I66" s="24" t="str">
        <f>+IFERROR(VLOOKUP(BD_Detalles[[#This Row],[idcapa]],Capas[[idcapa]:[Tipo]],3,0),"")</f>
        <v>Punto</v>
      </c>
    </row>
    <row r="67" spans="1:9" ht="20.399999999999999" x14ac:dyDescent="0.3">
      <c r="A67" s="23" t="s">
        <v>414</v>
      </c>
      <c r="B67" s="42" t="str">
        <f>+IFERROR(VLOOKUP(BD_Detalles[[#This Row],[Clase]],'Resumen Capas'!$A$4:$C$1048576,2,0),"COMPLETAR")</f>
        <v>Abastecimiento: Sitio Público - Detalle</v>
      </c>
      <c r="C67" s="25" t="str">
        <f>+IFERROR(IF(RIGHT(BD_Detalles[[#This Row],[Clase]],1)="0","",VLOOKUP(BD_Detalles[[#This Row],[Clase]],'Resumen Capas'!$A$4:$C$1048576,3,0)),"COMPLETAR")</f>
        <v>name</v>
      </c>
      <c r="D67" s="38" t="s">
        <v>103</v>
      </c>
      <c r="E67" s="41" t="s">
        <v>432</v>
      </c>
      <c r="F67" s="35" t="str">
        <f>+IFERROR(VLOOKUP(BD_Detalles[[#This Row],[Clase]],'Resumen Capas'!$A$4:$C$1048576,2,0),"COMPLETAR")</f>
        <v>Abastecimiento: Sitio Público - Detalle</v>
      </c>
      <c r="G67" s="40"/>
      <c r="H67" s="29" t="str">
        <f>+LEFT(BD_Detalles[[#This Row],[Clase]],2)</f>
        <v>27</v>
      </c>
      <c r="I67" s="24" t="str">
        <f>+IFERROR(VLOOKUP(BD_Detalles[[#This Row],[idcapa]],Capas[[idcapa]:[Tipo]],3,0),"")</f>
        <v>Punto</v>
      </c>
    </row>
    <row r="68" spans="1:9" ht="30.6" x14ac:dyDescent="0.3">
      <c r="A68" s="23" t="s">
        <v>415</v>
      </c>
      <c r="B68" s="42" t="str">
        <f>+IFERROR(VLOOKUP(BD_Detalles[[#This Row],[Clase]],'Resumen Capas'!$A$4:$C$1048576,2,0),"COMPLETAR")</f>
        <v>Abastecimiento: Cervecería</v>
      </c>
      <c r="C68" s="25" t="s">
        <v>224</v>
      </c>
      <c r="D68" s="32" t="s">
        <v>113</v>
      </c>
      <c r="E68" s="41"/>
      <c r="F68" s="35" t="str">
        <f>+IFERROR(VLOOKUP(BD_Detalles[[#This Row],[Clase]],'Resumen Capas'!$A$4:$C$1048576,2,0),"COMPLETAR")</f>
        <v>Abastecimiento: Cervecería</v>
      </c>
      <c r="G68" s="26" t="s">
        <v>433</v>
      </c>
      <c r="H68" s="29" t="str">
        <f>+LEFT(BD_Detalles[[#This Row],[Clase]],2)</f>
        <v>28</v>
      </c>
      <c r="I68" s="24" t="str">
        <f>+IFERROR(VLOOKUP(BD_Detalles[[#This Row],[idcapa]],Capas[[idcapa]:[Tipo]],3,0),"")</f>
        <v>Punto</v>
      </c>
    </row>
    <row r="69" spans="1:9" ht="20.399999999999999" x14ac:dyDescent="0.3">
      <c r="A69" s="23" t="s">
        <v>416</v>
      </c>
      <c r="B69" s="42" t="str">
        <f>+IFERROR(VLOOKUP(BD_Detalles[[#This Row],[Clase]],'Resumen Capas'!$A$4:$C$1048576,2,0),"COMPLETAR")</f>
        <v>Abastecimiento: Cervecería - Detalle</v>
      </c>
      <c r="C69" s="25" t="str">
        <f>+IFERROR(IF(RIGHT(BD_Detalles[[#This Row],[Clase]],1)="0","",VLOOKUP(BD_Detalles[[#This Row],[Clase]],'Resumen Capas'!$A$4:$C$1048576,3,0)),"COMPLETAR")</f>
        <v>name</v>
      </c>
      <c r="D69" s="38" t="s">
        <v>103</v>
      </c>
      <c r="E69" s="41" t="s">
        <v>434</v>
      </c>
      <c r="F69" s="35" t="str">
        <f>+IFERROR(VLOOKUP(BD_Detalles[[#This Row],[Clase]],'Resumen Capas'!$A$4:$C$1048576,2,0),"COMPLETAR")</f>
        <v>Abastecimiento: Cervecería - Detalle</v>
      </c>
      <c r="G69" s="40"/>
      <c r="H69" s="29" t="str">
        <f>+LEFT(BD_Detalles[[#This Row],[Clase]],2)</f>
        <v>28</v>
      </c>
      <c r="I69" s="24" t="str">
        <f>+IFERROR(VLOOKUP(BD_Detalles[[#This Row],[idcapa]],Capas[[idcapa]:[Tipo]],3,0),"")</f>
        <v>Punto</v>
      </c>
    </row>
    <row r="70" spans="1:9" ht="30.6" x14ac:dyDescent="0.3">
      <c r="A70" s="23" t="s">
        <v>417</v>
      </c>
      <c r="B70" s="42" t="str">
        <f>+IFERROR(VLOOKUP(BD_Detalles[[#This Row],[Clase]],'Resumen Capas'!$A$4:$C$1048576,2,0),"COMPLETAR")</f>
        <v>Abastecimiento</v>
      </c>
      <c r="C70" s="25" t="s">
        <v>224</v>
      </c>
      <c r="D70" s="32" t="s">
        <v>113</v>
      </c>
      <c r="E70" s="41"/>
      <c r="F70" s="35" t="str">
        <f>+IFERROR(VLOOKUP(BD_Detalles[[#This Row],[Clase]],'Resumen Capas'!$A$4:$C$1048576,2,0),"COMPLETAR")</f>
        <v>Abastecimiento</v>
      </c>
      <c r="G70" s="26" t="s">
        <v>435</v>
      </c>
      <c r="H70" s="29" t="str">
        <f>+LEFT(BD_Detalles[[#This Row],[Clase]],2)</f>
        <v>29</v>
      </c>
      <c r="I70" s="24" t="str">
        <f>+IFERROR(VLOOKUP(BD_Detalles[[#This Row],[idcapa]],Capas[[idcapa]:[Tipo]],3,0),"")</f>
        <v>Punto</v>
      </c>
    </row>
    <row r="71" spans="1:9" ht="20.399999999999999" x14ac:dyDescent="0.3">
      <c r="A71" s="23" t="s">
        <v>418</v>
      </c>
      <c r="B71" s="42" t="str">
        <f>+IFERROR(VLOOKUP(BD_Detalles[[#This Row],[Clase]],'Resumen Capas'!$A$4:$C$1048576,2,0),"COMPLETAR")</f>
        <v>Abastecimiento - Detalle</v>
      </c>
      <c r="C71" s="25" t="str">
        <f>+IFERROR(IF(RIGHT(BD_Detalles[[#This Row],[Clase]],1)="0","",VLOOKUP(BD_Detalles[[#This Row],[Clase]],'Resumen Capas'!$A$4:$C$1048576,3,0)),"COMPLETAR")</f>
        <v>name</v>
      </c>
      <c r="D71" s="38" t="s">
        <v>103</v>
      </c>
      <c r="E71" s="41" t="s">
        <v>436</v>
      </c>
      <c r="F71" s="35" t="str">
        <f>+IFERROR(VLOOKUP(BD_Detalles[[#This Row],[Clase]],'Resumen Capas'!$A$4:$C$1048576,2,0),"COMPLETAR")</f>
        <v>Abastecimiento - Detalle</v>
      </c>
      <c r="G71" s="40"/>
      <c r="H71" s="29" t="str">
        <f>+LEFT(BD_Detalles[[#This Row],[Clase]],2)</f>
        <v>29</v>
      </c>
      <c r="I71" s="24" t="str">
        <f>+IFERROR(VLOOKUP(BD_Detalles[[#This Row],[idcapa]],Capas[[idcapa]:[Tipo]],3,0),"")</f>
        <v>Punto</v>
      </c>
    </row>
    <row r="72" spans="1:9" ht="30.6" x14ac:dyDescent="0.3">
      <c r="A72" s="23" t="s">
        <v>419</v>
      </c>
      <c r="B72" s="42" t="str">
        <f>+IFERROR(VLOOKUP(BD_Detalles[[#This Row],[Clase]],'Resumen Capas'!$A$4:$C$1048576,2,0),"COMPLETAR")</f>
        <v>Abastecimiento: Zona Comidas</v>
      </c>
      <c r="C72" s="25" t="s">
        <v>224</v>
      </c>
      <c r="D72" s="32" t="s">
        <v>113</v>
      </c>
      <c r="E72" s="41"/>
      <c r="F72" s="35" t="str">
        <f>+IFERROR(VLOOKUP(BD_Detalles[[#This Row],[Clase]],'Resumen Capas'!$A$4:$C$1048576,2,0),"COMPLETAR")</f>
        <v>Abastecimiento: Zona Comidas</v>
      </c>
      <c r="G72" s="26" t="s">
        <v>437</v>
      </c>
      <c r="H72" s="29" t="str">
        <f>+LEFT(BD_Detalles[[#This Row],[Clase]],2)</f>
        <v>30</v>
      </c>
      <c r="I72" s="24" t="str">
        <f>+IFERROR(VLOOKUP(BD_Detalles[[#This Row],[idcapa]],Capas[[idcapa]:[Tipo]],3,0),"")</f>
        <v>Punto</v>
      </c>
    </row>
    <row r="73" spans="1:9" ht="20.399999999999999" x14ac:dyDescent="0.3">
      <c r="A73" s="23" t="s">
        <v>420</v>
      </c>
      <c r="B73" s="42" t="str">
        <f>+IFERROR(VLOOKUP(BD_Detalles[[#This Row],[Clase]],'Resumen Capas'!$A$4:$C$1048576,2,0),"COMPLETAR")</f>
        <v>Abastecimiento: Zona Comidas - Detalle</v>
      </c>
      <c r="C73" s="25" t="str">
        <f>+IFERROR(IF(RIGHT(BD_Detalles[[#This Row],[Clase]],1)="0","",VLOOKUP(BD_Detalles[[#This Row],[Clase]],'Resumen Capas'!$A$4:$C$1048576,3,0)),"COMPLETAR")</f>
        <v>name</v>
      </c>
      <c r="D73" s="38" t="s">
        <v>103</v>
      </c>
      <c r="E73" s="41" t="s">
        <v>438</v>
      </c>
      <c r="F73" s="35" t="str">
        <f>+IFERROR(VLOOKUP(BD_Detalles[[#This Row],[Clase]],'Resumen Capas'!$A$4:$C$1048576,2,0),"COMPLETAR")</f>
        <v>Abastecimiento: Zona Comidas - Detalle</v>
      </c>
      <c r="G73" s="40"/>
      <c r="H73" s="29" t="str">
        <f>+LEFT(BD_Detalles[[#This Row],[Clase]],2)</f>
        <v>30</v>
      </c>
      <c r="I73" s="24" t="str">
        <f>+IFERROR(VLOOKUP(BD_Detalles[[#This Row],[idcapa]],Capas[[idcapa]:[Tipo]],3,0),"")</f>
        <v>Punto</v>
      </c>
    </row>
  </sheetData>
  <phoneticPr fontId="4" type="noConversion"/>
  <conditionalFormatting sqref="B10:C73">
    <cfRule type="cellIs" dxfId="231" priority="286" operator="equal">
      <formula>"COMPLETAR"</formula>
    </cfRule>
  </conditionalFormatting>
  <conditionalFormatting sqref="C10:C73">
    <cfRule type="cellIs" dxfId="230" priority="195" operator="equal">
      <formula>"COMPLETAR"</formula>
    </cfRule>
  </conditionalFormatting>
  <conditionalFormatting sqref="C10">
    <cfRule type="cellIs" dxfId="229" priority="194" operator="equal">
      <formula>"COMPLETAR"</formula>
    </cfRule>
  </conditionalFormatting>
  <conditionalFormatting sqref="C10">
    <cfRule type="cellIs" dxfId="228" priority="193" operator="equal">
      <formula>"COMPLETAR"</formula>
    </cfRule>
  </conditionalFormatting>
  <conditionalFormatting sqref="C10">
    <cfRule type="cellIs" dxfId="227" priority="192" operator="equal">
      <formula>"COMPLETAR"</formula>
    </cfRule>
  </conditionalFormatting>
  <conditionalFormatting sqref="C10">
    <cfRule type="cellIs" dxfId="226" priority="191" operator="equal">
      <formula>"COMPLETAR"</formula>
    </cfRule>
  </conditionalFormatting>
  <conditionalFormatting sqref="C10">
    <cfRule type="cellIs" dxfId="225" priority="190" operator="equal">
      <formula>"COMPLETAR"</formula>
    </cfRule>
  </conditionalFormatting>
  <conditionalFormatting sqref="C10">
    <cfRule type="cellIs" dxfId="224" priority="189" operator="equal">
      <formula>"COMPLETAR"</formula>
    </cfRule>
  </conditionalFormatting>
  <conditionalFormatting sqref="C10">
    <cfRule type="cellIs" dxfId="223" priority="188" operator="equal">
      <formula>"COMPLETAR"</formula>
    </cfRule>
  </conditionalFormatting>
  <conditionalFormatting sqref="C10">
    <cfRule type="cellIs" dxfId="222" priority="187" operator="equal">
      <formula>"COMPLETAR"</formula>
    </cfRule>
  </conditionalFormatting>
  <conditionalFormatting sqref="C10">
    <cfRule type="cellIs" dxfId="221" priority="186" operator="equal">
      <formula>"COMPLETAR"</formula>
    </cfRule>
  </conditionalFormatting>
  <conditionalFormatting sqref="C10">
    <cfRule type="cellIs" dxfId="220" priority="185" operator="equal">
      <formula>"COMPLETAR"</formula>
    </cfRule>
  </conditionalFormatting>
  <conditionalFormatting sqref="C10">
    <cfRule type="cellIs" dxfId="219" priority="184" operator="equal">
      <formula>"COMPLETAR"</formula>
    </cfRule>
  </conditionalFormatting>
  <conditionalFormatting sqref="C10">
    <cfRule type="cellIs" dxfId="218" priority="183" operator="equal">
      <formula>"COMPLETAR"</formula>
    </cfRule>
  </conditionalFormatting>
  <conditionalFormatting sqref="C10">
    <cfRule type="cellIs" dxfId="217" priority="182" operator="equal">
      <formula>"COMPLETAR"</formula>
    </cfRule>
  </conditionalFormatting>
  <conditionalFormatting sqref="C10">
    <cfRule type="cellIs" dxfId="216" priority="181" operator="equal">
      <formula>"COMPLETAR"</formula>
    </cfRule>
  </conditionalFormatting>
  <conditionalFormatting sqref="C10">
    <cfRule type="cellIs" dxfId="215" priority="180" operator="equal">
      <formula>"COMPLETAR"</formula>
    </cfRule>
  </conditionalFormatting>
  <conditionalFormatting sqref="C10">
    <cfRule type="cellIs" dxfId="214" priority="179" operator="equal">
      <formula>"COMPLETAR"</formula>
    </cfRule>
  </conditionalFormatting>
  <conditionalFormatting sqref="C10">
    <cfRule type="cellIs" dxfId="213" priority="178" operator="equal">
      <formula>"COMPLETAR"</formula>
    </cfRule>
  </conditionalFormatting>
  <conditionalFormatting sqref="C10">
    <cfRule type="cellIs" dxfId="212" priority="177" operator="equal">
      <formula>"COMPLETAR"</formula>
    </cfRule>
  </conditionalFormatting>
  <conditionalFormatting sqref="C10">
    <cfRule type="cellIs" dxfId="211" priority="176" operator="equal">
      <formula>"COMPLETAR"</formula>
    </cfRule>
  </conditionalFormatting>
  <conditionalFormatting sqref="C10">
    <cfRule type="cellIs" dxfId="210" priority="175" operator="equal">
      <formula>"COMPLETAR"</formula>
    </cfRule>
  </conditionalFormatting>
  <conditionalFormatting sqref="C10">
    <cfRule type="cellIs" dxfId="209" priority="174" operator="equal">
      <formula>"COMPLETAR"</formula>
    </cfRule>
  </conditionalFormatting>
  <conditionalFormatting sqref="C10">
    <cfRule type="cellIs" dxfId="208" priority="173" operator="equal">
      <formula>"COMPLETAR"</formula>
    </cfRule>
  </conditionalFormatting>
  <conditionalFormatting sqref="C10">
    <cfRule type="cellIs" dxfId="207" priority="172" operator="equal">
      <formula>"COMPLETAR"</formula>
    </cfRule>
  </conditionalFormatting>
  <conditionalFormatting sqref="C10">
    <cfRule type="cellIs" dxfId="206" priority="171" operator="equal">
      <formula>"COMPLETAR"</formula>
    </cfRule>
  </conditionalFormatting>
  <conditionalFormatting sqref="C11">
    <cfRule type="cellIs" dxfId="205" priority="170" operator="equal">
      <formula>"COMPLETAR"</formula>
    </cfRule>
  </conditionalFormatting>
  <conditionalFormatting sqref="C11">
    <cfRule type="cellIs" dxfId="204" priority="169" operator="equal">
      <formula>"COMPLETAR"</formula>
    </cfRule>
  </conditionalFormatting>
  <conditionalFormatting sqref="C11">
    <cfRule type="cellIs" dxfId="203" priority="168" operator="equal">
      <formula>"COMPLETAR"</formula>
    </cfRule>
  </conditionalFormatting>
  <conditionalFormatting sqref="C11">
    <cfRule type="cellIs" dxfId="202" priority="167" operator="equal">
      <formula>"COMPLETAR"</formula>
    </cfRule>
  </conditionalFormatting>
  <conditionalFormatting sqref="C11">
    <cfRule type="cellIs" dxfId="201" priority="166" operator="equal">
      <formula>"COMPLETAR"</formula>
    </cfRule>
  </conditionalFormatting>
  <conditionalFormatting sqref="C11">
    <cfRule type="cellIs" dxfId="200" priority="165" operator="equal">
      <formula>"COMPLETAR"</formula>
    </cfRule>
  </conditionalFormatting>
  <conditionalFormatting sqref="C11">
    <cfRule type="cellIs" dxfId="199" priority="164" operator="equal">
      <formula>"COMPLETAR"</formula>
    </cfRule>
  </conditionalFormatting>
  <conditionalFormatting sqref="C11">
    <cfRule type="cellIs" dxfId="198" priority="163" operator="equal">
      <formula>"COMPLETAR"</formula>
    </cfRule>
  </conditionalFormatting>
  <conditionalFormatting sqref="C11">
    <cfRule type="cellIs" dxfId="197" priority="162" operator="equal">
      <formula>"COMPLETAR"</formula>
    </cfRule>
  </conditionalFormatting>
  <conditionalFormatting sqref="C11">
    <cfRule type="cellIs" dxfId="196" priority="161" operator="equal">
      <formula>"COMPLETAR"</formula>
    </cfRule>
  </conditionalFormatting>
  <conditionalFormatting sqref="C11">
    <cfRule type="cellIs" dxfId="195" priority="160" operator="equal">
      <formula>"COMPLETAR"</formula>
    </cfRule>
  </conditionalFormatting>
  <conditionalFormatting sqref="C11">
    <cfRule type="cellIs" dxfId="194" priority="159" operator="equal">
      <formula>"COMPLETAR"</formula>
    </cfRule>
  </conditionalFormatting>
  <conditionalFormatting sqref="C11">
    <cfRule type="cellIs" dxfId="193" priority="158" operator="equal">
      <formula>"COMPLETAR"</formula>
    </cfRule>
  </conditionalFormatting>
  <conditionalFormatting sqref="C11">
    <cfRule type="cellIs" dxfId="192" priority="157" operator="equal">
      <formula>"COMPLETAR"</formula>
    </cfRule>
  </conditionalFormatting>
  <conditionalFormatting sqref="C11">
    <cfRule type="cellIs" dxfId="191" priority="156" operator="equal">
      <formula>"COMPLETAR"</formula>
    </cfRule>
  </conditionalFormatting>
  <conditionalFormatting sqref="C11">
    <cfRule type="cellIs" dxfId="190" priority="155" operator="equal">
      <formula>"COMPLETAR"</formula>
    </cfRule>
  </conditionalFormatting>
  <conditionalFormatting sqref="C11">
    <cfRule type="cellIs" dxfId="189" priority="154" operator="equal">
      <formula>"COMPLETAR"</formula>
    </cfRule>
  </conditionalFormatting>
  <conditionalFormatting sqref="C11">
    <cfRule type="cellIs" dxfId="188" priority="153" operator="equal">
      <formula>"COMPLETAR"</formula>
    </cfRule>
  </conditionalFormatting>
  <conditionalFormatting sqref="C11">
    <cfRule type="cellIs" dxfId="187" priority="152" operator="equal">
      <formula>"COMPLETAR"</formula>
    </cfRule>
  </conditionalFormatting>
  <conditionalFormatting sqref="C11">
    <cfRule type="cellIs" dxfId="186" priority="151" operator="equal">
      <formula>"COMPLETAR"</formula>
    </cfRule>
  </conditionalFormatting>
  <conditionalFormatting sqref="C11">
    <cfRule type="cellIs" dxfId="185" priority="150" operator="equal">
      <formula>"COMPLETAR"</formula>
    </cfRule>
  </conditionalFormatting>
  <conditionalFormatting sqref="C11">
    <cfRule type="cellIs" dxfId="184" priority="149" operator="equal">
      <formula>"COMPLETAR"</formula>
    </cfRule>
  </conditionalFormatting>
  <conditionalFormatting sqref="C11">
    <cfRule type="cellIs" dxfId="183" priority="148" operator="equal">
      <formula>"COMPLETAR"</formula>
    </cfRule>
  </conditionalFormatting>
  <conditionalFormatting sqref="C11">
    <cfRule type="cellIs" dxfId="182" priority="147" operator="equal">
      <formula>"COMPLETAR"</formula>
    </cfRule>
  </conditionalFormatting>
  <conditionalFormatting sqref="C11">
    <cfRule type="cellIs" dxfId="181" priority="146" operator="equal">
      <formula>"COMPLETAR"</formula>
    </cfRule>
  </conditionalFormatting>
  <conditionalFormatting sqref="C12">
    <cfRule type="cellIs" dxfId="180" priority="145" operator="equal">
      <formula>"COMPLETAR"</formula>
    </cfRule>
  </conditionalFormatting>
  <conditionalFormatting sqref="C12">
    <cfRule type="cellIs" dxfId="179" priority="144" operator="equal">
      <formula>"COMPLETAR"</formula>
    </cfRule>
  </conditionalFormatting>
  <conditionalFormatting sqref="C12">
    <cfRule type="cellIs" dxfId="178" priority="143" operator="equal">
      <formula>"COMPLETAR"</formula>
    </cfRule>
  </conditionalFormatting>
  <conditionalFormatting sqref="C12">
    <cfRule type="cellIs" dxfId="177" priority="142" operator="equal">
      <formula>"COMPLETAR"</formula>
    </cfRule>
  </conditionalFormatting>
  <conditionalFormatting sqref="C12">
    <cfRule type="cellIs" dxfId="176" priority="141" operator="equal">
      <formula>"COMPLETAR"</formula>
    </cfRule>
  </conditionalFormatting>
  <conditionalFormatting sqref="C12">
    <cfRule type="cellIs" dxfId="175" priority="140" operator="equal">
      <formula>"COMPLETAR"</formula>
    </cfRule>
  </conditionalFormatting>
  <conditionalFormatting sqref="C12">
    <cfRule type="cellIs" dxfId="174" priority="139" operator="equal">
      <formula>"COMPLETAR"</formula>
    </cfRule>
  </conditionalFormatting>
  <conditionalFormatting sqref="C12">
    <cfRule type="cellIs" dxfId="173" priority="138" operator="equal">
      <formula>"COMPLETAR"</formula>
    </cfRule>
  </conditionalFormatting>
  <conditionalFormatting sqref="C12">
    <cfRule type="cellIs" dxfId="172" priority="137" operator="equal">
      <formula>"COMPLETAR"</formula>
    </cfRule>
  </conditionalFormatting>
  <conditionalFormatting sqref="C12">
    <cfRule type="cellIs" dxfId="171" priority="136" operator="equal">
      <formula>"COMPLETAR"</formula>
    </cfRule>
  </conditionalFormatting>
  <conditionalFormatting sqref="C12">
    <cfRule type="cellIs" dxfId="170" priority="135" operator="equal">
      <formula>"COMPLETAR"</formula>
    </cfRule>
  </conditionalFormatting>
  <conditionalFormatting sqref="C12">
    <cfRule type="cellIs" dxfId="169" priority="134" operator="equal">
      <formula>"COMPLETAR"</formula>
    </cfRule>
  </conditionalFormatting>
  <conditionalFormatting sqref="C12">
    <cfRule type="cellIs" dxfId="168" priority="133" operator="equal">
      <formula>"COMPLETAR"</formula>
    </cfRule>
  </conditionalFormatting>
  <conditionalFormatting sqref="C12">
    <cfRule type="cellIs" dxfId="167" priority="132" operator="equal">
      <formula>"COMPLETAR"</formula>
    </cfRule>
  </conditionalFormatting>
  <conditionalFormatting sqref="C12">
    <cfRule type="cellIs" dxfId="166" priority="131" operator="equal">
      <formula>"COMPLETAR"</formula>
    </cfRule>
  </conditionalFormatting>
  <conditionalFormatting sqref="C12">
    <cfRule type="cellIs" dxfId="165" priority="130" operator="equal">
      <formula>"COMPLETAR"</formula>
    </cfRule>
  </conditionalFormatting>
  <conditionalFormatting sqref="C12">
    <cfRule type="cellIs" dxfId="164" priority="129" operator="equal">
      <formula>"COMPLETAR"</formula>
    </cfRule>
  </conditionalFormatting>
  <conditionalFormatting sqref="C12">
    <cfRule type="cellIs" dxfId="163" priority="128" operator="equal">
      <formula>"COMPLETAR"</formula>
    </cfRule>
  </conditionalFormatting>
  <conditionalFormatting sqref="C12">
    <cfRule type="cellIs" dxfId="162" priority="127" operator="equal">
      <formula>"COMPLETAR"</formula>
    </cfRule>
  </conditionalFormatting>
  <conditionalFormatting sqref="C12">
    <cfRule type="cellIs" dxfId="161" priority="126" operator="equal">
      <formula>"COMPLETAR"</formula>
    </cfRule>
  </conditionalFormatting>
  <conditionalFormatting sqref="C12">
    <cfRule type="cellIs" dxfId="160" priority="125" operator="equal">
      <formula>"COMPLETAR"</formula>
    </cfRule>
  </conditionalFormatting>
  <conditionalFormatting sqref="C12">
    <cfRule type="cellIs" dxfId="159" priority="124" operator="equal">
      <formula>"COMPLETAR"</formula>
    </cfRule>
  </conditionalFormatting>
  <conditionalFormatting sqref="C12">
    <cfRule type="cellIs" dxfId="158" priority="123" operator="equal">
      <formula>"COMPLETAR"</formula>
    </cfRule>
  </conditionalFormatting>
  <conditionalFormatting sqref="C12">
    <cfRule type="cellIs" dxfId="157" priority="122" operator="equal">
      <formula>"COMPLETAR"</formula>
    </cfRule>
  </conditionalFormatting>
  <conditionalFormatting sqref="C12">
    <cfRule type="cellIs" dxfId="156" priority="121" operator="equal">
      <formula>"COMPLETAR"</formula>
    </cfRule>
  </conditionalFormatting>
  <conditionalFormatting sqref="C12">
    <cfRule type="cellIs" dxfId="155" priority="120" operator="equal">
      <formula>"COMPLETAR"</formula>
    </cfRule>
  </conditionalFormatting>
  <conditionalFormatting sqref="C13">
    <cfRule type="cellIs" dxfId="154" priority="119" operator="equal">
      <formula>"COMPLETAR"</formula>
    </cfRule>
  </conditionalFormatting>
  <conditionalFormatting sqref="C13">
    <cfRule type="cellIs" dxfId="153" priority="118" operator="equal">
      <formula>"COMPLETAR"</formula>
    </cfRule>
  </conditionalFormatting>
  <conditionalFormatting sqref="C13">
    <cfRule type="cellIs" dxfId="152" priority="117" operator="equal">
      <formula>"COMPLETAR"</formula>
    </cfRule>
  </conditionalFormatting>
  <conditionalFormatting sqref="C13">
    <cfRule type="cellIs" dxfId="151" priority="116" operator="equal">
      <formula>"COMPLETAR"</formula>
    </cfRule>
  </conditionalFormatting>
  <conditionalFormatting sqref="C13">
    <cfRule type="cellIs" dxfId="150" priority="115" operator="equal">
      <formula>"COMPLETAR"</formula>
    </cfRule>
  </conditionalFormatting>
  <conditionalFormatting sqref="C13">
    <cfRule type="cellIs" dxfId="149" priority="114" operator="equal">
      <formula>"COMPLETAR"</formula>
    </cfRule>
  </conditionalFormatting>
  <conditionalFormatting sqref="C13">
    <cfRule type="cellIs" dxfId="148" priority="113" operator="equal">
      <formula>"COMPLETAR"</formula>
    </cfRule>
  </conditionalFormatting>
  <conditionalFormatting sqref="C13">
    <cfRule type="cellIs" dxfId="147" priority="112" operator="equal">
      <formula>"COMPLETAR"</formula>
    </cfRule>
  </conditionalFormatting>
  <conditionalFormatting sqref="C13">
    <cfRule type="cellIs" dxfId="146" priority="111" operator="equal">
      <formula>"COMPLETAR"</formula>
    </cfRule>
  </conditionalFormatting>
  <conditionalFormatting sqref="C13">
    <cfRule type="cellIs" dxfId="145" priority="110" operator="equal">
      <formula>"COMPLETAR"</formula>
    </cfRule>
  </conditionalFormatting>
  <conditionalFormatting sqref="C13">
    <cfRule type="cellIs" dxfId="144" priority="109" operator="equal">
      <formula>"COMPLETAR"</formula>
    </cfRule>
  </conditionalFormatting>
  <conditionalFormatting sqref="C13">
    <cfRule type="cellIs" dxfId="143" priority="108" operator="equal">
      <formula>"COMPLETAR"</formula>
    </cfRule>
  </conditionalFormatting>
  <conditionalFormatting sqref="C13">
    <cfRule type="cellIs" dxfId="142" priority="107" operator="equal">
      <formula>"COMPLETAR"</formula>
    </cfRule>
  </conditionalFormatting>
  <conditionalFormatting sqref="C13">
    <cfRule type="cellIs" dxfId="141" priority="106" operator="equal">
      <formula>"COMPLETAR"</formula>
    </cfRule>
  </conditionalFormatting>
  <conditionalFormatting sqref="C13">
    <cfRule type="cellIs" dxfId="140" priority="105" operator="equal">
      <formula>"COMPLETAR"</formula>
    </cfRule>
  </conditionalFormatting>
  <conditionalFormatting sqref="C13">
    <cfRule type="cellIs" dxfId="139" priority="104" operator="equal">
      <formula>"COMPLETAR"</formula>
    </cfRule>
  </conditionalFormatting>
  <conditionalFormatting sqref="C13">
    <cfRule type="cellIs" dxfId="138" priority="103" operator="equal">
      <formula>"COMPLETAR"</formula>
    </cfRule>
  </conditionalFormatting>
  <conditionalFormatting sqref="C13">
    <cfRule type="cellIs" dxfId="137" priority="102" operator="equal">
      <formula>"COMPLETAR"</formula>
    </cfRule>
  </conditionalFormatting>
  <conditionalFormatting sqref="C13">
    <cfRule type="cellIs" dxfId="136" priority="101" operator="equal">
      <formula>"COMPLETAR"</formula>
    </cfRule>
  </conditionalFormatting>
  <conditionalFormatting sqref="C13">
    <cfRule type="cellIs" dxfId="135" priority="100" operator="equal">
      <formula>"COMPLETAR"</formula>
    </cfRule>
  </conditionalFormatting>
  <conditionalFormatting sqref="C13">
    <cfRule type="cellIs" dxfId="134" priority="99" operator="equal">
      <formula>"COMPLETAR"</formula>
    </cfRule>
  </conditionalFormatting>
  <conditionalFormatting sqref="C13">
    <cfRule type="cellIs" dxfId="133" priority="98" operator="equal">
      <formula>"COMPLETAR"</formula>
    </cfRule>
  </conditionalFormatting>
  <conditionalFormatting sqref="C13">
    <cfRule type="cellIs" dxfId="132" priority="97" operator="equal">
      <formula>"COMPLETAR"</formula>
    </cfRule>
  </conditionalFormatting>
  <conditionalFormatting sqref="C13">
    <cfRule type="cellIs" dxfId="131" priority="96" operator="equal">
      <formula>"COMPLETAR"</formula>
    </cfRule>
  </conditionalFormatting>
  <conditionalFormatting sqref="C13">
    <cfRule type="cellIs" dxfId="130" priority="95" operator="equal">
      <formula>"COMPLETAR"</formula>
    </cfRule>
  </conditionalFormatting>
  <conditionalFormatting sqref="C13">
    <cfRule type="cellIs" dxfId="129" priority="94" operator="equal">
      <formula>"COMPLETAR"</formula>
    </cfRule>
  </conditionalFormatting>
  <conditionalFormatting sqref="C13">
    <cfRule type="cellIs" dxfId="128" priority="93" operator="equal">
      <formula>"COMPLETAR"</formula>
    </cfRule>
  </conditionalFormatting>
  <conditionalFormatting sqref="C14 C17:C73">
    <cfRule type="cellIs" dxfId="127" priority="92" operator="equal">
      <formula>"COMPLETAR"</formula>
    </cfRule>
  </conditionalFormatting>
  <conditionalFormatting sqref="C14 C17:C73">
    <cfRule type="cellIs" dxfId="126" priority="91" operator="equal">
      <formula>"COMPLETAR"</formula>
    </cfRule>
  </conditionalFormatting>
  <conditionalFormatting sqref="C14 C17:C73">
    <cfRule type="cellIs" dxfId="125" priority="90" operator="equal">
      <formula>"COMPLETAR"</formula>
    </cfRule>
  </conditionalFormatting>
  <conditionalFormatting sqref="C14 C17:C73">
    <cfRule type="cellIs" dxfId="124" priority="89" operator="equal">
      <formula>"COMPLETAR"</formula>
    </cfRule>
  </conditionalFormatting>
  <conditionalFormatting sqref="C14 C17:C73">
    <cfRule type="cellIs" dxfId="123" priority="88" operator="equal">
      <formula>"COMPLETAR"</formula>
    </cfRule>
  </conditionalFormatting>
  <conditionalFormatting sqref="C14 C17:C73">
    <cfRule type="cellIs" dxfId="122" priority="87" operator="equal">
      <formula>"COMPLETAR"</formula>
    </cfRule>
  </conditionalFormatting>
  <conditionalFormatting sqref="C14 C17:C73">
    <cfRule type="cellIs" dxfId="121" priority="86" operator="equal">
      <formula>"COMPLETAR"</formula>
    </cfRule>
  </conditionalFormatting>
  <conditionalFormatting sqref="C14 C17:C73">
    <cfRule type="cellIs" dxfId="120" priority="85" operator="equal">
      <formula>"COMPLETAR"</formula>
    </cfRule>
  </conditionalFormatting>
  <conditionalFormatting sqref="C14 C17:C73">
    <cfRule type="cellIs" dxfId="119" priority="84" operator="equal">
      <formula>"COMPLETAR"</formula>
    </cfRule>
  </conditionalFormatting>
  <conditionalFormatting sqref="C14 C17:C73">
    <cfRule type="cellIs" dxfId="118" priority="83" operator="equal">
      <formula>"COMPLETAR"</formula>
    </cfRule>
  </conditionalFormatting>
  <conditionalFormatting sqref="C14 C17:C73">
    <cfRule type="cellIs" dxfId="117" priority="82" operator="equal">
      <formula>"COMPLETAR"</formula>
    </cfRule>
  </conditionalFormatting>
  <conditionalFormatting sqref="C14 C17:C73">
    <cfRule type="cellIs" dxfId="116" priority="81" operator="equal">
      <formula>"COMPLETAR"</formula>
    </cfRule>
  </conditionalFormatting>
  <conditionalFormatting sqref="C14 C17:C73">
    <cfRule type="cellIs" dxfId="115" priority="80" operator="equal">
      <formula>"COMPLETAR"</formula>
    </cfRule>
  </conditionalFormatting>
  <conditionalFormatting sqref="C14 C17:C73">
    <cfRule type="cellIs" dxfId="114" priority="79" operator="equal">
      <formula>"COMPLETAR"</formula>
    </cfRule>
  </conditionalFormatting>
  <conditionalFormatting sqref="C14 C17:C73">
    <cfRule type="cellIs" dxfId="113" priority="78" operator="equal">
      <formula>"COMPLETAR"</formula>
    </cfRule>
  </conditionalFormatting>
  <conditionalFormatting sqref="C14 C17:C73">
    <cfRule type="cellIs" dxfId="112" priority="77" operator="equal">
      <formula>"COMPLETAR"</formula>
    </cfRule>
  </conditionalFormatting>
  <conditionalFormatting sqref="C14 C17:C73">
    <cfRule type="cellIs" dxfId="111" priority="76" operator="equal">
      <formula>"COMPLETAR"</formula>
    </cfRule>
  </conditionalFormatting>
  <conditionalFormatting sqref="C14 C17:C73">
    <cfRule type="cellIs" dxfId="110" priority="75" operator="equal">
      <formula>"COMPLETAR"</formula>
    </cfRule>
  </conditionalFormatting>
  <conditionalFormatting sqref="C14 C17:C73">
    <cfRule type="cellIs" dxfId="109" priority="74" operator="equal">
      <formula>"COMPLETAR"</formula>
    </cfRule>
  </conditionalFormatting>
  <conditionalFormatting sqref="C14 C17:C73">
    <cfRule type="cellIs" dxfId="108" priority="73" operator="equal">
      <formula>"COMPLETAR"</formula>
    </cfRule>
  </conditionalFormatting>
  <conditionalFormatting sqref="C14 C17:C73">
    <cfRule type="cellIs" dxfId="107" priority="72" operator="equal">
      <formula>"COMPLETAR"</formula>
    </cfRule>
  </conditionalFormatting>
  <conditionalFormatting sqref="C14 C17:C73">
    <cfRule type="cellIs" dxfId="106" priority="71" operator="equal">
      <formula>"COMPLETAR"</formula>
    </cfRule>
  </conditionalFormatting>
  <conditionalFormatting sqref="C14 C17:C73">
    <cfRule type="cellIs" dxfId="105" priority="70" operator="equal">
      <formula>"COMPLETAR"</formula>
    </cfRule>
  </conditionalFormatting>
  <conditionalFormatting sqref="C14 C17:C73">
    <cfRule type="cellIs" dxfId="104" priority="69" operator="equal">
      <formula>"COMPLETAR"</formula>
    </cfRule>
  </conditionalFormatting>
  <conditionalFormatting sqref="C14 C17:C73">
    <cfRule type="cellIs" dxfId="103" priority="68" operator="equal">
      <formula>"COMPLETAR"</formula>
    </cfRule>
  </conditionalFormatting>
  <conditionalFormatting sqref="C14 C17:C73">
    <cfRule type="cellIs" dxfId="102" priority="67" operator="equal">
      <formula>"COMPLETAR"</formula>
    </cfRule>
  </conditionalFormatting>
  <conditionalFormatting sqref="C14 C17:C73">
    <cfRule type="cellIs" dxfId="101" priority="66" operator="equal">
      <formula>"COMPLETAR"</formula>
    </cfRule>
  </conditionalFormatting>
  <conditionalFormatting sqref="C15">
    <cfRule type="cellIs" dxfId="100" priority="65" operator="equal">
      <formula>"COMPLETAR"</formula>
    </cfRule>
  </conditionalFormatting>
  <conditionalFormatting sqref="C15">
    <cfRule type="cellIs" dxfId="99" priority="64" operator="equal">
      <formula>"COMPLETAR"</formula>
    </cfRule>
  </conditionalFormatting>
  <conditionalFormatting sqref="C15">
    <cfRule type="cellIs" dxfId="98" priority="63" operator="equal">
      <formula>"COMPLETAR"</formula>
    </cfRule>
  </conditionalFormatting>
  <conditionalFormatting sqref="C15">
    <cfRule type="cellIs" dxfId="97" priority="62" operator="equal">
      <formula>"COMPLETAR"</formula>
    </cfRule>
  </conditionalFormatting>
  <conditionalFormatting sqref="C15">
    <cfRule type="cellIs" dxfId="96" priority="61" operator="equal">
      <formula>"COMPLETAR"</formula>
    </cfRule>
  </conditionalFormatting>
  <conditionalFormatting sqref="C15">
    <cfRule type="cellIs" dxfId="95" priority="60" operator="equal">
      <formula>"COMPLETAR"</formula>
    </cfRule>
  </conditionalFormatting>
  <conditionalFormatting sqref="C15">
    <cfRule type="cellIs" dxfId="94" priority="59" operator="equal">
      <formula>"COMPLETAR"</formula>
    </cfRule>
  </conditionalFormatting>
  <conditionalFormatting sqref="C15">
    <cfRule type="cellIs" dxfId="93" priority="58" operator="equal">
      <formula>"COMPLETAR"</formula>
    </cfRule>
  </conditionalFormatting>
  <conditionalFormatting sqref="C15">
    <cfRule type="cellIs" dxfId="92" priority="57" operator="equal">
      <formula>"COMPLETAR"</formula>
    </cfRule>
  </conditionalFormatting>
  <conditionalFormatting sqref="C15">
    <cfRule type="cellIs" dxfId="91" priority="56" operator="equal">
      <formula>"COMPLETAR"</formula>
    </cfRule>
  </conditionalFormatting>
  <conditionalFormatting sqref="C15">
    <cfRule type="cellIs" dxfId="90" priority="55" operator="equal">
      <formula>"COMPLETAR"</formula>
    </cfRule>
  </conditionalFormatting>
  <conditionalFormatting sqref="C15">
    <cfRule type="cellIs" dxfId="89" priority="54" operator="equal">
      <formula>"COMPLETAR"</formula>
    </cfRule>
  </conditionalFormatting>
  <conditionalFormatting sqref="C15">
    <cfRule type="cellIs" dxfId="88" priority="53" operator="equal">
      <formula>"COMPLETAR"</formula>
    </cfRule>
  </conditionalFormatting>
  <conditionalFormatting sqref="C15">
    <cfRule type="cellIs" dxfId="87" priority="52" operator="equal">
      <formula>"COMPLETAR"</formula>
    </cfRule>
  </conditionalFormatting>
  <conditionalFormatting sqref="C15">
    <cfRule type="cellIs" dxfId="86" priority="51" operator="equal">
      <formula>"COMPLETAR"</formula>
    </cfRule>
  </conditionalFormatting>
  <conditionalFormatting sqref="C15">
    <cfRule type="cellIs" dxfId="85" priority="50" operator="equal">
      <formula>"COMPLETAR"</formula>
    </cfRule>
  </conditionalFormatting>
  <conditionalFormatting sqref="C15">
    <cfRule type="cellIs" dxfId="84" priority="49" operator="equal">
      <formula>"COMPLETAR"</formula>
    </cfRule>
  </conditionalFormatting>
  <conditionalFormatting sqref="C15">
    <cfRule type="cellIs" dxfId="83" priority="48" operator="equal">
      <formula>"COMPLETAR"</formula>
    </cfRule>
  </conditionalFormatting>
  <conditionalFormatting sqref="C15">
    <cfRule type="cellIs" dxfId="82" priority="47" operator="equal">
      <formula>"COMPLETAR"</formula>
    </cfRule>
  </conditionalFormatting>
  <conditionalFormatting sqref="C15">
    <cfRule type="cellIs" dxfId="81" priority="46" operator="equal">
      <formula>"COMPLETAR"</formula>
    </cfRule>
  </conditionalFormatting>
  <conditionalFormatting sqref="C15">
    <cfRule type="cellIs" dxfId="80" priority="45" operator="equal">
      <formula>"COMPLETAR"</formula>
    </cfRule>
  </conditionalFormatting>
  <conditionalFormatting sqref="C15">
    <cfRule type="cellIs" dxfId="79" priority="44" operator="equal">
      <formula>"COMPLETAR"</formula>
    </cfRule>
  </conditionalFormatting>
  <conditionalFormatting sqref="C15">
    <cfRule type="cellIs" dxfId="78" priority="43" operator="equal">
      <formula>"COMPLETAR"</formula>
    </cfRule>
  </conditionalFormatting>
  <conditionalFormatting sqref="C15">
    <cfRule type="cellIs" dxfId="77" priority="42" operator="equal">
      <formula>"COMPLETAR"</formula>
    </cfRule>
  </conditionalFormatting>
  <conditionalFormatting sqref="C15">
    <cfRule type="cellIs" dxfId="76" priority="41" operator="equal">
      <formula>"COMPLETAR"</formula>
    </cfRule>
  </conditionalFormatting>
  <conditionalFormatting sqref="C15">
    <cfRule type="cellIs" dxfId="75" priority="40" operator="equal">
      <formula>"COMPLETAR"</formula>
    </cfRule>
  </conditionalFormatting>
  <conditionalFormatting sqref="C16">
    <cfRule type="cellIs" dxfId="74" priority="39" operator="equal">
      <formula>"COMPLETAR"</formula>
    </cfRule>
  </conditionalFormatting>
  <conditionalFormatting sqref="C16">
    <cfRule type="cellIs" dxfId="73" priority="38" operator="equal">
      <formula>"COMPLETAR"</formula>
    </cfRule>
  </conditionalFormatting>
  <conditionalFormatting sqref="C16">
    <cfRule type="cellIs" dxfId="72" priority="37" operator="equal">
      <formula>"COMPLETAR"</formula>
    </cfRule>
  </conditionalFormatting>
  <conditionalFormatting sqref="C16">
    <cfRule type="cellIs" dxfId="71" priority="36" operator="equal">
      <formula>"COMPLETAR"</formula>
    </cfRule>
  </conditionalFormatting>
  <conditionalFormatting sqref="C16">
    <cfRule type="cellIs" dxfId="70" priority="35" operator="equal">
      <formula>"COMPLETAR"</formula>
    </cfRule>
  </conditionalFormatting>
  <conditionalFormatting sqref="C16">
    <cfRule type="cellIs" dxfId="69" priority="34" operator="equal">
      <formula>"COMPLETAR"</formula>
    </cfRule>
  </conditionalFormatting>
  <conditionalFormatting sqref="C16">
    <cfRule type="cellIs" dxfId="68" priority="33" operator="equal">
      <formula>"COMPLETAR"</formula>
    </cfRule>
  </conditionalFormatting>
  <conditionalFormatting sqref="C16">
    <cfRule type="cellIs" dxfId="67" priority="32" operator="equal">
      <formula>"COMPLETAR"</formula>
    </cfRule>
  </conditionalFormatting>
  <conditionalFormatting sqref="C16">
    <cfRule type="cellIs" dxfId="66" priority="31" operator="equal">
      <formula>"COMPLETAR"</formula>
    </cfRule>
  </conditionalFormatting>
  <conditionalFormatting sqref="C16">
    <cfRule type="cellIs" dxfId="65" priority="30" operator="equal">
      <formula>"COMPLETAR"</formula>
    </cfRule>
  </conditionalFormatting>
  <conditionalFormatting sqref="C16">
    <cfRule type="cellIs" dxfId="64" priority="29" operator="equal">
      <formula>"COMPLETAR"</formula>
    </cfRule>
  </conditionalFormatting>
  <conditionalFormatting sqref="C16">
    <cfRule type="cellIs" dxfId="63" priority="28" operator="equal">
      <formula>"COMPLETAR"</formula>
    </cfRule>
  </conditionalFormatting>
  <conditionalFormatting sqref="C16">
    <cfRule type="cellIs" dxfId="62" priority="27" operator="equal">
      <formula>"COMPLETAR"</formula>
    </cfRule>
  </conditionalFormatting>
  <conditionalFormatting sqref="C16">
    <cfRule type="cellIs" dxfId="61" priority="26" operator="equal">
      <formula>"COMPLETAR"</formula>
    </cfRule>
  </conditionalFormatting>
  <conditionalFormatting sqref="C16">
    <cfRule type="cellIs" dxfId="60" priority="25" operator="equal">
      <formula>"COMPLETAR"</formula>
    </cfRule>
  </conditionalFormatting>
  <conditionalFormatting sqref="C16">
    <cfRule type="cellIs" dxfId="59" priority="24" operator="equal">
      <formula>"COMPLETAR"</formula>
    </cfRule>
  </conditionalFormatting>
  <conditionalFormatting sqref="C16">
    <cfRule type="cellIs" dxfId="58" priority="23" operator="equal">
      <formula>"COMPLETAR"</formula>
    </cfRule>
  </conditionalFormatting>
  <conditionalFormatting sqref="C16">
    <cfRule type="cellIs" dxfId="57" priority="22" operator="equal">
      <formula>"COMPLETAR"</formula>
    </cfRule>
  </conditionalFormatting>
  <conditionalFormatting sqref="C16">
    <cfRule type="cellIs" dxfId="56" priority="21" operator="equal">
      <formula>"COMPLETAR"</formula>
    </cfRule>
  </conditionalFormatting>
  <conditionalFormatting sqref="C16">
    <cfRule type="cellIs" dxfId="55" priority="20" operator="equal">
      <formula>"COMPLETAR"</formula>
    </cfRule>
  </conditionalFormatting>
  <conditionalFormatting sqref="C16">
    <cfRule type="cellIs" dxfId="54" priority="19" operator="equal">
      <formula>"COMPLETAR"</formula>
    </cfRule>
  </conditionalFormatting>
  <conditionalFormatting sqref="C16">
    <cfRule type="cellIs" dxfId="53" priority="18" operator="equal">
      <formula>"COMPLETAR"</formula>
    </cfRule>
  </conditionalFormatting>
  <conditionalFormatting sqref="C16">
    <cfRule type="cellIs" dxfId="52" priority="17" operator="equal">
      <formula>"COMPLETAR"</formula>
    </cfRule>
  </conditionalFormatting>
  <conditionalFormatting sqref="C16">
    <cfRule type="cellIs" dxfId="51" priority="16" operator="equal">
      <formula>"COMPLETAR"</formula>
    </cfRule>
  </conditionalFormatting>
  <conditionalFormatting sqref="C16">
    <cfRule type="cellIs" dxfId="50" priority="15" operator="equal">
      <formula>"COMPLETAR"</formula>
    </cfRule>
  </conditionalFormatting>
  <conditionalFormatting sqref="C16">
    <cfRule type="cellIs" dxfId="49" priority="14" operator="equal">
      <formula>"COMPLETAR"</formula>
    </cfRule>
  </conditionalFormatting>
  <conditionalFormatting sqref="C16">
    <cfRule type="cellIs" dxfId="48" priority="13" operator="equal">
      <formula>"COMPLETAR"</formula>
    </cfRule>
  </conditionalFormatting>
  <conditionalFormatting sqref="C20:C73">
    <cfRule type="cellIs" dxfId="47" priority="12" operator="equal">
      <formula>"COMPLETAR"</formula>
    </cfRule>
  </conditionalFormatting>
  <conditionalFormatting sqref="C22:C73">
    <cfRule type="cellIs" dxfId="46" priority="11" operator="equal">
      <formula>"COMPLETAR"</formula>
    </cfRule>
  </conditionalFormatting>
  <conditionalFormatting sqref="C24:C73">
    <cfRule type="cellIs" dxfId="45" priority="10" operator="equal">
      <formula>"COMPLETAR"</formula>
    </cfRule>
  </conditionalFormatting>
  <conditionalFormatting sqref="C26:C73">
    <cfRule type="cellIs" dxfId="44" priority="9" operator="equal">
      <formula>"COMPLETAR"</formula>
    </cfRule>
  </conditionalFormatting>
  <conditionalFormatting sqref="C28:C73">
    <cfRule type="cellIs" dxfId="43" priority="8" operator="equal">
      <formula>"COMPLETAR"</formula>
    </cfRule>
  </conditionalFormatting>
  <conditionalFormatting sqref="C30:C73">
    <cfRule type="cellIs" dxfId="42" priority="7" operator="equal">
      <formula>"COMPLETAR"</formula>
    </cfRule>
  </conditionalFormatting>
  <conditionalFormatting sqref="C32:C73">
    <cfRule type="cellIs" dxfId="41" priority="6" operator="equal">
      <formula>"COMPLETAR"</formula>
    </cfRule>
  </conditionalFormatting>
  <conditionalFormatting sqref="C34:C73">
    <cfRule type="cellIs" dxfId="40" priority="5" operator="equal">
      <formula>"COMPLETAR"</formula>
    </cfRule>
  </conditionalFormatting>
  <conditionalFormatting sqref="C36:C73">
    <cfRule type="cellIs" dxfId="39" priority="4" operator="equal">
      <formula>"COMPLETAR"</formula>
    </cfRule>
  </conditionalFormatting>
  <conditionalFormatting sqref="C38:C39">
    <cfRule type="cellIs" dxfId="38" priority="3" operator="equal">
      <formula>"COMPLETAR"</formula>
    </cfRule>
  </conditionalFormatting>
  <conditionalFormatting sqref="C40:C73">
    <cfRule type="cellIs" dxfId="37" priority="2" operator="equal">
      <formula>"COMPLETAR"</formula>
    </cfRule>
  </conditionalFormatting>
  <conditionalFormatting sqref="C58:C73">
    <cfRule type="cellIs" dxfId="36" priority="1" operator="equal">
      <formula>"COMPLETAR"</formula>
    </cfRule>
  </conditionalFormatting>
  <hyperlinks>
    <hyperlink ref="G12" r:id="rId1" xr:uid="{ABA64572-0FF5-496C-8952-727BA150CD21}"/>
    <hyperlink ref="G13" r:id="rId2" xr:uid="{5F3D6266-CAD7-4859-8D86-3DF4611C97AA}"/>
    <hyperlink ref="G14" r:id="rId3" xr:uid="{8CB8AEF6-8805-4524-BC5B-4D107A02420C}"/>
    <hyperlink ref="G15" r:id="rId4" xr:uid="{254DBE3E-7445-4636-88B5-E6ECA4808732}"/>
    <hyperlink ref="G16" r:id="rId5" xr:uid="{3D311AE1-B08F-4B2A-8F41-49B27B549E03}"/>
    <hyperlink ref="G17" r:id="rId6" xr:uid="{54B8CB43-5420-4F73-99AA-F7FB9FCA1608}"/>
    <hyperlink ref="G18" r:id="rId7" xr:uid="{D2300263-590F-490C-93BD-E880C1BEA383}"/>
    <hyperlink ref="G19" r:id="rId8" xr:uid="{B7D48EF4-DCA2-45F3-81B9-CCE3D2E4343F}"/>
  </hyperlinks>
  <pageMargins left="0.7" right="0.7" top="0.75" bottom="0.75" header="0.3" footer="0.3"/>
  <pageSetup paperSize="9" orientation="portrait" horizontalDpi="300" verticalDpi="300" r:id="rId9"/>
  <drawing r:id="rId10"/>
  <tableParts count="1">
    <tablePart r:id="rId11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222"/>
  <sheetViews>
    <sheetView showGridLines="0" workbookViewId="0">
      <pane ySplit="1" topLeftCell="A273" activePane="bottomLeft" state="frozen"/>
      <selection pane="bottomLeft" activeCell="G172" sqref="G172"/>
    </sheetView>
  </sheetViews>
  <sheetFormatPr baseColWidth="10" defaultRowHeight="14.4" x14ac:dyDescent="0.3"/>
  <cols>
    <col min="1" max="1" width="8.77734375" bestFit="1" customWidth="1"/>
    <col min="2" max="2" width="29.5546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7.21875" bestFit="1" customWidth="1"/>
    <col min="7" max="7" width="16.77734375" bestFit="1" customWidth="1"/>
    <col min="8" max="8" width="34.664062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39.33203125" bestFit="1" customWidth="1"/>
    <col min="15" max="15" width="35.21875" bestFit="1" customWidth="1"/>
    <col min="16" max="16" width="34.66406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48" t="s">
        <v>105</v>
      </c>
      <c r="B2" s="47" t="s">
        <v>139</v>
      </c>
      <c r="C2">
        <v>1</v>
      </c>
      <c r="D2" s="47" t="s">
        <v>141</v>
      </c>
      <c r="E2">
        <v>1</v>
      </c>
      <c r="F2" s="47" t="s">
        <v>123</v>
      </c>
      <c r="G2">
        <v>8</v>
      </c>
      <c r="H2" s="47"/>
      <c r="I2" s="47"/>
      <c r="K2" s="47" t="s">
        <v>19</v>
      </c>
      <c r="M2" s="47"/>
      <c r="N2" s="47"/>
      <c r="O2" s="47"/>
      <c r="P2" s="47"/>
      <c r="Q2" s="11"/>
    </row>
    <row r="3" spans="1:17" x14ac:dyDescent="0.3">
      <c r="A3" s="48" t="s">
        <v>105</v>
      </c>
      <c r="B3" s="47" t="s">
        <v>139</v>
      </c>
      <c r="C3">
        <v>5</v>
      </c>
      <c r="D3" s="47" t="s">
        <v>147</v>
      </c>
      <c r="E3">
        <v>1</v>
      </c>
      <c r="F3" s="47" t="s">
        <v>10</v>
      </c>
      <c r="G3">
        <v>5</v>
      </c>
      <c r="H3" s="47"/>
      <c r="I3" s="47"/>
      <c r="K3" s="47" t="s">
        <v>19</v>
      </c>
      <c r="M3" s="47"/>
      <c r="N3" s="47"/>
      <c r="O3" s="47"/>
      <c r="P3" s="47"/>
      <c r="Q3" s="11"/>
    </row>
    <row r="4" spans="1:17" x14ac:dyDescent="0.3">
      <c r="A4" s="48" t="s">
        <v>105</v>
      </c>
      <c r="B4" s="47" t="s">
        <v>139</v>
      </c>
      <c r="C4">
        <v>6</v>
      </c>
      <c r="D4" s="47" t="s">
        <v>148</v>
      </c>
      <c r="E4">
        <v>1</v>
      </c>
      <c r="F4" s="47" t="s">
        <v>11</v>
      </c>
      <c r="G4">
        <v>7</v>
      </c>
      <c r="H4" s="47"/>
      <c r="I4" s="47"/>
      <c r="K4" s="47" t="s">
        <v>19</v>
      </c>
      <c r="M4" s="47"/>
      <c r="N4" s="47"/>
      <c r="O4" s="47"/>
      <c r="P4" s="47"/>
      <c r="Q4" s="11"/>
    </row>
    <row r="5" spans="1:17" x14ac:dyDescent="0.3">
      <c r="A5" s="48" t="s">
        <v>105</v>
      </c>
      <c r="B5" s="47" t="s">
        <v>139</v>
      </c>
      <c r="C5">
        <v>7</v>
      </c>
      <c r="D5" s="47" t="s">
        <v>149</v>
      </c>
      <c r="E5">
        <v>1</v>
      </c>
      <c r="F5" s="47" t="s">
        <v>104</v>
      </c>
      <c r="G5">
        <v>6</v>
      </c>
      <c r="H5" s="47"/>
      <c r="I5" s="47"/>
      <c r="K5" s="47" t="s">
        <v>19</v>
      </c>
      <c r="M5" s="47"/>
      <c r="N5" s="47"/>
      <c r="O5" s="47"/>
      <c r="P5" s="47"/>
      <c r="Q5" s="11"/>
    </row>
    <row r="6" spans="1:17" x14ac:dyDescent="0.3">
      <c r="A6" s="48" t="s">
        <v>105</v>
      </c>
      <c r="B6" s="47" t="s">
        <v>139</v>
      </c>
      <c r="C6">
        <v>9</v>
      </c>
      <c r="D6" s="47" t="s">
        <v>152</v>
      </c>
      <c r="E6">
        <v>1</v>
      </c>
      <c r="F6" s="47" t="s">
        <v>153</v>
      </c>
      <c r="G6">
        <v>9</v>
      </c>
      <c r="H6" s="47"/>
      <c r="I6" s="47"/>
      <c r="K6" s="47" t="s">
        <v>19</v>
      </c>
      <c r="M6" s="47"/>
      <c r="N6" s="47"/>
      <c r="O6" s="47"/>
      <c r="P6" s="47"/>
      <c r="Q6" s="11"/>
    </row>
    <row r="7" spans="1:17" x14ac:dyDescent="0.3">
      <c r="A7" s="48" t="s">
        <v>105</v>
      </c>
      <c r="B7" s="47" t="s">
        <v>139</v>
      </c>
      <c r="C7">
        <v>10</v>
      </c>
      <c r="D7" s="47" t="s">
        <v>154</v>
      </c>
      <c r="E7">
        <v>1</v>
      </c>
      <c r="F7" s="47" t="s">
        <v>155</v>
      </c>
      <c r="G7">
        <v>10</v>
      </c>
      <c r="H7" s="47"/>
      <c r="I7" s="47"/>
      <c r="K7" s="47" t="s">
        <v>19</v>
      </c>
      <c r="M7" s="47"/>
      <c r="N7" s="47"/>
      <c r="O7" s="47"/>
      <c r="P7" s="47"/>
      <c r="Q7" s="11"/>
    </row>
    <row r="8" spans="1:17" x14ac:dyDescent="0.3">
      <c r="A8" s="48" t="s">
        <v>105</v>
      </c>
      <c r="B8" s="47" t="s">
        <v>139</v>
      </c>
      <c r="C8">
        <v>11</v>
      </c>
      <c r="D8" s="47" t="s">
        <v>156</v>
      </c>
      <c r="E8">
        <v>1</v>
      </c>
      <c r="F8" s="47" t="s">
        <v>157</v>
      </c>
      <c r="G8">
        <v>11</v>
      </c>
      <c r="H8" s="47"/>
      <c r="I8" s="47"/>
      <c r="K8" s="47" t="s">
        <v>19</v>
      </c>
      <c r="M8" s="47"/>
      <c r="N8" s="47"/>
      <c r="O8" s="47"/>
      <c r="P8" s="47"/>
      <c r="Q8" s="11"/>
    </row>
    <row r="9" spans="1:17" x14ac:dyDescent="0.3">
      <c r="A9" s="48" t="s">
        <v>105</v>
      </c>
      <c r="B9" s="47" t="s">
        <v>139</v>
      </c>
      <c r="C9">
        <v>12</v>
      </c>
      <c r="D9" s="47" t="s">
        <v>158</v>
      </c>
      <c r="E9">
        <v>1</v>
      </c>
      <c r="F9" s="47" t="s">
        <v>159</v>
      </c>
      <c r="G9">
        <v>12</v>
      </c>
      <c r="H9" s="47"/>
      <c r="I9" s="47"/>
      <c r="K9" s="47" t="s">
        <v>19</v>
      </c>
      <c r="M9" s="47"/>
      <c r="N9" s="47"/>
      <c r="O9" s="47"/>
      <c r="P9" s="47"/>
      <c r="Q9" s="11"/>
    </row>
    <row r="10" spans="1:17" x14ac:dyDescent="0.3">
      <c r="A10" s="48" t="s">
        <v>105</v>
      </c>
      <c r="B10" s="47" t="s">
        <v>139</v>
      </c>
      <c r="C10">
        <v>13</v>
      </c>
      <c r="D10" s="47" t="s">
        <v>160</v>
      </c>
      <c r="E10">
        <v>1</v>
      </c>
      <c r="F10" s="47" t="s">
        <v>161</v>
      </c>
      <c r="G10">
        <v>13</v>
      </c>
      <c r="H10" s="47"/>
      <c r="I10" s="47"/>
      <c r="K10" s="47" t="s">
        <v>19</v>
      </c>
      <c r="M10" s="47"/>
      <c r="N10" s="47"/>
      <c r="O10" s="47"/>
      <c r="P10" s="47"/>
      <c r="Q10" s="11"/>
    </row>
    <row r="11" spans="1:17" x14ac:dyDescent="0.3">
      <c r="A11" s="48" t="s">
        <v>105</v>
      </c>
      <c r="B11" s="47" t="s">
        <v>139</v>
      </c>
      <c r="C11">
        <v>14</v>
      </c>
      <c r="D11" s="47" t="s">
        <v>162</v>
      </c>
      <c r="E11">
        <v>1</v>
      </c>
      <c r="F11" s="47" t="s">
        <v>163</v>
      </c>
      <c r="G11">
        <v>14</v>
      </c>
      <c r="H11" s="47"/>
      <c r="I11" s="47"/>
      <c r="K11" s="47" t="s">
        <v>19</v>
      </c>
      <c r="M11" s="47"/>
      <c r="N11" s="47"/>
      <c r="O11" s="47"/>
      <c r="P11" s="47"/>
      <c r="Q11" s="11"/>
    </row>
    <row r="12" spans="1:17" x14ac:dyDescent="0.3">
      <c r="A12" s="48" t="s">
        <v>105</v>
      </c>
      <c r="B12" s="47" t="s">
        <v>139</v>
      </c>
      <c r="C12">
        <v>15</v>
      </c>
      <c r="D12" s="47" t="s">
        <v>164</v>
      </c>
      <c r="E12">
        <v>1</v>
      </c>
      <c r="F12" s="47" t="s">
        <v>165</v>
      </c>
      <c r="G12">
        <v>15</v>
      </c>
      <c r="H12" s="47"/>
      <c r="I12" s="47"/>
      <c r="K12" s="47" t="s">
        <v>19</v>
      </c>
      <c r="M12" s="47"/>
      <c r="N12" s="47"/>
      <c r="O12" s="47"/>
      <c r="P12" s="47"/>
      <c r="Q12" s="11"/>
    </row>
    <row r="13" spans="1:17" x14ac:dyDescent="0.3">
      <c r="A13" s="48" t="s">
        <v>105</v>
      </c>
      <c r="B13" s="47" t="s">
        <v>139</v>
      </c>
      <c r="C13">
        <v>16</v>
      </c>
      <c r="D13" s="47" t="s">
        <v>166</v>
      </c>
      <c r="E13">
        <v>1</v>
      </c>
      <c r="F13" s="47" t="s">
        <v>167</v>
      </c>
      <c r="G13">
        <v>16</v>
      </c>
      <c r="H13" s="47"/>
      <c r="I13" s="47"/>
      <c r="K13" s="47" t="s">
        <v>19</v>
      </c>
      <c r="M13" s="47"/>
      <c r="N13" s="47"/>
      <c r="O13" s="47"/>
      <c r="P13" s="47"/>
      <c r="Q13" s="11"/>
    </row>
    <row r="14" spans="1:17" x14ac:dyDescent="0.3">
      <c r="A14" s="48" t="s">
        <v>105</v>
      </c>
      <c r="B14" s="47" t="s">
        <v>139</v>
      </c>
      <c r="C14">
        <v>17</v>
      </c>
      <c r="D14" s="47" t="s">
        <v>168</v>
      </c>
      <c r="E14">
        <v>1</v>
      </c>
      <c r="F14" s="47" t="s">
        <v>169</v>
      </c>
      <c r="G14">
        <v>17</v>
      </c>
      <c r="H14" s="47"/>
      <c r="I14" s="47"/>
      <c r="K14" s="47" t="s">
        <v>19</v>
      </c>
      <c r="M14" s="47"/>
      <c r="N14" s="47"/>
      <c r="O14" s="47"/>
      <c r="P14" s="47"/>
      <c r="Q14" s="11"/>
    </row>
    <row r="15" spans="1:17" x14ac:dyDescent="0.3">
      <c r="A15" s="48" t="s">
        <v>105</v>
      </c>
      <c r="B15" s="47" t="s">
        <v>139</v>
      </c>
      <c r="C15">
        <v>18</v>
      </c>
      <c r="D15" s="47" t="s">
        <v>170</v>
      </c>
      <c r="E15">
        <v>1</v>
      </c>
      <c r="F15" s="47" t="s">
        <v>171</v>
      </c>
      <c r="G15">
        <v>18</v>
      </c>
      <c r="H15" s="47"/>
      <c r="I15" s="47"/>
      <c r="K15" s="47" t="s">
        <v>19</v>
      </c>
      <c r="M15" s="47"/>
      <c r="N15" s="47"/>
      <c r="O15" s="47"/>
      <c r="P15" s="47"/>
      <c r="Q15" s="11"/>
    </row>
    <row r="16" spans="1:17" x14ac:dyDescent="0.3">
      <c r="A16" s="48" t="s">
        <v>105</v>
      </c>
      <c r="B16" s="47" t="s">
        <v>139</v>
      </c>
      <c r="C16">
        <v>19</v>
      </c>
      <c r="D16" s="47" t="s">
        <v>172</v>
      </c>
      <c r="E16">
        <v>1</v>
      </c>
      <c r="F16" s="47" t="s">
        <v>173</v>
      </c>
      <c r="G16">
        <v>19</v>
      </c>
      <c r="H16" s="47"/>
      <c r="I16" s="47"/>
      <c r="K16" s="47" t="s">
        <v>19</v>
      </c>
      <c r="M16" s="47"/>
      <c r="N16" s="47"/>
      <c r="O16" s="47"/>
      <c r="P16" s="47"/>
      <c r="Q16" s="11"/>
    </row>
    <row r="17" spans="1:17" x14ac:dyDescent="0.3">
      <c r="A17" s="48" t="s">
        <v>105</v>
      </c>
      <c r="B17" s="47" t="s">
        <v>139</v>
      </c>
      <c r="C17">
        <v>20</v>
      </c>
      <c r="D17" s="47" t="s">
        <v>174</v>
      </c>
      <c r="E17">
        <v>1</v>
      </c>
      <c r="F17" s="47" t="s">
        <v>175</v>
      </c>
      <c r="G17">
        <v>20</v>
      </c>
      <c r="H17" s="47"/>
      <c r="I17" s="47"/>
      <c r="K17" s="47" t="s">
        <v>19</v>
      </c>
      <c r="M17" s="47"/>
      <c r="N17" s="47"/>
      <c r="O17" s="47"/>
      <c r="P17" s="47"/>
      <c r="Q17" s="11"/>
    </row>
    <row r="18" spans="1:17" x14ac:dyDescent="0.3">
      <c r="A18" s="48" t="s">
        <v>105</v>
      </c>
      <c r="B18" s="47" t="s">
        <v>139</v>
      </c>
      <c r="C18">
        <v>21</v>
      </c>
      <c r="D18" s="47" t="s">
        <v>176</v>
      </c>
      <c r="E18">
        <v>1</v>
      </c>
      <c r="F18" s="47" t="s">
        <v>177</v>
      </c>
      <c r="G18">
        <v>21</v>
      </c>
      <c r="H18" s="47"/>
      <c r="I18" s="47"/>
      <c r="K18" s="47" t="s">
        <v>19</v>
      </c>
      <c r="M18" s="47"/>
      <c r="N18" s="47"/>
      <c r="O18" s="47"/>
      <c r="P18" s="47"/>
      <c r="Q18" s="11"/>
    </row>
    <row r="19" spans="1:17" x14ac:dyDescent="0.3">
      <c r="A19" s="48" t="s">
        <v>105</v>
      </c>
      <c r="B19" s="47" t="s">
        <v>139</v>
      </c>
      <c r="C19">
        <v>22</v>
      </c>
      <c r="D19" s="47" t="s">
        <v>178</v>
      </c>
      <c r="E19">
        <v>1</v>
      </c>
      <c r="F19" s="47" t="s">
        <v>179</v>
      </c>
      <c r="G19">
        <v>22</v>
      </c>
      <c r="H19" s="47"/>
      <c r="I19" s="47"/>
      <c r="K19" s="47" t="s">
        <v>19</v>
      </c>
      <c r="M19" s="47"/>
      <c r="N19" s="47"/>
      <c r="O19" s="47"/>
      <c r="P19" s="47"/>
      <c r="Q19" s="11"/>
    </row>
    <row r="20" spans="1:17" x14ac:dyDescent="0.3">
      <c r="A20" s="48" t="s">
        <v>105</v>
      </c>
      <c r="B20" s="47" t="s">
        <v>139</v>
      </c>
      <c r="C20">
        <v>23</v>
      </c>
      <c r="D20" s="47" t="s">
        <v>180</v>
      </c>
      <c r="E20">
        <v>1</v>
      </c>
      <c r="F20" s="47" t="s">
        <v>181</v>
      </c>
      <c r="G20">
        <v>23</v>
      </c>
      <c r="H20" s="47"/>
      <c r="I20" s="47"/>
      <c r="K20" s="47" t="s">
        <v>19</v>
      </c>
      <c r="M20" s="47"/>
      <c r="N20" s="47"/>
      <c r="O20" s="47"/>
      <c r="P20" s="47"/>
      <c r="Q20" s="11"/>
    </row>
    <row r="21" spans="1:17" x14ac:dyDescent="0.3">
      <c r="A21" s="48" t="s">
        <v>105</v>
      </c>
      <c r="B21" s="47" t="s">
        <v>139</v>
      </c>
      <c r="C21">
        <v>24</v>
      </c>
      <c r="D21" s="47" t="s">
        <v>182</v>
      </c>
      <c r="E21">
        <v>1</v>
      </c>
      <c r="F21" s="47" t="s">
        <v>183</v>
      </c>
      <c r="G21">
        <v>24</v>
      </c>
      <c r="H21" s="47"/>
      <c r="I21" s="47"/>
      <c r="K21" s="47" t="s">
        <v>19</v>
      </c>
      <c r="M21" s="47"/>
      <c r="N21" s="47"/>
      <c r="O21" s="47"/>
      <c r="P21" s="47"/>
      <c r="Q21" s="11"/>
    </row>
    <row r="22" spans="1:17" x14ac:dyDescent="0.3">
      <c r="A22" s="48" t="s">
        <v>105</v>
      </c>
      <c r="B22" s="47" t="s">
        <v>139</v>
      </c>
      <c r="C22">
        <v>25</v>
      </c>
      <c r="D22" s="47" t="s">
        <v>184</v>
      </c>
      <c r="E22">
        <v>1</v>
      </c>
      <c r="F22" s="47" t="s">
        <v>185</v>
      </c>
      <c r="G22">
        <v>25</v>
      </c>
      <c r="H22" s="47"/>
      <c r="I22" s="47"/>
      <c r="K22" s="47" t="s">
        <v>19</v>
      </c>
      <c r="M22" s="47"/>
      <c r="N22" s="47"/>
      <c r="O22" s="47"/>
      <c r="P22" s="47"/>
      <c r="Q22" s="11"/>
    </row>
    <row r="23" spans="1:17" x14ac:dyDescent="0.3">
      <c r="A23" s="48" t="s">
        <v>105</v>
      </c>
      <c r="B23" s="47" t="s">
        <v>139</v>
      </c>
      <c r="C23">
        <v>2</v>
      </c>
      <c r="D23" s="47" t="s">
        <v>142</v>
      </c>
      <c r="E23">
        <v>1</v>
      </c>
      <c r="F23" s="47" t="s">
        <v>142</v>
      </c>
      <c r="G23">
        <v>2</v>
      </c>
      <c r="H23" s="47" t="s">
        <v>363</v>
      </c>
      <c r="I23" s="47" t="s">
        <v>114</v>
      </c>
      <c r="J23">
        <v>0</v>
      </c>
      <c r="K23" s="47" t="s">
        <v>19</v>
      </c>
      <c r="M23" s="47" t="s">
        <v>142</v>
      </c>
      <c r="N23" s="47" t="s">
        <v>113</v>
      </c>
      <c r="O23" s="47"/>
      <c r="P23" s="47" t="s">
        <v>363</v>
      </c>
      <c r="Q23" s="11" t="s">
        <v>186</v>
      </c>
    </row>
    <row r="24" spans="1:17" x14ac:dyDescent="0.3">
      <c r="A24" s="48" t="s">
        <v>105</v>
      </c>
      <c r="B24" s="47" t="s">
        <v>139</v>
      </c>
      <c r="C24">
        <v>3</v>
      </c>
      <c r="D24" s="47" t="s">
        <v>143</v>
      </c>
      <c r="E24">
        <v>1</v>
      </c>
      <c r="F24" s="47" t="s">
        <v>144</v>
      </c>
      <c r="G24">
        <v>1</v>
      </c>
      <c r="H24" s="47" t="s">
        <v>364</v>
      </c>
      <c r="I24" s="47" t="s">
        <v>116</v>
      </c>
      <c r="J24">
        <v>1</v>
      </c>
      <c r="K24" s="47" t="s">
        <v>19</v>
      </c>
      <c r="M24" s="47" t="s">
        <v>143</v>
      </c>
      <c r="N24" s="47" t="s">
        <v>103</v>
      </c>
      <c r="O24" s="47" t="s">
        <v>187</v>
      </c>
      <c r="P24" s="47" t="s">
        <v>364</v>
      </c>
      <c r="Q24" s="11"/>
    </row>
    <row r="25" spans="1:17" x14ac:dyDescent="0.3">
      <c r="A25" s="48" t="s">
        <v>105</v>
      </c>
      <c r="B25" s="47" t="s">
        <v>139</v>
      </c>
      <c r="C25">
        <v>4</v>
      </c>
      <c r="D25" s="47" t="s">
        <v>145</v>
      </c>
      <c r="E25">
        <v>1</v>
      </c>
      <c r="F25" s="47" t="s">
        <v>146</v>
      </c>
      <c r="G25">
        <v>3</v>
      </c>
      <c r="H25" s="47" t="s">
        <v>365</v>
      </c>
      <c r="I25" s="47" t="s">
        <v>117</v>
      </c>
      <c r="J25">
        <v>2</v>
      </c>
      <c r="K25" s="47" t="s">
        <v>19</v>
      </c>
      <c r="M25" s="47" t="s">
        <v>145</v>
      </c>
      <c r="N25" s="47" t="s">
        <v>188</v>
      </c>
      <c r="O25" s="47"/>
      <c r="P25" s="47" t="s">
        <v>365</v>
      </c>
      <c r="Q25" s="11" t="s">
        <v>189</v>
      </c>
    </row>
    <row r="26" spans="1:17" x14ac:dyDescent="0.3">
      <c r="A26" s="48" t="s">
        <v>105</v>
      </c>
      <c r="B26" s="47" t="s">
        <v>139</v>
      </c>
      <c r="C26">
        <v>4</v>
      </c>
      <c r="D26" s="47" t="s">
        <v>145</v>
      </c>
      <c r="E26">
        <v>1</v>
      </c>
      <c r="F26" s="47" t="s">
        <v>146</v>
      </c>
      <c r="G26">
        <v>3</v>
      </c>
      <c r="H26" s="47" t="s">
        <v>365</v>
      </c>
      <c r="I26" s="47" t="s">
        <v>117</v>
      </c>
      <c r="J26">
        <v>2</v>
      </c>
      <c r="K26" s="47" t="s">
        <v>19</v>
      </c>
      <c r="M26" s="47" t="s">
        <v>145</v>
      </c>
      <c r="N26" s="47" t="s">
        <v>190</v>
      </c>
      <c r="O26" s="47"/>
      <c r="P26" s="47" t="s">
        <v>365</v>
      </c>
      <c r="Q26" s="11" t="s">
        <v>191</v>
      </c>
    </row>
    <row r="27" spans="1:17" x14ac:dyDescent="0.3">
      <c r="A27" s="48" t="s">
        <v>105</v>
      </c>
      <c r="B27" s="47" t="s">
        <v>139</v>
      </c>
      <c r="C27">
        <v>4</v>
      </c>
      <c r="D27" s="47" t="s">
        <v>145</v>
      </c>
      <c r="E27">
        <v>1</v>
      </c>
      <c r="F27" s="47" t="s">
        <v>146</v>
      </c>
      <c r="G27">
        <v>3</v>
      </c>
      <c r="H27" s="47" t="s">
        <v>365</v>
      </c>
      <c r="I27" s="47" t="s">
        <v>117</v>
      </c>
      <c r="J27">
        <v>2</v>
      </c>
      <c r="K27" s="47" t="s">
        <v>19</v>
      </c>
      <c r="M27" s="47" t="s">
        <v>145</v>
      </c>
      <c r="N27" s="47" t="s">
        <v>192</v>
      </c>
      <c r="O27" s="47"/>
      <c r="P27" s="47" t="s">
        <v>365</v>
      </c>
      <c r="Q27" s="11" t="s">
        <v>193</v>
      </c>
    </row>
    <row r="28" spans="1:17" x14ac:dyDescent="0.3">
      <c r="A28" s="48" t="s">
        <v>105</v>
      </c>
      <c r="B28" s="47" t="s">
        <v>139</v>
      </c>
      <c r="C28">
        <v>4</v>
      </c>
      <c r="D28" s="47" t="s">
        <v>145</v>
      </c>
      <c r="E28">
        <v>1</v>
      </c>
      <c r="F28" s="47" t="s">
        <v>146</v>
      </c>
      <c r="G28">
        <v>3</v>
      </c>
      <c r="H28" s="47" t="s">
        <v>365</v>
      </c>
      <c r="I28" s="47" t="s">
        <v>117</v>
      </c>
      <c r="J28">
        <v>2</v>
      </c>
      <c r="K28" s="47" t="s">
        <v>19</v>
      </c>
      <c r="M28" s="47" t="s">
        <v>145</v>
      </c>
      <c r="N28" s="47" t="s">
        <v>194</v>
      </c>
      <c r="O28" s="47"/>
      <c r="P28" s="47" t="s">
        <v>365</v>
      </c>
      <c r="Q28" s="11" t="s">
        <v>195</v>
      </c>
    </row>
    <row r="29" spans="1:17" x14ac:dyDescent="0.3">
      <c r="A29" s="48" t="s">
        <v>105</v>
      </c>
      <c r="B29" s="47" t="s">
        <v>139</v>
      </c>
      <c r="C29">
        <v>4</v>
      </c>
      <c r="D29" s="47" t="s">
        <v>145</v>
      </c>
      <c r="E29">
        <v>1</v>
      </c>
      <c r="F29" s="47" t="s">
        <v>146</v>
      </c>
      <c r="G29">
        <v>3</v>
      </c>
      <c r="H29" s="47" t="s">
        <v>365</v>
      </c>
      <c r="I29" s="47" t="s">
        <v>117</v>
      </c>
      <c r="J29">
        <v>2</v>
      </c>
      <c r="K29" s="47" t="s">
        <v>19</v>
      </c>
      <c r="M29" s="47" t="s">
        <v>145</v>
      </c>
      <c r="N29" s="47" t="s">
        <v>196</v>
      </c>
      <c r="O29" s="47"/>
      <c r="P29" s="47" t="s">
        <v>365</v>
      </c>
      <c r="Q29" s="11" t="s">
        <v>197</v>
      </c>
    </row>
    <row r="30" spans="1:17" x14ac:dyDescent="0.3">
      <c r="A30" s="48" t="s">
        <v>105</v>
      </c>
      <c r="B30" s="47" t="s">
        <v>139</v>
      </c>
      <c r="C30">
        <v>4</v>
      </c>
      <c r="D30" s="47" t="s">
        <v>145</v>
      </c>
      <c r="E30">
        <v>1</v>
      </c>
      <c r="F30" s="47" t="s">
        <v>146</v>
      </c>
      <c r="G30">
        <v>3</v>
      </c>
      <c r="H30" s="47" t="s">
        <v>365</v>
      </c>
      <c r="I30" s="47" t="s">
        <v>117</v>
      </c>
      <c r="J30">
        <v>2</v>
      </c>
      <c r="K30" s="47" t="s">
        <v>19</v>
      </c>
      <c r="M30" s="47" t="s">
        <v>145</v>
      </c>
      <c r="N30" s="47" t="s">
        <v>198</v>
      </c>
      <c r="O30" s="47"/>
      <c r="P30" s="47" t="s">
        <v>365</v>
      </c>
      <c r="Q30" s="11" t="s">
        <v>199</v>
      </c>
    </row>
    <row r="31" spans="1:17" x14ac:dyDescent="0.3">
      <c r="A31" s="48" t="s">
        <v>105</v>
      </c>
      <c r="B31" s="47" t="s">
        <v>139</v>
      </c>
      <c r="C31">
        <v>4</v>
      </c>
      <c r="D31" s="47" t="s">
        <v>145</v>
      </c>
      <c r="E31">
        <v>1</v>
      </c>
      <c r="F31" s="47" t="s">
        <v>146</v>
      </c>
      <c r="G31">
        <v>3</v>
      </c>
      <c r="H31" s="47" t="s">
        <v>365</v>
      </c>
      <c r="I31" s="47" t="s">
        <v>117</v>
      </c>
      <c r="J31">
        <v>2</v>
      </c>
      <c r="K31" s="47" t="s">
        <v>19</v>
      </c>
      <c r="M31" s="47" t="s">
        <v>145</v>
      </c>
      <c r="N31" s="47" t="s">
        <v>200</v>
      </c>
      <c r="O31" s="47"/>
      <c r="P31" s="47" t="s">
        <v>365</v>
      </c>
      <c r="Q31" s="11" t="s">
        <v>201</v>
      </c>
    </row>
    <row r="32" spans="1:17" x14ac:dyDescent="0.3">
      <c r="A32" s="48" t="s">
        <v>105</v>
      </c>
      <c r="B32" s="47" t="s">
        <v>139</v>
      </c>
      <c r="C32">
        <v>4</v>
      </c>
      <c r="D32" s="47" t="s">
        <v>145</v>
      </c>
      <c r="E32">
        <v>1</v>
      </c>
      <c r="F32" s="47" t="s">
        <v>146</v>
      </c>
      <c r="G32">
        <v>3</v>
      </c>
      <c r="H32" s="47" t="s">
        <v>365</v>
      </c>
      <c r="I32" s="47" t="s">
        <v>117</v>
      </c>
      <c r="J32">
        <v>2</v>
      </c>
      <c r="K32" s="47" t="s">
        <v>19</v>
      </c>
      <c r="M32" s="47" t="s">
        <v>145</v>
      </c>
      <c r="N32" s="47" t="s">
        <v>202</v>
      </c>
      <c r="O32" s="47"/>
      <c r="P32" s="47" t="s">
        <v>365</v>
      </c>
      <c r="Q32" s="11" t="s">
        <v>201</v>
      </c>
    </row>
    <row r="33" spans="1:17" x14ac:dyDescent="0.3">
      <c r="A33" s="48" t="s">
        <v>105</v>
      </c>
      <c r="B33" s="47" t="s">
        <v>139</v>
      </c>
      <c r="C33">
        <v>8</v>
      </c>
      <c r="D33" s="47" t="s">
        <v>150</v>
      </c>
      <c r="E33">
        <v>1</v>
      </c>
      <c r="F33" s="47" t="s">
        <v>151</v>
      </c>
      <c r="G33">
        <v>4</v>
      </c>
      <c r="H33" s="47" t="s">
        <v>366</v>
      </c>
      <c r="I33" s="47" t="s">
        <v>118</v>
      </c>
      <c r="J33">
        <v>3</v>
      </c>
      <c r="K33" s="47" t="s">
        <v>19</v>
      </c>
      <c r="M33" s="47"/>
      <c r="N33" s="47"/>
      <c r="O33" s="47"/>
      <c r="P33" s="47"/>
      <c r="Q33" s="11"/>
    </row>
    <row r="34" spans="1:17" x14ac:dyDescent="0.3">
      <c r="A34" s="48" t="s">
        <v>106</v>
      </c>
      <c r="B34" s="47" t="s">
        <v>203</v>
      </c>
      <c r="C34">
        <v>9</v>
      </c>
      <c r="D34" s="47" t="s">
        <v>234</v>
      </c>
      <c r="E34">
        <v>1</v>
      </c>
      <c r="F34" s="47" t="s">
        <v>10</v>
      </c>
      <c r="G34">
        <v>4</v>
      </c>
      <c r="H34" s="47"/>
      <c r="I34" s="47"/>
      <c r="K34" s="47" t="s">
        <v>204</v>
      </c>
      <c r="M34" s="47"/>
      <c r="N34" s="47"/>
      <c r="O34" s="47"/>
      <c r="P34" s="47"/>
      <c r="Q34" s="11"/>
    </row>
    <row r="35" spans="1:17" x14ac:dyDescent="0.3">
      <c r="A35" s="48" t="s">
        <v>106</v>
      </c>
      <c r="B35" s="47" t="s">
        <v>203</v>
      </c>
      <c r="C35">
        <v>11</v>
      </c>
      <c r="D35" s="47" t="s">
        <v>235</v>
      </c>
      <c r="E35">
        <v>1</v>
      </c>
      <c r="F35" s="47" t="s">
        <v>104</v>
      </c>
      <c r="G35">
        <v>5</v>
      </c>
      <c r="H35" s="47"/>
      <c r="I35" s="47"/>
      <c r="K35" s="47" t="s">
        <v>204</v>
      </c>
      <c r="M35" s="47"/>
      <c r="N35" s="47"/>
      <c r="O35" s="47"/>
      <c r="P35" s="47"/>
      <c r="Q35" s="11"/>
    </row>
    <row r="36" spans="1:17" x14ac:dyDescent="0.3">
      <c r="A36" s="48" t="s">
        <v>106</v>
      </c>
      <c r="B36" s="47" t="s">
        <v>203</v>
      </c>
      <c r="C36">
        <v>13</v>
      </c>
      <c r="D36" s="47" t="s">
        <v>236</v>
      </c>
      <c r="E36">
        <v>1</v>
      </c>
      <c r="F36" s="47" t="s">
        <v>11</v>
      </c>
      <c r="G36">
        <v>6</v>
      </c>
      <c r="H36" s="47"/>
      <c r="I36" s="47"/>
      <c r="K36" s="47" t="s">
        <v>204</v>
      </c>
      <c r="M36" s="47"/>
      <c r="N36" s="47"/>
      <c r="O36" s="47"/>
      <c r="P36" s="47"/>
      <c r="Q36" s="11"/>
    </row>
    <row r="37" spans="1:17" x14ac:dyDescent="0.3">
      <c r="A37" s="48" t="s">
        <v>106</v>
      </c>
      <c r="B37" s="47" t="s">
        <v>203</v>
      </c>
      <c r="C37">
        <v>17</v>
      </c>
      <c r="D37" s="47" t="s">
        <v>16</v>
      </c>
      <c r="E37">
        <v>1</v>
      </c>
      <c r="F37" s="47" t="s">
        <v>16</v>
      </c>
      <c r="G37">
        <v>2</v>
      </c>
      <c r="H37" s="47"/>
      <c r="I37" s="47"/>
      <c r="K37" s="47" t="s">
        <v>204</v>
      </c>
      <c r="M37" s="47"/>
      <c r="N37" s="47"/>
      <c r="O37" s="47"/>
      <c r="P37" s="47"/>
      <c r="Q37" s="11"/>
    </row>
    <row r="38" spans="1:17" x14ac:dyDescent="0.3">
      <c r="A38" s="48" t="s">
        <v>106</v>
      </c>
      <c r="B38" s="47" t="s">
        <v>203</v>
      </c>
      <c r="C38">
        <v>18</v>
      </c>
      <c r="D38" s="47" t="s">
        <v>239</v>
      </c>
      <c r="E38">
        <v>1</v>
      </c>
      <c r="F38" s="47" t="s">
        <v>239</v>
      </c>
      <c r="G38">
        <v>1</v>
      </c>
      <c r="H38" s="47"/>
      <c r="I38" s="47"/>
      <c r="K38" s="47" t="s">
        <v>204</v>
      </c>
      <c r="M38" s="47"/>
      <c r="N38" s="47"/>
      <c r="O38" s="47"/>
      <c r="P38" s="47"/>
      <c r="Q38" s="11"/>
    </row>
    <row r="39" spans="1:17" x14ac:dyDescent="0.3">
      <c r="A39" s="48" t="s">
        <v>106</v>
      </c>
      <c r="B39" s="47" t="s">
        <v>203</v>
      </c>
      <c r="C39">
        <v>1</v>
      </c>
      <c r="D39" s="47" t="s">
        <v>224</v>
      </c>
      <c r="E39">
        <v>1</v>
      </c>
      <c r="F39" s="47" t="s">
        <v>225</v>
      </c>
      <c r="G39">
        <v>7</v>
      </c>
      <c r="H39" s="47" t="s">
        <v>225</v>
      </c>
      <c r="I39" s="47" t="s">
        <v>115</v>
      </c>
      <c r="J39">
        <v>0</v>
      </c>
      <c r="K39" s="47" t="s">
        <v>204</v>
      </c>
      <c r="M39" s="47" t="s">
        <v>224</v>
      </c>
      <c r="N39" s="47" t="s">
        <v>113</v>
      </c>
      <c r="O39" s="47"/>
      <c r="P39" s="47" t="s">
        <v>225</v>
      </c>
      <c r="Q39" s="11" t="s">
        <v>263</v>
      </c>
    </row>
    <row r="40" spans="1:17" x14ac:dyDescent="0.3">
      <c r="A40" s="48" t="s">
        <v>106</v>
      </c>
      <c r="B40" s="47" t="s">
        <v>203</v>
      </c>
      <c r="C40">
        <v>5</v>
      </c>
      <c r="D40" s="47" t="s">
        <v>229</v>
      </c>
      <c r="E40">
        <v>1</v>
      </c>
      <c r="F40" s="47" t="s">
        <v>230</v>
      </c>
      <c r="G40">
        <v>3</v>
      </c>
      <c r="H40" s="47" t="s">
        <v>231</v>
      </c>
      <c r="I40" s="47" t="s">
        <v>119</v>
      </c>
      <c r="J40">
        <v>1</v>
      </c>
      <c r="K40" s="47" t="s">
        <v>204</v>
      </c>
      <c r="M40" s="47" t="s">
        <v>229</v>
      </c>
      <c r="N40" s="47" t="s">
        <v>103</v>
      </c>
      <c r="O40" s="47" t="s">
        <v>256</v>
      </c>
      <c r="P40" s="47" t="s">
        <v>231</v>
      </c>
      <c r="Q40" s="11"/>
    </row>
    <row r="41" spans="1:17" x14ac:dyDescent="0.3">
      <c r="A41" s="48" t="s">
        <v>107</v>
      </c>
      <c r="B41" s="47" t="s">
        <v>206</v>
      </c>
      <c r="C41">
        <v>9</v>
      </c>
      <c r="D41" s="47" t="s">
        <v>234</v>
      </c>
      <c r="E41">
        <v>1</v>
      </c>
      <c r="F41" s="47" t="s">
        <v>10</v>
      </c>
      <c r="G41">
        <v>4</v>
      </c>
      <c r="H41" s="47"/>
      <c r="I41" s="47"/>
      <c r="K41" s="47" t="s">
        <v>204</v>
      </c>
      <c r="M41" s="47"/>
      <c r="N41" s="47"/>
      <c r="O41" s="47"/>
      <c r="P41" s="47"/>
      <c r="Q41" s="11"/>
    </row>
    <row r="42" spans="1:17" x14ac:dyDescent="0.3">
      <c r="A42" s="48" t="s">
        <v>107</v>
      </c>
      <c r="B42" s="47" t="s">
        <v>206</v>
      </c>
      <c r="C42">
        <v>11</v>
      </c>
      <c r="D42" s="47" t="s">
        <v>235</v>
      </c>
      <c r="E42">
        <v>1</v>
      </c>
      <c r="F42" s="47" t="s">
        <v>104</v>
      </c>
      <c r="G42">
        <v>5</v>
      </c>
      <c r="H42" s="47"/>
      <c r="I42" s="47"/>
      <c r="K42" s="47" t="s">
        <v>204</v>
      </c>
      <c r="M42" s="47"/>
      <c r="N42" s="47"/>
      <c r="O42" s="47"/>
      <c r="P42" s="47"/>
      <c r="Q42" s="11"/>
    </row>
    <row r="43" spans="1:17" x14ac:dyDescent="0.3">
      <c r="A43" s="48" t="s">
        <v>107</v>
      </c>
      <c r="B43" s="47" t="s">
        <v>206</v>
      </c>
      <c r="C43">
        <v>13</v>
      </c>
      <c r="D43" s="47" t="s">
        <v>236</v>
      </c>
      <c r="E43">
        <v>1</v>
      </c>
      <c r="F43" s="47" t="s">
        <v>11</v>
      </c>
      <c r="G43">
        <v>6</v>
      </c>
      <c r="H43" s="47"/>
      <c r="I43" s="47"/>
      <c r="K43" s="47" t="s">
        <v>204</v>
      </c>
      <c r="M43" s="47"/>
      <c r="N43" s="47"/>
      <c r="O43" s="47"/>
      <c r="P43" s="47"/>
      <c r="Q43" s="11"/>
    </row>
    <row r="44" spans="1:17" x14ac:dyDescent="0.3">
      <c r="A44" s="48" t="s">
        <v>107</v>
      </c>
      <c r="B44" s="47" t="s">
        <v>206</v>
      </c>
      <c r="C44">
        <v>17</v>
      </c>
      <c r="D44" s="47" t="s">
        <v>16</v>
      </c>
      <c r="E44">
        <v>1</v>
      </c>
      <c r="F44" s="47" t="s">
        <v>16</v>
      </c>
      <c r="G44">
        <v>2</v>
      </c>
      <c r="H44" s="47"/>
      <c r="I44" s="47"/>
      <c r="K44" s="47" t="s">
        <v>204</v>
      </c>
      <c r="M44" s="47"/>
      <c r="N44" s="47"/>
      <c r="O44" s="47"/>
      <c r="P44" s="47"/>
      <c r="Q44" s="11"/>
    </row>
    <row r="45" spans="1:17" x14ac:dyDescent="0.3">
      <c r="A45" s="48" t="s">
        <v>107</v>
      </c>
      <c r="B45" s="47" t="s">
        <v>206</v>
      </c>
      <c r="C45">
        <v>18</v>
      </c>
      <c r="D45" s="47" t="s">
        <v>239</v>
      </c>
      <c r="E45">
        <v>1</v>
      </c>
      <c r="F45" s="47" t="s">
        <v>239</v>
      </c>
      <c r="G45">
        <v>1</v>
      </c>
      <c r="H45" s="47"/>
      <c r="I45" s="47"/>
      <c r="K45" s="47" t="s">
        <v>204</v>
      </c>
      <c r="M45" s="47"/>
      <c r="N45" s="47"/>
      <c r="O45" s="47"/>
      <c r="P45" s="47"/>
      <c r="Q45" s="11"/>
    </row>
    <row r="46" spans="1:17" x14ac:dyDescent="0.3">
      <c r="A46" s="48" t="s">
        <v>107</v>
      </c>
      <c r="B46" s="47" t="s">
        <v>206</v>
      </c>
      <c r="C46">
        <v>1</v>
      </c>
      <c r="D46" s="47" t="s">
        <v>224</v>
      </c>
      <c r="E46">
        <v>1</v>
      </c>
      <c r="F46" s="47" t="s">
        <v>241</v>
      </c>
      <c r="G46">
        <v>7</v>
      </c>
      <c r="H46" s="47" t="s">
        <v>241</v>
      </c>
      <c r="I46" s="47" t="s">
        <v>257</v>
      </c>
      <c r="J46">
        <v>0</v>
      </c>
      <c r="K46" s="47" t="s">
        <v>204</v>
      </c>
      <c r="M46" s="47" t="s">
        <v>224</v>
      </c>
      <c r="N46" s="47" t="s">
        <v>113</v>
      </c>
      <c r="O46" s="47"/>
      <c r="P46" s="47" t="s">
        <v>241</v>
      </c>
      <c r="Q46" s="11" t="s">
        <v>265</v>
      </c>
    </row>
    <row r="47" spans="1:17" x14ac:dyDescent="0.3">
      <c r="A47" s="48" t="s">
        <v>107</v>
      </c>
      <c r="B47" s="47" t="s">
        <v>206</v>
      </c>
      <c r="C47">
        <v>5</v>
      </c>
      <c r="D47" s="47" t="s">
        <v>229</v>
      </c>
      <c r="E47">
        <v>1</v>
      </c>
      <c r="F47" s="47" t="s">
        <v>230</v>
      </c>
      <c r="G47">
        <v>3</v>
      </c>
      <c r="H47" s="47" t="s">
        <v>242</v>
      </c>
      <c r="I47" s="47" t="s">
        <v>124</v>
      </c>
      <c r="J47">
        <v>1</v>
      </c>
      <c r="K47" s="47" t="s">
        <v>204</v>
      </c>
      <c r="M47" s="47" t="s">
        <v>229</v>
      </c>
      <c r="N47" s="47" t="s">
        <v>103</v>
      </c>
      <c r="O47" s="47" t="s">
        <v>264</v>
      </c>
      <c r="P47" s="47" t="s">
        <v>242</v>
      </c>
      <c r="Q47" s="11"/>
    </row>
    <row r="48" spans="1:17" x14ac:dyDescent="0.3">
      <c r="A48" s="48" t="s">
        <v>108</v>
      </c>
      <c r="B48" s="47" t="s">
        <v>208</v>
      </c>
      <c r="C48">
        <v>9</v>
      </c>
      <c r="D48" s="47" t="s">
        <v>234</v>
      </c>
      <c r="E48">
        <v>1</v>
      </c>
      <c r="F48" s="47" t="s">
        <v>10</v>
      </c>
      <c r="G48">
        <v>4</v>
      </c>
      <c r="H48" s="47"/>
      <c r="I48" s="47"/>
      <c r="K48" s="47" t="s">
        <v>204</v>
      </c>
      <c r="M48" s="47"/>
      <c r="N48" s="47"/>
      <c r="O48" s="47"/>
      <c r="P48" s="47"/>
      <c r="Q48" s="11"/>
    </row>
    <row r="49" spans="1:17" x14ac:dyDescent="0.3">
      <c r="A49" s="48" t="s">
        <v>108</v>
      </c>
      <c r="B49" s="47" t="s">
        <v>208</v>
      </c>
      <c r="C49">
        <v>11</v>
      </c>
      <c r="D49" s="47" t="s">
        <v>235</v>
      </c>
      <c r="E49">
        <v>1</v>
      </c>
      <c r="F49" s="47" t="s">
        <v>104</v>
      </c>
      <c r="G49">
        <v>5</v>
      </c>
      <c r="H49" s="47"/>
      <c r="I49" s="47"/>
      <c r="K49" s="47" t="s">
        <v>204</v>
      </c>
      <c r="M49" s="47"/>
      <c r="N49" s="47"/>
      <c r="O49" s="47"/>
      <c r="P49" s="47"/>
      <c r="Q49" s="11"/>
    </row>
    <row r="50" spans="1:17" x14ac:dyDescent="0.3">
      <c r="A50" s="48" t="s">
        <v>108</v>
      </c>
      <c r="B50" s="47" t="s">
        <v>208</v>
      </c>
      <c r="C50">
        <v>13</v>
      </c>
      <c r="D50" s="47" t="s">
        <v>236</v>
      </c>
      <c r="E50">
        <v>1</v>
      </c>
      <c r="F50" s="47" t="s">
        <v>11</v>
      </c>
      <c r="G50">
        <v>6</v>
      </c>
      <c r="H50" s="47"/>
      <c r="I50" s="47"/>
      <c r="K50" s="47" t="s">
        <v>204</v>
      </c>
      <c r="M50" s="47"/>
      <c r="N50" s="47"/>
      <c r="O50" s="47"/>
      <c r="P50" s="47"/>
      <c r="Q50" s="11"/>
    </row>
    <row r="51" spans="1:17" x14ac:dyDescent="0.3">
      <c r="A51" s="48" t="s">
        <v>108</v>
      </c>
      <c r="B51" s="47" t="s">
        <v>208</v>
      </c>
      <c r="C51">
        <v>17</v>
      </c>
      <c r="D51" s="47" t="s">
        <v>16</v>
      </c>
      <c r="E51">
        <v>1</v>
      </c>
      <c r="F51" s="47" t="s">
        <v>16</v>
      </c>
      <c r="G51">
        <v>2</v>
      </c>
      <c r="H51" s="47"/>
      <c r="I51" s="47"/>
      <c r="K51" s="47" t="s">
        <v>204</v>
      </c>
      <c r="M51" s="47"/>
      <c r="N51" s="47"/>
      <c r="O51" s="47"/>
      <c r="P51" s="47"/>
      <c r="Q51" s="11"/>
    </row>
    <row r="52" spans="1:17" x14ac:dyDescent="0.3">
      <c r="A52" s="48" t="s">
        <v>108</v>
      </c>
      <c r="B52" s="47" t="s">
        <v>208</v>
      </c>
      <c r="C52">
        <v>18</v>
      </c>
      <c r="D52" s="47" t="s">
        <v>239</v>
      </c>
      <c r="E52">
        <v>1</v>
      </c>
      <c r="F52" s="47" t="s">
        <v>239</v>
      </c>
      <c r="G52">
        <v>1</v>
      </c>
      <c r="H52" s="47"/>
      <c r="I52" s="47"/>
      <c r="K52" s="47" t="s">
        <v>204</v>
      </c>
      <c r="M52" s="47"/>
      <c r="N52" s="47"/>
      <c r="O52" s="47"/>
      <c r="P52" s="47"/>
      <c r="Q52" s="11"/>
    </row>
    <row r="53" spans="1:17" x14ac:dyDescent="0.3">
      <c r="A53" s="48" t="s">
        <v>108</v>
      </c>
      <c r="B53" s="47" t="s">
        <v>208</v>
      </c>
      <c r="C53">
        <v>1</v>
      </c>
      <c r="D53" s="47" t="s">
        <v>224</v>
      </c>
      <c r="E53">
        <v>1</v>
      </c>
      <c r="F53" s="47" t="s">
        <v>243</v>
      </c>
      <c r="G53">
        <v>7</v>
      </c>
      <c r="H53" s="47" t="s">
        <v>243</v>
      </c>
      <c r="I53" s="47" t="s">
        <v>258</v>
      </c>
      <c r="J53">
        <v>0</v>
      </c>
      <c r="K53" s="47" t="s">
        <v>204</v>
      </c>
      <c r="M53" s="47" t="s">
        <v>224</v>
      </c>
      <c r="N53" s="47" t="s">
        <v>113</v>
      </c>
      <c r="O53" s="47"/>
      <c r="P53" s="47" t="s">
        <v>243</v>
      </c>
      <c r="Q53" s="11" t="s">
        <v>266</v>
      </c>
    </row>
    <row r="54" spans="1:17" x14ac:dyDescent="0.3">
      <c r="A54" s="48" t="s">
        <v>108</v>
      </c>
      <c r="B54" s="47" t="s">
        <v>208</v>
      </c>
      <c r="C54">
        <v>5</v>
      </c>
      <c r="D54" s="47" t="s">
        <v>229</v>
      </c>
      <c r="E54">
        <v>1</v>
      </c>
      <c r="F54" s="47" t="s">
        <v>230</v>
      </c>
      <c r="G54">
        <v>3</v>
      </c>
      <c r="H54" s="47" t="s">
        <v>259</v>
      </c>
      <c r="I54" s="47" t="s">
        <v>125</v>
      </c>
      <c r="J54">
        <v>1</v>
      </c>
      <c r="K54" s="47" t="s">
        <v>204</v>
      </c>
      <c r="M54" s="47" t="s">
        <v>229</v>
      </c>
      <c r="N54" s="47" t="s">
        <v>103</v>
      </c>
      <c r="O54" s="47" t="s">
        <v>267</v>
      </c>
      <c r="P54" s="47" t="s">
        <v>259</v>
      </c>
      <c r="Q54" s="11"/>
    </row>
    <row r="55" spans="1:17" x14ac:dyDescent="0.3">
      <c r="A55" s="48" t="s">
        <v>109</v>
      </c>
      <c r="B55" s="47" t="s">
        <v>210</v>
      </c>
      <c r="C55">
        <v>9</v>
      </c>
      <c r="D55" s="47" t="s">
        <v>234</v>
      </c>
      <c r="E55">
        <v>1</v>
      </c>
      <c r="F55" s="47" t="s">
        <v>10</v>
      </c>
      <c r="G55">
        <v>4</v>
      </c>
      <c r="H55" s="47"/>
      <c r="I55" s="47"/>
      <c r="K55" s="47" t="s">
        <v>204</v>
      </c>
      <c r="M55" s="47"/>
      <c r="N55" s="47"/>
      <c r="O55" s="47"/>
      <c r="P55" s="47"/>
      <c r="Q55" s="11"/>
    </row>
    <row r="56" spans="1:17" x14ac:dyDescent="0.3">
      <c r="A56" s="48" t="s">
        <v>109</v>
      </c>
      <c r="B56" s="47" t="s">
        <v>210</v>
      </c>
      <c r="C56">
        <v>11</v>
      </c>
      <c r="D56" s="47" t="s">
        <v>235</v>
      </c>
      <c r="E56">
        <v>1</v>
      </c>
      <c r="F56" s="47" t="s">
        <v>104</v>
      </c>
      <c r="G56">
        <v>5</v>
      </c>
      <c r="H56" s="47"/>
      <c r="I56" s="47"/>
      <c r="K56" s="47" t="s">
        <v>204</v>
      </c>
      <c r="M56" s="47"/>
      <c r="N56" s="47"/>
      <c r="O56" s="47"/>
      <c r="P56" s="47"/>
      <c r="Q56" s="11"/>
    </row>
    <row r="57" spans="1:17" x14ac:dyDescent="0.3">
      <c r="A57" s="48" t="s">
        <v>109</v>
      </c>
      <c r="B57" s="47" t="s">
        <v>210</v>
      </c>
      <c r="C57">
        <v>13</v>
      </c>
      <c r="D57" s="47" t="s">
        <v>236</v>
      </c>
      <c r="E57">
        <v>1</v>
      </c>
      <c r="F57" s="47" t="s">
        <v>11</v>
      </c>
      <c r="G57">
        <v>6</v>
      </c>
      <c r="H57" s="47"/>
      <c r="I57" s="47"/>
      <c r="K57" s="47" t="s">
        <v>204</v>
      </c>
      <c r="M57" s="47"/>
      <c r="N57" s="47"/>
      <c r="O57" s="47"/>
      <c r="P57" s="47"/>
      <c r="Q57" s="11"/>
    </row>
    <row r="58" spans="1:17" x14ac:dyDescent="0.3">
      <c r="A58" s="48" t="s">
        <v>109</v>
      </c>
      <c r="B58" s="47" t="s">
        <v>210</v>
      </c>
      <c r="C58">
        <v>17</v>
      </c>
      <c r="D58" s="47" t="s">
        <v>16</v>
      </c>
      <c r="E58">
        <v>1</v>
      </c>
      <c r="F58" s="47" t="s">
        <v>16</v>
      </c>
      <c r="G58">
        <v>2</v>
      </c>
      <c r="H58" s="47"/>
      <c r="I58" s="47"/>
      <c r="K58" s="47" t="s">
        <v>204</v>
      </c>
      <c r="M58" s="47"/>
      <c r="N58" s="47"/>
      <c r="O58" s="47"/>
      <c r="P58" s="47"/>
      <c r="Q58" s="11"/>
    </row>
    <row r="59" spans="1:17" x14ac:dyDescent="0.3">
      <c r="A59" s="48" t="s">
        <v>109</v>
      </c>
      <c r="B59" s="47" t="s">
        <v>210</v>
      </c>
      <c r="C59">
        <v>18</v>
      </c>
      <c r="D59" s="47" t="s">
        <v>239</v>
      </c>
      <c r="E59">
        <v>1</v>
      </c>
      <c r="F59" s="47" t="s">
        <v>239</v>
      </c>
      <c r="G59">
        <v>1</v>
      </c>
      <c r="H59" s="47"/>
      <c r="I59" s="47"/>
      <c r="K59" s="47" t="s">
        <v>204</v>
      </c>
      <c r="M59" s="47"/>
      <c r="N59" s="47"/>
      <c r="O59" s="47"/>
      <c r="P59" s="47"/>
      <c r="Q59" s="11"/>
    </row>
    <row r="60" spans="1:17" x14ac:dyDescent="0.3">
      <c r="A60" s="48" t="s">
        <v>109</v>
      </c>
      <c r="B60" s="47" t="s">
        <v>210</v>
      </c>
      <c r="C60">
        <v>1</v>
      </c>
      <c r="D60" s="47" t="s">
        <v>224</v>
      </c>
      <c r="E60">
        <v>1</v>
      </c>
      <c r="F60" s="47" t="s">
        <v>244</v>
      </c>
      <c r="G60">
        <v>7</v>
      </c>
      <c r="H60" s="47" t="s">
        <v>244</v>
      </c>
      <c r="I60" s="47" t="s">
        <v>260</v>
      </c>
      <c r="J60">
        <v>0</v>
      </c>
      <c r="K60" s="47" t="s">
        <v>204</v>
      </c>
      <c r="M60" s="47" t="s">
        <v>224</v>
      </c>
      <c r="N60" s="47" t="s">
        <v>113</v>
      </c>
      <c r="O60" s="47"/>
      <c r="P60" s="47" t="s">
        <v>244</v>
      </c>
      <c r="Q60" s="11" t="s">
        <v>268</v>
      </c>
    </row>
    <row r="61" spans="1:17" x14ac:dyDescent="0.3">
      <c r="A61" s="48" t="s">
        <v>109</v>
      </c>
      <c r="B61" s="47" t="s">
        <v>210</v>
      </c>
      <c r="C61">
        <v>5</v>
      </c>
      <c r="D61" s="47" t="s">
        <v>229</v>
      </c>
      <c r="E61">
        <v>1</v>
      </c>
      <c r="F61" s="47" t="s">
        <v>230</v>
      </c>
      <c r="G61">
        <v>3</v>
      </c>
      <c r="H61" s="47" t="s">
        <v>245</v>
      </c>
      <c r="I61" s="47" t="s">
        <v>126</v>
      </c>
      <c r="J61">
        <v>1</v>
      </c>
      <c r="K61" s="47" t="s">
        <v>204</v>
      </c>
      <c r="M61" s="47" t="s">
        <v>229</v>
      </c>
      <c r="N61" s="47" t="s">
        <v>103</v>
      </c>
      <c r="O61" s="47" t="s">
        <v>269</v>
      </c>
      <c r="P61" s="47" t="s">
        <v>245</v>
      </c>
      <c r="Q61" s="11"/>
    </row>
    <row r="62" spans="1:17" x14ac:dyDescent="0.3">
      <c r="A62" s="48" t="s">
        <v>110</v>
      </c>
      <c r="B62" s="47" t="s">
        <v>212</v>
      </c>
      <c r="C62">
        <v>9</v>
      </c>
      <c r="D62" s="47" t="s">
        <v>234</v>
      </c>
      <c r="E62">
        <v>1</v>
      </c>
      <c r="F62" s="47" t="s">
        <v>10</v>
      </c>
      <c r="G62">
        <v>4</v>
      </c>
      <c r="H62" s="47"/>
      <c r="I62" s="47"/>
      <c r="K62" s="47" t="s">
        <v>204</v>
      </c>
      <c r="M62" s="47"/>
      <c r="N62" s="47"/>
      <c r="O62" s="47"/>
      <c r="P62" s="47"/>
      <c r="Q62" s="11"/>
    </row>
    <row r="63" spans="1:17" x14ac:dyDescent="0.3">
      <c r="A63" s="48" t="s">
        <v>110</v>
      </c>
      <c r="B63" s="47" t="s">
        <v>212</v>
      </c>
      <c r="C63">
        <v>11</v>
      </c>
      <c r="D63" s="47" t="s">
        <v>235</v>
      </c>
      <c r="E63">
        <v>1</v>
      </c>
      <c r="F63" s="47" t="s">
        <v>104</v>
      </c>
      <c r="G63">
        <v>5</v>
      </c>
      <c r="H63" s="47"/>
      <c r="I63" s="47"/>
      <c r="K63" s="47" t="s">
        <v>204</v>
      </c>
      <c r="M63" s="47"/>
      <c r="N63" s="47"/>
      <c r="O63" s="47"/>
      <c r="P63" s="47"/>
      <c r="Q63" s="11"/>
    </row>
    <row r="64" spans="1:17" x14ac:dyDescent="0.3">
      <c r="A64" s="48" t="s">
        <v>110</v>
      </c>
      <c r="B64" s="47" t="s">
        <v>212</v>
      </c>
      <c r="C64">
        <v>13</v>
      </c>
      <c r="D64" s="47" t="s">
        <v>236</v>
      </c>
      <c r="E64">
        <v>1</v>
      </c>
      <c r="F64" s="47" t="s">
        <v>11</v>
      </c>
      <c r="G64">
        <v>6</v>
      </c>
      <c r="H64" s="47"/>
      <c r="I64" s="47"/>
      <c r="K64" s="47" t="s">
        <v>204</v>
      </c>
      <c r="M64" s="47"/>
      <c r="N64" s="47"/>
      <c r="O64" s="47"/>
      <c r="P64" s="47"/>
      <c r="Q64" s="11"/>
    </row>
    <row r="65" spans="1:17" x14ac:dyDescent="0.3">
      <c r="A65" s="48" t="s">
        <v>110</v>
      </c>
      <c r="B65" s="47" t="s">
        <v>212</v>
      </c>
      <c r="C65">
        <v>17</v>
      </c>
      <c r="D65" s="47" t="s">
        <v>16</v>
      </c>
      <c r="E65">
        <v>1</v>
      </c>
      <c r="F65" s="47" t="s">
        <v>16</v>
      </c>
      <c r="G65">
        <v>2</v>
      </c>
      <c r="H65" s="47"/>
      <c r="I65" s="47"/>
      <c r="K65" s="47" t="s">
        <v>204</v>
      </c>
      <c r="M65" s="47"/>
      <c r="N65" s="47"/>
      <c r="O65" s="47"/>
      <c r="P65" s="47"/>
      <c r="Q65" s="11"/>
    </row>
    <row r="66" spans="1:17" x14ac:dyDescent="0.3">
      <c r="A66" s="48" t="s">
        <v>110</v>
      </c>
      <c r="B66" s="47" t="s">
        <v>212</v>
      </c>
      <c r="C66">
        <v>18</v>
      </c>
      <c r="D66" s="47" t="s">
        <v>239</v>
      </c>
      <c r="E66">
        <v>1</v>
      </c>
      <c r="F66" s="47" t="s">
        <v>239</v>
      </c>
      <c r="G66">
        <v>1</v>
      </c>
      <c r="H66" s="47"/>
      <c r="I66" s="47"/>
      <c r="K66" s="47" t="s">
        <v>204</v>
      </c>
      <c r="M66" s="47"/>
      <c r="N66" s="47"/>
      <c r="O66" s="47"/>
      <c r="P66" s="47"/>
      <c r="Q66" s="11"/>
    </row>
    <row r="67" spans="1:17" x14ac:dyDescent="0.3">
      <c r="A67" s="48" t="s">
        <v>110</v>
      </c>
      <c r="B67" s="47" t="s">
        <v>212</v>
      </c>
      <c r="C67">
        <v>1</v>
      </c>
      <c r="D67" s="47" t="s">
        <v>224</v>
      </c>
      <c r="E67">
        <v>1</v>
      </c>
      <c r="F67" s="47" t="s">
        <v>246</v>
      </c>
      <c r="G67">
        <v>7</v>
      </c>
      <c r="H67" s="47" t="s">
        <v>246</v>
      </c>
      <c r="I67" s="47" t="s">
        <v>127</v>
      </c>
      <c r="J67">
        <v>0</v>
      </c>
      <c r="K67" s="47" t="s">
        <v>204</v>
      </c>
      <c r="M67" s="47" t="s">
        <v>224</v>
      </c>
      <c r="N67" s="47" t="s">
        <v>113</v>
      </c>
      <c r="O67" s="47"/>
      <c r="P67" s="47" t="s">
        <v>246</v>
      </c>
      <c r="Q67" s="11" t="s">
        <v>276</v>
      </c>
    </row>
    <row r="68" spans="1:17" ht="20.399999999999999" x14ac:dyDescent="0.3">
      <c r="A68" s="48" t="s">
        <v>110</v>
      </c>
      <c r="B68" s="47" t="s">
        <v>212</v>
      </c>
      <c r="C68">
        <v>5</v>
      </c>
      <c r="D68" s="47" t="s">
        <v>229</v>
      </c>
      <c r="E68">
        <v>1</v>
      </c>
      <c r="F68" s="47" t="s">
        <v>230</v>
      </c>
      <c r="G68">
        <v>3</v>
      </c>
      <c r="H68" s="47" t="s">
        <v>247</v>
      </c>
      <c r="I68" s="47" t="s">
        <v>128</v>
      </c>
      <c r="J68">
        <v>1</v>
      </c>
      <c r="K68" s="47" t="s">
        <v>204</v>
      </c>
      <c r="M68" s="47" t="s">
        <v>229</v>
      </c>
      <c r="N68" s="47" t="s">
        <v>103</v>
      </c>
      <c r="O68" s="47" t="s">
        <v>270</v>
      </c>
      <c r="P68" s="47" t="s">
        <v>247</v>
      </c>
      <c r="Q68" s="11"/>
    </row>
    <row r="69" spans="1:17" x14ac:dyDescent="0.3">
      <c r="A69" s="48" t="s">
        <v>111</v>
      </c>
      <c r="B69" s="47" t="s">
        <v>214</v>
      </c>
      <c r="C69">
        <v>9</v>
      </c>
      <c r="D69" s="47" t="s">
        <v>234</v>
      </c>
      <c r="E69">
        <v>1</v>
      </c>
      <c r="F69" s="47" t="s">
        <v>10</v>
      </c>
      <c r="G69">
        <v>4</v>
      </c>
      <c r="H69" s="47"/>
      <c r="I69" s="47"/>
      <c r="K69" s="47" t="s">
        <v>204</v>
      </c>
      <c r="M69" s="47"/>
      <c r="N69" s="47"/>
      <c r="O69" s="47"/>
      <c r="P69" s="47"/>
      <c r="Q69" s="11"/>
    </row>
    <row r="70" spans="1:17" x14ac:dyDescent="0.3">
      <c r="A70" s="48" t="s">
        <v>111</v>
      </c>
      <c r="B70" s="47" t="s">
        <v>214</v>
      </c>
      <c r="C70">
        <v>11</v>
      </c>
      <c r="D70" s="47" t="s">
        <v>235</v>
      </c>
      <c r="E70">
        <v>1</v>
      </c>
      <c r="F70" s="47" t="s">
        <v>104</v>
      </c>
      <c r="G70">
        <v>5</v>
      </c>
      <c r="H70" s="47"/>
      <c r="I70" s="47"/>
      <c r="K70" s="47" t="s">
        <v>204</v>
      </c>
      <c r="M70" s="47"/>
      <c r="N70" s="47"/>
      <c r="O70" s="47"/>
      <c r="P70" s="47"/>
      <c r="Q70" s="11"/>
    </row>
    <row r="71" spans="1:17" x14ac:dyDescent="0.3">
      <c r="A71" s="48" t="s">
        <v>111</v>
      </c>
      <c r="B71" s="47" t="s">
        <v>214</v>
      </c>
      <c r="C71">
        <v>13</v>
      </c>
      <c r="D71" s="47" t="s">
        <v>236</v>
      </c>
      <c r="E71">
        <v>1</v>
      </c>
      <c r="F71" s="47" t="s">
        <v>11</v>
      </c>
      <c r="G71">
        <v>6</v>
      </c>
      <c r="H71" s="47"/>
      <c r="I71" s="47"/>
      <c r="K71" s="47" t="s">
        <v>204</v>
      </c>
      <c r="M71" s="47"/>
      <c r="N71" s="47"/>
      <c r="O71" s="47"/>
      <c r="P71" s="47"/>
      <c r="Q71" s="11"/>
    </row>
    <row r="72" spans="1:17" x14ac:dyDescent="0.3">
      <c r="A72" s="48" t="s">
        <v>111</v>
      </c>
      <c r="B72" s="47" t="s">
        <v>214</v>
      </c>
      <c r="C72">
        <v>1</v>
      </c>
      <c r="D72" s="47" t="s">
        <v>224</v>
      </c>
      <c r="E72">
        <v>1</v>
      </c>
      <c r="F72" s="47" t="s">
        <v>248</v>
      </c>
      <c r="G72">
        <v>7</v>
      </c>
      <c r="H72" s="47" t="s">
        <v>248</v>
      </c>
      <c r="I72" s="47" t="s">
        <v>129</v>
      </c>
      <c r="J72">
        <v>0</v>
      </c>
      <c r="K72" s="47" t="s">
        <v>204</v>
      </c>
      <c r="M72" s="47" t="s">
        <v>224</v>
      </c>
      <c r="N72" s="47" t="s">
        <v>113</v>
      </c>
      <c r="O72" s="47"/>
      <c r="P72" s="47" t="s">
        <v>248</v>
      </c>
      <c r="Q72" s="11" t="s">
        <v>277</v>
      </c>
    </row>
    <row r="73" spans="1:17" x14ac:dyDescent="0.3">
      <c r="A73" s="48" t="s">
        <v>111</v>
      </c>
      <c r="B73" s="47" t="s">
        <v>214</v>
      </c>
      <c r="C73">
        <v>5</v>
      </c>
      <c r="D73" s="47" t="s">
        <v>229</v>
      </c>
      <c r="E73">
        <v>1</v>
      </c>
      <c r="F73" s="47" t="s">
        <v>230</v>
      </c>
      <c r="G73">
        <v>3</v>
      </c>
      <c r="H73" s="47" t="s">
        <v>249</v>
      </c>
      <c r="I73" s="47" t="s">
        <v>130</v>
      </c>
      <c r="J73">
        <v>1</v>
      </c>
      <c r="K73" s="47" t="s">
        <v>204</v>
      </c>
      <c r="M73" s="47" t="s">
        <v>229</v>
      </c>
      <c r="N73" s="47" t="s">
        <v>103</v>
      </c>
      <c r="O73" s="47" t="s">
        <v>271</v>
      </c>
      <c r="P73" s="47" t="s">
        <v>249</v>
      </c>
      <c r="Q73" s="11"/>
    </row>
    <row r="74" spans="1:17" x14ac:dyDescent="0.3">
      <c r="A74" s="48" t="s">
        <v>111</v>
      </c>
      <c r="B74" s="47" t="s">
        <v>214</v>
      </c>
      <c r="C74">
        <v>17</v>
      </c>
      <c r="D74" s="47" t="s">
        <v>16</v>
      </c>
      <c r="E74">
        <v>1</v>
      </c>
      <c r="F74" s="47" t="s">
        <v>16</v>
      </c>
      <c r="G74">
        <v>2</v>
      </c>
      <c r="H74" s="47"/>
      <c r="I74" s="47"/>
      <c r="K74" s="47" t="s">
        <v>204</v>
      </c>
      <c r="M74" s="47"/>
      <c r="N74" s="47"/>
      <c r="O74" s="47"/>
      <c r="P74" s="47"/>
      <c r="Q74" s="11"/>
    </row>
    <row r="75" spans="1:17" x14ac:dyDescent="0.3">
      <c r="A75" s="48" t="s">
        <v>111</v>
      </c>
      <c r="B75" s="47" t="s">
        <v>214</v>
      </c>
      <c r="C75">
        <v>18</v>
      </c>
      <c r="D75" s="47" t="s">
        <v>239</v>
      </c>
      <c r="E75">
        <v>1</v>
      </c>
      <c r="F75" s="47" t="s">
        <v>239</v>
      </c>
      <c r="G75">
        <v>1</v>
      </c>
      <c r="H75" s="47"/>
      <c r="I75" s="47"/>
      <c r="K75" s="47" t="s">
        <v>204</v>
      </c>
      <c r="M75" s="47"/>
      <c r="N75" s="47"/>
      <c r="O75" s="47"/>
      <c r="P75" s="47"/>
      <c r="Q75" s="11"/>
    </row>
    <row r="76" spans="1:17" x14ac:dyDescent="0.3">
      <c r="A76" s="48" t="s">
        <v>112</v>
      </c>
      <c r="B76" s="47" t="s">
        <v>216</v>
      </c>
      <c r="C76">
        <v>1</v>
      </c>
      <c r="D76" s="47" t="s">
        <v>224</v>
      </c>
      <c r="E76">
        <v>1</v>
      </c>
      <c r="F76" s="47" t="s">
        <v>250</v>
      </c>
      <c r="G76">
        <v>7</v>
      </c>
      <c r="H76" s="47" t="s">
        <v>250</v>
      </c>
      <c r="I76" s="47" t="s">
        <v>131</v>
      </c>
      <c r="J76">
        <v>0</v>
      </c>
      <c r="K76" s="47" t="s">
        <v>204</v>
      </c>
      <c r="M76" s="47" t="s">
        <v>224</v>
      </c>
      <c r="N76" s="47" t="s">
        <v>113</v>
      </c>
      <c r="O76" s="47"/>
      <c r="P76" s="47" t="s">
        <v>250</v>
      </c>
      <c r="Q76" s="11" t="s">
        <v>278</v>
      </c>
    </row>
    <row r="77" spans="1:17" x14ac:dyDescent="0.3">
      <c r="A77" s="48" t="s">
        <v>112</v>
      </c>
      <c r="B77" s="47" t="s">
        <v>216</v>
      </c>
      <c r="C77">
        <v>5</v>
      </c>
      <c r="D77" s="47" t="s">
        <v>229</v>
      </c>
      <c r="E77">
        <v>1</v>
      </c>
      <c r="F77" s="47" t="s">
        <v>230</v>
      </c>
      <c r="G77">
        <v>3</v>
      </c>
      <c r="H77" s="47" t="s">
        <v>251</v>
      </c>
      <c r="I77" s="47" t="s">
        <v>132</v>
      </c>
      <c r="J77">
        <v>1</v>
      </c>
      <c r="K77" s="47" t="s">
        <v>204</v>
      </c>
      <c r="M77" s="47" t="s">
        <v>229</v>
      </c>
      <c r="N77" s="47" t="s">
        <v>103</v>
      </c>
      <c r="O77" s="47" t="s">
        <v>272</v>
      </c>
      <c r="P77" s="47" t="s">
        <v>251</v>
      </c>
      <c r="Q77" s="11"/>
    </row>
    <row r="78" spans="1:17" x14ac:dyDescent="0.3">
      <c r="A78" s="48" t="s">
        <v>112</v>
      </c>
      <c r="B78" s="47" t="s">
        <v>216</v>
      </c>
      <c r="C78">
        <v>9</v>
      </c>
      <c r="D78" s="47" t="s">
        <v>234</v>
      </c>
      <c r="E78">
        <v>1</v>
      </c>
      <c r="F78" s="47" t="s">
        <v>10</v>
      </c>
      <c r="G78">
        <v>4</v>
      </c>
      <c r="H78" s="47"/>
      <c r="I78" s="47"/>
      <c r="K78" s="47" t="s">
        <v>204</v>
      </c>
      <c r="M78" s="47"/>
      <c r="N78" s="47"/>
      <c r="O78" s="47"/>
      <c r="P78" s="47"/>
      <c r="Q78" s="11"/>
    </row>
    <row r="79" spans="1:17" x14ac:dyDescent="0.3">
      <c r="A79" s="48" t="s">
        <v>112</v>
      </c>
      <c r="B79" s="47" t="s">
        <v>216</v>
      </c>
      <c r="C79">
        <v>11</v>
      </c>
      <c r="D79" s="47" t="s">
        <v>235</v>
      </c>
      <c r="E79">
        <v>1</v>
      </c>
      <c r="F79" s="47" t="s">
        <v>104</v>
      </c>
      <c r="G79">
        <v>5</v>
      </c>
      <c r="H79" s="47"/>
      <c r="I79" s="47"/>
      <c r="K79" s="47" t="s">
        <v>204</v>
      </c>
      <c r="M79" s="47"/>
      <c r="N79" s="47"/>
      <c r="O79" s="47"/>
      <c r="P79" s="47"/>
      <c r="Q79" s="11"/>
    </row>
    <row r="80" spans="1:17" x14ac:dyDescent="0.3">
      <c r="A80" s="48" t="s">
        <v>112</v>
      </c>
      <c r="B80" s="47" t="s">
        <v>216</v>
      </c>
      <c r="C80">
        <v>13</v>
      </c>
      <c r="D80" s="47" t="s">
        <v>236</v>
      </c>
      <c r="E80">
        <v>1</v>
      </c>
      <c r="F80" s="47" t="s">
        <v>11</v>
      </c>
      <c r="G80">
        <v>6</v>
      </c>
      <c r="H80" s="47"/>
      <c r="I80" s="47"/>
      <c r="K80" s="47" t="s">
        <v>204</v>
      </c>
      <c r="M80" s="47"/>
      <c r="N80" s="47"/>
      <c r="O80" s="47"/>
      <c r="P80" s="47"/>
      <c r="Q80" s="11"/>
    </row>
    <row r="81" spans="1:17" x14ac:dyDescent="0.3">
      <c r="A81" s="48" t="s">
        <v>112</v>
      </c>
      <c r="B81" s="47" t="s">
        <v>216</v>
      </c>
      <c r="C81">
        <v>17</v>
      </c>
      <c r="D81" s="47" t="s">
        <v>16</v>
      </c>
      <c r="E81">
        <v>1</v>
      </c>
      <c r="F81" s="47" t="s">
        <v>16</v>
      </c>
      <c r="G81">
        <v>2</v>
      </c>
      <c r="H81" s="47"/>
      <c r="I81" s="47"/>
      <c r="K81" s="47" t="s">
        <v>204</v>
      </c>
      <c r="M81" s="47"/>
      <c r="N81" s="47"/>
      <c r="O81" s="47"/>
      <c r="P81" s="47"/>
      <c r="Q81" s="11"/>
    </row>
    <row r="82" spans="1:17" x14ac:dyDescent="0.3">
      <c r="A82" s="48" t="s">
        <v>112</v>
      </c>
      <c r="B82" s="47" t="s">
        <v>216</v>
      </c>
      <c r="C82">
        <v>18</v>
      </c>
      <c r="D82" s="47" t="s">
        <v>239</v>
      </c>
      <c r="E82">
        <v>1</v>
      </c>
      <c r="F82" s="47" t="s">
        <v>239</v>
      </c>
      <c r="G82">
        <v>1</v>
      </c>
      <c r="H82" s="47"/>
      <c r="I82" s="47"/>
      <c r="K82" s="47" t="s">
        <v>204</v>
      </c>
      <c r="M82" s="47"/>
      <c r="N82" s="47"/>
      <c r="O82" s="47"/>
      <c r="P82" s="47"/>
      <c r="Q82" s="11"/>
    </row>
    <row r="83" spans="1:17" x14ac:dyDescent="0.3">
      <c r="A83" s="48" t="s">
        <v>120</v>
      </c>
      <c r="B83" s="47" t="s">
        <v>218</v>
      </c>
      <c r="C83">
        <v>1</v>
      </c>
      <c r="D83" s="47" t="s">
        <v>224</v>
      </c>
      <c r="E83">
        <v>1</v>
      </c>
      <c r="F83" s="47" t="s">
        <v>252</v>
      </c>
      <c r="G83">
        <v>7</v>
      </c>
      <c r="H83" s="47" t="s">
        <v>252</v>
      </c>
      <c r="I83" s="47" t="s">
        <v>133</v>
      </c>
      <c r="J83">
        <v>0</v>
      </c>
      <c r="K83" s="47" t="s">
        <v>204</v>
      </c>
      <c r="M83" s="47" t="s">
        <v>224</v>
      </c>
      <c r="N83" s="47" t="s">
        <v>113</v>
      </c>
      <c r="O83" s="47"/>
      <c r="P83" s="47" t="s">
        <v>252</v>
      </c>
      <c r="Q83" s="11" t="s">
        <v>279</v>
      </c>
    </row>
    <row r="84" spans="1:17" x14ac:dyDescent="0.3">
      <c r="A84" s="48" t="s">
        <v>120</v>
      </c>
      <c r="B84" s="47" t="s">
        <v>218</v>
      </c>
      <c r="C84">
        <v>5</v>
      </c>
      <c r="D84" s="47" t="s">
        <v>229</v>
      </c>
      <c r="E84">
        <v>1</v>
      </c>
      <c r="F84" s="47" t="s">
        <v>230</v>
      </c>
      <c r="G84">
        <v>3</v>
      </c>
      <c r="H84" s="47" t="s">
        <v>253</v>
      </c>
      <c r="I84" s="47" t="s">
        <v>134</v>
      </c>
      <c r="J84">
        <v>1</v>
      </c>
      <c r="K84" s="47" t="s">
        <v>204</v>
      </c>
      <c r="M84" s="47" t="s">
        <v>229</v>
      </c>
      <c r="N84" s="47" t="s">
        <v>103</v>
      </c>
      <c r="O84" s="47" t="s">
        <v>273</v>
      </c>
      <c r="P84" s="47" t="s">
        <v>253</v>
      </c>
      <c r="Q84" s="11"/>
    </row>
    <row r="85" spans="1:17" x14ac:dyDescent="0.3">
      <c r="A85" s="48" t="s">
        <v>120</v>
      </c>
      <c r="B85" s="47" t="s">
        <v>218</v>
      </c>
      <c r="C85">
        <v>9</v>
      </c>
      <c r="D85" s="47" t="s">
        <v>234</v>
      </c>
      <c r="E85">
        <v>1</v>
      </c>
      <c r="F85" s="47" t="s">
        <v>10</v>
      </c>
      <c r="G85">
        <v>4</v>
      </c>
      <c r="H85" s="47"/>
      <c r="I85" s="47"/>
      <c r="K85" s="47" t="s">
        <v>204</v>
      </c>
      <c r="M85" s="47"/>
      <c r="N85" s="47"/>
      <c r="O85" s="47"/>
      <c r="P85" s="47"/>
      <c r="Q85" s="11"/>
    </row>
    <row r="86" spans="1:17" x14ac:dyDescent="0.3">
      <c r="A86" s="48" t="s">
        <v>120</v>
      </c>
      <c r="B86" s="47" t="s">
        <v>218</v>
      </c>
      <c r="C86">
        <v>11</v>
      </c>
      <c r="D86" s="47" t="s">
        <v>235</v>
      </c>
      <c r="E86">
        <v>1</v>
      </c>
      <c r="F86" s="47" t="s">
        <v>104</v>
      </c>
      <c r="G86">
        <v>5</v>
      </c>
      <c r="H86" s="47"/>
      <c r="I86" s="47"/>
      <c r="K86" s="47" t="s">
        <v>204</v>
      </c>
      <c r="M86" s="47"/>
      <c r="N86" s="47"/>
      <c r="O86" s="47"/>
      <c r="P86" s="47"/>
      <c r="Q86" s="11"/>
    </row>
    <row r="87" spans="1:17" x14ac:dyDescent="0.3">
      <c r="A87" s="48" t="s">
        <v>120</v>
      </c>
      <c r="B87" s="47" t="s">
        <v>218</v>
      </c>
      <c r="C87">
        <v>13</v>
      </c>
      <c r="D87" s="47" t="s">
        <v>236</v>
      </c>
      <c r="E87">
        <v>1</v>
      </c>
      <c r="F87" s="47" t="s">
        <v>11</v>
      </c>
      <c r="G87">
        <v>6</v>
      </c>
      <c r="H87" s="47"/>
      <c r="I87" s="47"/>
      <c r="K87" s="47" t="s">
        <v>204</v>
      </c>
      <c r="M87" s="47"/>
      <c r="N87" s="47"/>
      <c r="O87" s="47"/>
      <c r="P87" s="47"/>
      <c r="Q87" s="11"/>
    </row>
    <row r="88" spans="1:17" x14ac:dyDescent="0.3">
      <c r="A88" s="48" t="s">
        <v>120</v>
      </c>
      <c r="B88" s="47" t="s">
        <v>218</v>
      </c>
      <c r="C88">
        <v>17</v>
      </c>
      <c r="D88" s="47" t="s">
        <v>16</v>
      </c>
      <c r="E88">
        <v>1</v>
      </c>
      <c r="F88" s="47" t="s">
        <v>16</v>
      </c>
      <c r="G88">
        <v>2</v>
      </c>
      <c r="H88" s="47"/>
      <c r="I88" s="47"/>
      <c r="K88" s="47" t="s">
        <v>204</v>
      </c>
      <c r="M88" s="47"/>
      <c r="N88" s="47"/>
      <c r="O88" s="47"/>
      <c r="P88" s="47"/>
      <c r="Q88" s="11"/>
    </row>
    <row r="89" spans="1:17" x14ac:dyDescent="0.3">
      <c r="A89" s="48" t="s">
        <v>120</v>
      </c>
      <c r="B89" s="47" t="s">
        <v>218</v>
      </c>
      <c r="C89">
        <v>18</v>
      </c>
      <c r="D89" s="47" t="s">
        <v>239</v>
      </c>
      <c r="E89">
        <v>1</v>
      </c>
      <c r="F89" s="47" t="s">
        <v>239</v>
      </c>
      <c r="G89">
        <v>1</v>
      </c>
      <c r="H89" s="47"/>
      <c r="I89" s="47"/>
      <c r="K89" s="47" t="s">
        <v>204</v>
      </c>
      <c r="M89" s="47"/>
      <c r="N89" s="47"/>
      <c r="O89" s="47"/>
      <c r="P89" s="47"/>
      <c r="Q89" s="11"/>
    </row>
    <row r="90" spans="1:17" ht="20.399999999999999" x14ac:dyDescent="0.3">
      <c r="A90" s="48" t="s">
        <v>121</v>
      </c>
      <c r="B90" s="47" t="s">
        <v>220</v>
      </c>
      <c r="C90">
        <v>1</v>
      </c>
      <c r="D90" s="47" t="s">
        <v>224</v>
      </c>
      <c r="E90">
        <v>1</v>
      </c>
      <c r="F90" s="47" t="s">
        <v>254</v>
      </c>
      <c r="G90">
        <v>7</v>
      </c>
      <c r="H90" s="47" t="s">
        <v>254</v>
      </c>
      <c r="I90" s="47" t="s">
        <v>135</v>
      </c>
      <c r="J90">
        <v>0</v>
      </c>
      <c r="K90" s="47" t="s">
        <v>204</v>
      </c>
      <c r="M90" s="47" t="s">
        <v>224</v>
      </c>
      <c r="N90" s="47" t="s">
        <v>113</v>
      </c>
      <c r="O90" s="47"/>
      <c r="P90" s="47" t="s">
        <v>254</v>
      </c>
      <c r="Q90" s="11" t="s">
        <v>280</v>
      </c>
    </row>
    <row r="91" spans="1:17" x14ac:dyDescent="0.3">
      <c r="A91" s="48" t="s">
        <v>121</v>
      </c>
      <c r="B91" s="47" t="s">
        <v>220</v>
      </c>
      <c r="C91">
        <v>5</v>
      </c>
      <c r="D91" s="47" t="s">
        <v>229</v>
      </c>
      <c r="E91">
        <v>1</v>
      </c>
      <c r="F91" s="47" t="s">
        <v>230</v>
      </c>
      <c r="G91">
        <v>3</v>
      </c>
      <c r="H91" s="47" t="s">
        <v>261</v>
      </c>
      <c r="I91" s="47" t="s">
        <v>136</v>
      </c>
      <c r="J91">
        <v>1</v>
      </c>
      <c r="K91" s="47" t="s">
        <v>204</v>
      </c>
      <c r="M91" s="47" t="s">
        <v>229</v>
      </c>
      <c r="N91" s="47" t="s">
        <v>103</v>
      </c>
      <c r="O91" s="47" t="s">
        <v>274</v>
      </c>
      <c r="P91" s="47" t="s">
        <v>261</v>
      </c>
      <c r="Q91" s="11"/>
    </row>
    <row r="92" spans="1:17" x14ac:dyDescent="0.3">
      <c r="A92" s="48" t="s">
        <v>121</v>
      </c>
      <c r="B92" s="47" t="s">
        <v>220</v>
      </c>
      <c r="C92">
        <v>9</v>
      </c>
      <c r="D92" s="47" t="s">
        <v>234</v>
      </c>
      <c r="E92">
        <v>1</v>
      </c>
      <c r="F92" s="47" t="s">
        <v>10</v>
      </c>
      <c r="G92">
        <v>4</v>
      </c>
      <c r="H92" s="47"/>
      <c r="I92" s="47"/>
      <c r="K92" s="47" t="s">
        <v>204</v>
      </c>
      <c r="M92" s="47"/>
      <c r="N92" s="47"/>
      <c r="O92" s="47"/>
      <c r="P92" s="47"/>
      <c r="Q92" s="11"/>
    </row>
    <row r="93" spans="1:17" x14ac:dyDescent="0.3">
      <c r="A93" s="48" t="s">
        <v>121</v>
      </c>
      <c r="B93" s="47" t="s">
        <v>220</v>
      </c>
      <c r="C93">
        <v>11</v>
      </c>
      <c r="D93" s="47" t="s">
        <v>235</v>
      </c>
      <c r="E93">
        <v>1</v>
      </c>
      <c r="F93" s="47" t="s">
        <v>104</v>
      </c>
      <c r="G93">
        <v>5</v>
      </c>
      <c r="H93" s="47"/>
      <c r="I93" s="47"/>
      <c r="K93" s="47" t="s">
        <v>204</v>
      </c>
      <c r="M93" s="47"/>
      <c r="N93" s="47"/>
      <c r="O93" s="47"/>
      <c r="P93" s="47"/>
      <c r="Q93" s="11"/>
    </row>
    <row r="94" spans="1:17" x14ac:dyDescent="0.3">
      <c r="A94" s="48" t="s">
        <v>121</v>
      </c>
      <c r="B94" s="47" t="s">
        <v>220</v>
      </c>
      <c r="C94">
        <v>13</v>
      </c>
      <c r="D94" s="47" t="s">
        <v>236</v>
      </c>
      <c r="E94">
        <v>1</v>
      </c>
      <c r="F94" s="47" t="s">
        <v>11</v>
      </c>
      <c r="G94">
        <v>6</v>
      </c>
      <c r="H94" s="47"/>
      <c r="I94" s="47"/>
      <c r="K94" s="47" t="s">
        <v>204</v>
      </c>
      <c r="M94" s="47"/>
      <c r="N94" s="47"/>
      <c r="O94" s="47"/>
      <c r="P94" s="47"/>
      <c r="Q94" s="11"/>
    </row>
    <row r="95" spans="1:17" x14ac:dyDescent="0.3">
      <c r="A95" s="48" t="s">
        <v>121</v>
      </c>
      <c r="B95" s="47" t="s">
        <v>220</v>
      </c>
      <c r="C95">
        <v>17</v>
      </c>
      <c r="D95" s="47" t="s">
        <v>16</v>
      </c>
      <c r="E95">
        <v>1</v>
      </c>
      <c r="F95" s="47" t="s">
        <v>16</v>
      </c>
      <c r="G95">
        <v>2</v>
      </c>
      <c r="H95" s="47"/>
      <c r="I95" s="47"/>
      <c r="K95" s="47" t="s">
        <v>204</v>
      </c>
      <c r="M95" s="47"/>
      <c r="N95" s="47"/>
      <c r="O95" s="47"/>
      <c r="P95" s="47"/>
      <c r="Q95" s="11"/>
    </row>
    <row r="96" spans="1:17" x14ac:dyDescent="0.3">
      <c r="A96" s="48" t="s">
        <v>121</v>
      </c>
      <c r="B96" s="47" t="s">
        <v>220</v>
      </c>
      <c r="C96">
        <v>18</v>
      </c>
      <c r="D96" s="47" t="s">
        <v>239</v>
      </c>
      <c r="E96">
        <v>1</v>
      </c>
      <c r="F96" s="47" t="s">
        <v>239</v>
      </c>
      <c r="G96">
        <v>1</v>
      </c>
      <c r="H96" s="47"/>
      <c r="I96" s="47"/>
      <c r="K96" s="47" t="s">
        <v>204</v>
      </c>
      <c r="M96" s="47"/>
      <c r="N96" s="47"/>
      <c r="O96" s="47"/>
      <c r="P96" s="47"/>
      <c r="Q96" s="11"/>
    </row>
    <row r="97" spans="1:17" ht="20.399999999999999" x14ac:dyDescent="0.3">
      <c r="A97" s="48" t="s">
        <v>122</v>
      </c>
      <c r="B97" s="47" t="s">
        <v>222</v>
      </c>
      <c r="C97">
        <v>1</v>
      </c>
      <c r="D97" s="47" t="s">
        <v>224</v>
      </c>
      <c r="E97">
        <v>1</v>
      </c>
      <c r="F97" s="47" t="s">
        <v>255</v>
      </c>
      <c r="G97">
        <v>7</v>
      </c>
      <c r="H97" s="47" t="s">
        <v>255</v>
      </c>
      <c r="I97" s="47" t="s">
        <v>137</v>
      </c>
      <c r="J97">
        <v>0</v>
      </c>
      <c r="K97" s="47" t="s">
        <v>204</v>
      </c>
      <c r="M97" s="47" t="s">
        <v>224</v>
      </c>
      <c r="N97" s="47" t="s">
        <v>113</v>
      </c>
      <c r="O97" s="47"/>
      <c r="P97" s="47" t="s">
        <v>255</v>
      </c>
      <c r="Q97" s="11" t="s">
        <v>281</v>
      </c>
    </row>
    <row r="98" spans="1:17" x14ac:dyDescent="0.3">
      <c r="A98" s="48" t="s">
        <v>122</v>
      </c>
      <c r="B98" s="47" t="s">
        <v>222</v>
      </c>
      <c r="C98">
        <v>5</v>
      </c>
      <c r="D98" s="47" t="s">
        <v>229</v>
      </c>
      <c r="E98">
        <v>1</v>
      </c>
      <c r="F98" s="47" t="s">
        <v>230</v>
      </c>
      <c r="G98">
        <v>3</v>
      </c>
      <c r="H98" s="47" t="s">
        <v>262</v>
      </c>
      <c r="I98" s="47" t="s">
        <v>138</v>
      </c>
      <c r="J98">
        <v>1</v>
      </c>
      <c r="K98" s="47" t="s">
        <v>204</v>
      </c>
      <c r="M98" s="47" t="s">
        <v>229</v>
      </c>
      <c r="N98" s="47" t="s">
        <v>103</v>
      </c>
      <c r="O98" s="47" t="s">
        <v>275</v>
      </c>
      <c r="P98" s="47" t="s">
        <v>262</v>
      </c>
      <c r="Q98" s="11"/>
    </row>
    <row r="99" spans="1:17" x14ac:dyDescent="0.3">
      <c r="A99" s="48" t="s">
        <v>122</v>
      </c>
      <c r="B99" s="47" t="s">
        <v>222</v>
      </c>
      <c r="C99">
        <v>9</v>
      </c>
      <c r="D99" s="47" t="s">
        <v>234</v>
      </c>
      <c r="E99">
        <v>1</v>
      </c>
      <c r="F99" s="47" t="s">
        <v>10</v>
      </c>
      <c r="G99">
        <v>4</v>
      </c>
      <c r="H99" s="47"/>
      <c r="I99" s="47"/>
      <c r="K99" s="47" t="s">
        <v>204</v>
      </c>
      <c r="M99" s="47"/>
      <c r="N99" s="47"/>
      <c r="O99" s="47"/>
      <c r="P99" s="47"/>
      <c r="Q99" s="11"/>
    </row>
    <row r="100" spans="1:17" x14ac:dyDescent="0.3">
      <c r="A100" s="48" t="s">
        <v>122</v>
      </c>
      <c r="B100" s="47" t="s">
        <v>222</v>
      </c>
      <c r="C100">
        <v>11</v>
      </c>
      <c r="D100" s="47" t="s">
        <v>235</v>
      </c>
      <c r="E100">
        <v>1</v>
      </c>
      <c r="F100" s="47" t="s">
        <v>104</v>
      </c>
      <c r="G100">
        <v>5</v>
      </c>
      <c r="H100" s="47"/>
      <c r="I100" s="47"/>
      <c r="K100" s="47" t="s">
        <v>204</v>
      </c>
      <c r="M100" s="47"/>
      <c r="N100" s="47"/>
      <c r="O100" s="47"/>
      <c r="P100" s="47"/>
      <c r="Q100" s="11"/>
    </row>
    <row r="101" spans="1:17" x14ac:dyDescent="0.3">
      <c r="A101" s="48" t="s">
        <v>122</v>
      </c>
      <c r="B101" s="47" t="s">
        <v>222</v>
      </c>
      <c r="C101">
        <v>13</v>
      </c>
      <c r="D101" s="47" t="s">
        <v>236</v>
      </c>
      <c r="E101">
        <v>1</v>
      </c>
      <c r="F101" s="47" t="s">
        <v>11</v>
      </c>
      <c r="G101">
        <v>6</v>
      </c>
      <c r="H101" s="47"/>
      <c r="I101" s="47"/>
      <c r="K101" s="47" t="s">
        <v>204</v>
      </c>
      <c r="M101" s="47"/>
      <c r="N101" s="47"/>
      <c r="O101" s="47"/>
      <c r="P101" s="47"/>
      <c r="Q101" s="11"/>
    </row>
    <row r="102" spans="1:17" x14ac:dyDescent="0.3">
      <c r="A102" s="48" t="s">
        <v>122</v>
      </c>
      <c r="B102" s="47" t="s">
        <v>222</v>
      </c>
      <c r="C102">
        <v>17</v>
      </c>
      <c r="D102" s="47" t="s">
        <v>16</v>
      </c>
      <c r="E102">
        <v>1</v>
      </c>
      <c r="F102" s="47" t="s">
        <v>16</v>
      </c>
      <c r="G102">
        <v>2</v>
      </c>
      <c r="H102" s="47"/>
      <c r="I102" s="47"/>
      <c r="K102" s="47" t="s">
        <v>204</v>
      </c>
      <c r="M102" s="47"/>
      <c r="N102" s="47"/>
      <c r="O102" s="47"/>
      <c r="P102" s="47"/>
      <c r="Q102" s="11"/>
    </row>
    <row r="103" spans="1:17" x14ac:dyDescent="0.3">
      <c r="A103" s="48" t="s">
        <v>122</v>
      </c>
      <c r="B103" s="47" t="s">
        <v>222</v>
      </c>
      <c r="C103">
        <v>18</v>
      </c>
      <c r="D103" s="47" t="s">
        <v>239</v>
      </c>
      <c r="E103">
        <v>1</v>
      </c>
      <c r="F103" s="47" t="s">
        <v>239</v>
      </c>
      <c r="G103">
        <v>1</v>
      </c>
      <c r="H103" s="47"/>
      <c r="I103" s="47"/>
      <c r="K103" s="47" t="s">
        <v>204</v>
      </c>
      <c r="M103" s="47"/>
      <c r="N103" s="47"/>
      <c r="O103" s="47"/>
      <c r="P103" s="47"/>
      <c r="Q103" s="11"/>
    </row>
    <row r="104" spans="1:17" x14ac:dyDescent="0.3">
      <c r="A104" s="48" t="s">
        <v>300</v>
      </c>
      <c r="B104" s="47" t="s">
        <v>282</v>
      </c>
      <c r="C104">
        <v>1</v>
      </c>
      <c r="D104" s="47" t="s">
        <v>224</v>
      </c>
      <c r="E104">
        <v>1</v>
      </c>
      <c r="F104" s="47" t="s">
        <v>309</v>
      </c>
      <c r="G104">
        <v>7</v>
      </c>
      <c r="H104" s="47" t="s">
        <v>309</v>
      </c>
      <c r="I104" s="47" t="s">
        <v>327</v>
      </c>
      <c r="J104">
        <v>0</v>
      </c>
      <c r="K104" s="47" t="s">
        <v>204</v>
      </c>
      <c r="M104" s="47" t="s">
        <v>224</v>
      </c>
      <c r="N104" s="47" t="s">
        <v>113</v>
      </c>
      <c r="O104" s="47"/>
      <c r="P104" s="47" t="s">
        <v>309</v>
      </c>
      <c r="Q104" s="11" t="s">
        <v>345</v>
      </c>
    </row>
    <row r="105" spans="1:17" x14ac:dyDescent="0.3">
      <c r="A105" s="48" t="s">
        <v>300</v>
      </c>
      <c r="B105" s="47" t="s">
        <v>282</v>
      </c>
      <c r="C105">
        <v>5</v>
      </c>
      <c r="D105" s="47" t="s">
        <v>229</v>
      </c>
      <c r="E105">
        <v>1</v>
      </c>
      <c r="F105" s="47" t="s">
        <v>230</v>
      </c>
      <c r="G105">
        <v>3</v>
      </c>
      <c r="H105" s="47" t="s">
        <v>310</v>
      </c>
      <c r="I105" s="47" t="s">
        <v>328</v>
      </c>
      <c r="J105">
        <v>1</v>
      </c>
      <c r="K105" s="47" t="s">
        <v>204</v>
      </c>
      <c r="M105" s="47" t="s">
        <v>229</v>
      </c>
      <c r="N105" s="47" t="s">
        <v>103</v>
      </c>
      <c r="O105" s="47" t="s">
        <v>346</v>
      </c>
      <c r="P105" s="47" t="s">
        <v>310</v>
      </c>
      <c r="Q105" s="11"/>
    </row>
    <row r="106" spans="1:17" x14ac:dyDescent="0.3">
      <c r="A106" s="48" t="s">
        <v>300</v>
      </c>
      <c r="B106" s="47" t="s">
        <v>282</v>
      </c>
      <c r="C106">
        <v>9</v>
      </c>
      <c r="D106" s="47" t="s">
        <v>234</v>
      </c>
      <c r="E106">
        <v>1</v>
      </c>
      <c r="F106" s="47" t="s">
        <v>10</v>
      </c>
      <c r="G106">
        <v>4</v>
      </c>
      <c r="H106" s="47"/>
      <c r="I106" s="47"/>
      <c r="K106" s="47" t="s">
        <v>204</v>
      </c>
      <c r="M106" s="47"/>
      <c r="N106" s="47"/>
      <c r="O106" s="47"/>
      <c r="P106" s="47"/>
      <c r="Q106" s="11"/>
    </row>
    <row r="107" spans="1:17" x14ac:dyDescent="0.3">
      <c r="A107" s="48" t="s">
        <v>300</v>
      </c>
      <c r="B107" s="47" t="s">
        <v>282</v>
      </c>
      <c r="C107">
        <v>11</v>
      </c>
      <c r="D107" s="47" t="s">
        <v>235</v>
      </c>
      <c r="E107">
        <v>1</v>
      </c>
      <c r="F107" s="47" t="s">
        <v>104</v>
      </c>
      <c r="G107">
        <v>5</v>
      </c>
      <c r="H107" s="47"/>
      <c r="I107" s="47"/>
      <c r="K107" s="47" t="s">
        <v>204</v>
      </c>
      <c r="M107" s="47"/>
      <c r="N107" s="47"/>
      <c r="O107" s="47"/>
      <c r="P107" s="47"/>
      <c r="Q107" s="11"/>
    </row>
    <row r="108" spans="1:17" x14ac:dyDescent="0.3">
      <c r="A108" s="48" t="s">
        <v>300</v>
      </c>
      <c r="B108" s="47" t="s">
        <v>282</v>
      </c>
      <c r="C108">
        <v>13</v>
      </c>
      <c r="D108" s="47" t="s">
        <v>236</v>
      </c>
      <c r="E108">
        <v>1</v>
      </c>
      <c r="F108" s="47" t="s">
        <v>11</v>
      </c>
      <c r="G108">
        <v>6</v>
      </c>
      <c r="H108" s="47"/>
      <c r="I108" s="47"/>
      <c r="K108" s="47" t="s">
        <v>204</v>
      </c>
      <c r="M108" s="47"/>
      <c r="N108" s="47"/>
      <c r="O108" s="47"/>
      <c r="P108" s="47"/>
      <c r="Q108" s="11"/>
    </row>
    <row r="109" spans="1:17" x14ac:dyDescent="0.3">
      <c r="A109" s="48" t="s">
        <v>300</v>
      </c>
      <c r="B109" s="47" t="s">
        <v>282</v>
      </c>
      <c r="C109">
        <v>17</v>
      </c>
      <c r="D109" s="47" t="s">
        <v>16</v>
      </c>
      <c r="E109">
        <v>1</v>
      </c>
      <c r="F109" s="47" t="s">
        <v>16</v>
      </c>
      <c r="G109">
        <v>2</v>
      </c>
      <c r="H109" s="47"/>
      <c r="I109" s="47"/>
      <c r="K109" s="47" t="s">
        <v>204</v>
      </c>
      <c r="M109" s="47"/>
      <c r="N109" s="47"/>
      <c r="O109" s="47"/>
      <c r="P109" s="47"/>
      <c r="Q109" s="11"/>
    </row>
    <row r="110" spans="1:17" x14ac:dyDescent="0.3">
      <c r="A110" s="48" t="s">
        <v>300</v>
      </c>
      <c r="B110" s="47" t="s">
        <v>282</v>
      </c>
      <c r="C110">
        <v>18</v>
      </c>
      <c r="D110" s="47" t="s">
        <v>239</v>
      </c>
      <c r="E110">
        <v>1</v>
      </c>
      <c r="F110" s="47" t="s">
        <v>239</v>
      </c>
      <c r="G110">
        <v>1</v>
      </c>
      <c r="H110" s="47"/>
      <c r="I110" s="47"/>
      <c r="K110" s="47" t="s">
        <v>204</v>
      </c>
      <c r="M110" s="47"/>
      <c r="N110" s="47"/>
      <c r="O110" s="47"/>
      <c r="P110" s="47"/>
      <c r="Q110" s="11"/>
    </row>
    <row r="111" spans="1:17" x14ac:dyDescent="0.3">
      <c r="A111" s="48" t="s">
        <v>301</v>
      </c>
      <c r="B111" s="47" t="s">
        <v>284</v>
      </c>
      <c r="C111">
        <v>1</v>
      </c>
      <c r="D111" s="47" t="s">
        <v>224</v>
      </c>
      <c r="E111">
        <v>1</v>
      </c>
      <c r="F111" s="47" t="s">
        <v>311</v>
      </c>
      <c r="G111">
        <v>7</v>
      </c>
      <c r="H111" s="47" t="s">
        <v>311</v>
      </c>
      <c r="I111" s="47" t="s">
        <v>329</v>
      </c>
      <c r="J111">
        <v>0</v>
      </c>
      <c r="K111" s="47" t="s">
        <v>204</v>
      </c>
      <c r="M111" s="47" t="s">
        <v>224</v>
      </c>
      <c r="N111" s="47" t="s">
        <v>113</v>
      </c>
      <c r="O111" s="47"/>
      <c r="P111" s="47" t="s">
        <v>311</v>
      </c>
      <c r="Q111" s="11" t="s">
        <v>347</v>
      </c>
    </row>
    <row r="112" spans="1:17" x14ac:dyDescent="0.3">
      <c r="A112" s="48" t="s">
        <v>301</v>
      </c>
      <c r="B112" s="47" t="s">
        <v>284</v>
      </c>
      <c r="C112">
        <v>5</v>
      </c>
      <c r="D112" s="47" t="s">
        <v>229</v>
      </c>
      <c r="E112">
        <v>1</v>
      </c>
      <c r="F112" s="47" t="s">
        <v>230</v>
      </c>
      <c r="G112">
        <v>3</v>
      </c>
      <c r="H112" s="47" t="s">
        <v>312</v>
      </c>
      <c r="I112" s="47" t="s">
        <v>330</v>
      </c>
      <c r="J112">
        <v>1</v>
      </c>
      <c r="K112" s="47" t="s">
        <v>204</v>
      </c>
      <c r="M112" s="47" t="s">
        <v>229</v>
      </c>
      <c r="N112" s="47" t="s">
        <v>103</v>
      </c>
      <c r="O112" s="47" t="s">
        <v>348</v>
      </c>
      <c r="P112" s="47" t="s">
        <v>312</v>
      </c>
      <c r="Q112" s="11"/>
    </row>
    <row r="113" spans="1:17" x14ac:dyDescent="0.3">
      <c r="A113" s="48" t="s">
        <v>301</v>
      </c>
      <c r="B113" s="47" t="s">
        <v>284</v>
      </c>
      <c r="C113">
        <v>9</v>
      </c>
      <c r="D113" s="47" t="s">
        <v>234</v>
      </c>
      <c r="E113">
        <v>1</v>
      </c>
      <c r="F113" s="47" t="s">
        <v>10</v>
      </c>
      <c r="G113">
        <v>4</v>
      </c>
      <c r="H113" s="47"/>
      <c r="I113" s="47"/>
      <c r="K113" s="47" t="s">
        <v>204</v>
      </c>
      <c r="M113" s="47"/>
      <c r="N113" s="47"/>
      <c r="O113" s="47"/>
      <c r="P113" s="47"/>
      <c r="Q113" s="11"/>
    </row>
    <row r="114" spans="1:17" x14ac:dyDescent="0.3">
      <c r="A114" s="48" t="s">
        <v>301</v>
      </c>
      <c r="B114" s="47" t="s">
        <v>284</v>
      </c>
      <c r="C114">
        <v>11</v>
      </c>
      <c r="D114" s="47" t="s">
        <v>235</v>
      </c>
      <c r="E114">
        <v>1</v>
      </c>
      <c r="F114" s="47" t="s">
        <v>104</v>
      </c>
      <c r="G114">
        <v>5</v>
      </c>
      <c r="H114" s="47"/>
      <c r="I114" s="47"/>
      <c r="K114" s="47" t="s">
        <v>204</v>
      </c>
      <c r="M114" s="47"/>
      <c r="N114" s="47"/>
      <c r="O114" s="47"/>
      <c r="P114" s="47"/>
      <c r="Q114" s="11"/>
    </row>
    <row r="115" spans="1:17" x14ac:dyDescent="0.3">
      <c r="A115" s="48" t="s">
        <v>301</v>
      </c>
      <c r="B115" s="47" t="s">
        <v>284</v>
      </c>
      <c r="C115">
        <v>13</v>
      </c>
      <c r="D115" s="47" t="s">
        <v>236</v>
      </c>
      <c r="E115">
        <v>1</v>
      </c>
      <c r="F115" s="47" t="s">
        <v>11</v>
      </c>
      <c r="G115">
        <v>6</v>
      </c>
      <c r="H115" s="47"/>
      <c r="I115" s="47"/>
      <c r="K115" s="47" t="s">
        <v>204</v>
      </c>
      <c r="M115" s="47"/>
      <c r="N115" s="47"/>
      <c r="O115" s="47"/>
      <c r="P115" s="47"/>
      <c r="Q115" s="11"/>
    </row>
    <row r="116" spans="1:17" x14ac:dyDescent="0.3">
      <c r="A116" s="48" t="s">
        <v>301</v>
      </c>
      <c r="B116" s="47" t="s">
        <v>284</v>
      </c>
      <c r="C116">
        <v>17</v>
      </c>
      <c r="D116" s="47" t="s">
        <v>16</v>
      </c>
      <c r="E116">
        <v>1</v>
      </c>
      <c r="F116" s="47" t="s">
        <v>16</v>
      </c>
      <c r="G116">
        <v>2</v>
      </c>
      <c r="H116" s="47"/>
      <c r="I116" s="47"/>
      <c r="K116" s="47" t="s">
        <v>204</v>
      </c>
      <c r="M116" s="47"/>
      <c r="N116" s="47"/>
      <c r="O116" s="47"/>
      <c r="P116" s="47"/>
      <c r="Q116" s="11"/>
    </row>
    <row r="117" spans="1:17" x14ac:dyDescent="0.3">
      <c r="A117" s="48" t="s">
        <v>301</v>
      </c>
      <c r="B117" s="47" t="s">
        <v>284</v>
      </c>
      <c r="C117">
        <v>18</v>
      </c>
      <c r="D117" s="47" t="s">
        <v>239</v>
      </c>
      <c r="E117">
        <v>1</v>
      </c>
      <c r="F117" s="47" t="s">
        <v>239</v>
      </c>
      <c r="G117">
        <v>1</v>
      </c>
      <c r="H117" s="47"/>
      <c r="I117" s="47"/>
      <c r="K117" s="47" t="s">
        <v>204</v>
      </c>
      <c r="M117" s="47"/>
      <c r="N117" s="47"/>
      <c r="O117" s="47"/>
      <c r="P117" s="47"/>
      <c r="Q117" s="11"/>
    </row>
    <row r="118" spans="1:17" ht="20.399999999999999" x14ac:dyDescent="0.3">
      <c r="A118" s="48" t="s">
        <v>302</v>
      </c>
      <c r="B118" s="47" t="s">
        <v>286</v>
      </c>
      <c r="C118">
        <v>1</v>
      </c>
      <c r="D118" s="47" t="s">
        <v>224</v>
      </c>
      <c r="E118">
        <v>1</v>
      </c>
      <c r="F118" s="47" t="s">
        <v>313</v>
      </c>
      <c r="G118">
        <v>7</v>
      </c>
      <c r="H118" s="47" t="s">
        <v>313</v>
      </c>
      <c r="I118" s="47" t="s">
        <v>331</v>
      </c>
      <c r="J118">
        <v>0</v>
      </c>
      <c r="K118" s="47" t="s">
        <v>204</v>
      </c>
      <c r="M118" s="47" t="s">
        <v>224</v>
      </c>
      <c r="N118" s="47" t="s">
        <v>113</v>
      </c>
      <c r="O118" s="47"/>
      <c r="P118" s="47" t="s">
        <v>313</v>
      </c>
      <c r="Q118" s="11" t="s">
        <v>349</v>
      </c>
    </row>
    <row r="119" spans="1:17" x14ac:dyDescent="0.3">
      <c r="A119" s="48" t="s">
        <v>302</v>
      </c>
      <c r="B119" s="47" t="s">
        <v>286</v>
      </c>
      <c r="C119">
        <v>5</v>
      </c>
      <c r="D119" s="47" t="s">
        <v>229</v>
      </c>
      <c r="E119">
        <v>1</v>
      </c>
      <c r="F119" s="47" t="s">
        <v>230</v>
      </c>
      <c r="G119">
        <v>3</v>
      </c>
      <c r="H119" s="47" t="s">
        <v>314</v>
      </c>
      <c r="I119" s="47" t="s">
        <v>332</v>
      </c>
      <c r="J119">
        <v>1</v>
      </c>
      <c r="K119" s="47" t="s">
        <v>204</v>
      </c>
      <c r="M119" s="47" t="s">
        <v>229</v>
      </c>
      <c r="N119" s="47" t="s">
        <v>103</v>
      </c>
      <c r="O119" s="47" t="s">
        <v>350</v>
      </c>
      <c r="P119" s="47" t="s">
        <v>314</v>
      </c>
      <c r="Q119" s="11"/>
    </row>
    <row r="120" spans="1:17" x14ac:dyDescent="0.3">
      <c r="A120" s="48" t="s">
        <v>302</v>
      </c>
      <c r="B120" s="47" t="s">
        <v>286</v>
      </c>
      <c r="C120">
        <v>9</v>
      </c>
      <c r="D120" s="47" t="s">
        <v>234</v>
      </c>
      <c r="E120">
        <v>1</v>
      </c>
      <c r="F120" s="47" t="s">
        <v>10</v>
      </c>
      <c r="G120">
        <v>4</v>
      </c>
      <c r="H120" s="47"/>
      <c r="I120" s="47"/>
      <c r="K120" s="47" t="s">
        <v>204</v>
      </c>
      <c r="M120" s="47"/>
      <c r="N120" s="47"/>
      <c r="O120" s="47"/>
      <c r="P120" s="47"/>
      <c r="Q120" s="11"/>
    </row>
    <row r="121" spans="1:17" x14ac:dyDescent="0.3">
      <c r="A121" s="48" t="s">
        <v>302</v>
      </c>
      <c r="B121" s="47" t="s">
        <v>286</v>
      </c>
      <c r="C121">
        <v>11</v>
      </c>
      <c r="D121" s="47" t="s">
        <v>235</v>
      </c>
      <c r="E121">
        <v>1</v>
      </c>
      <c r="F121" s="47" t="s">
        <v>104</v>
      </c>
      <c r="G121">
        <v>5</v>
      </c>
      <c r="H121" s="47"/>
      <c r="I121" s="47"/>
      <c r="K121" s="47" t="s">
        <v>204</v>
      </c>
      <c r="M121" s="47"/>
      <c r="N121" s="47"/>
      <c r="O121" s="47"/>
      <c r="P121" s="47"/>
      <c r="Q121" s="11"/>
    </row>
    <row r="122" spans="1:17" x14ac:dyDescent="0.3">
      <c r="A122" s="48" t="s">
        <v>302</v>
      </c>
      <c r="B122" s="47" t="s">
        <v>286</v>
      </c>
      <c r="C122">
        <v>13</v>
      </c>
      <c r="D122" s="47" t="s">
        <v>236</v>
      </c>
      <c r="E122">
        <v>1</v>
      </c>
      <c r="F122" s="47" t="s">
        <v>11</v>
      </c>
      <c r="G122">
        <v>6</v>
      </c>
      <c r="H122" s="47"/>
      <c r="I122" s="47"/>
      <c r="K122" s="47" t="s">
        <v>204</v>
      </c>
      <c r="M122" s="47"/>
      <c r="N122" s="47"/>
      <c r="O122" s="47"/>
      <c r="P122" s="47"/>
      <c r="Q122" s="11"/>
    </row>
    <row r="123" spans="1:17" x14ac:dyDescent="0.3">
      <c r="A123" s="48" t="s">
        <v>302</v>
      </c>
      <c r="B123" s="47" t="s">
        <v>286</v>
      </c>
      <c r="C123">
        <v>17</v>
      </c>
      <c r="D123" s="47" t="s">
        <v>16</v>
      </c>
      <c r="E123">
        <v>1</v>
      </c>
      <c r="F123" s="47" t="s">
        <v>16</v>
      </c>
      <c r="G123">
        <v>2</v>
      </c>
      <c r="H123" s="47"/>
      <c r="I123" s="47"/>
      <c r="K123" s="47" t="s">
        <v>204</v>
      </c>
      <c r="M123" s="47"/>
      <c r="N123" s="47"/>
      <c r="O123" s="47"/>
      <c r="P123" s="47"/>
      <c r="Q123" s="11"/>
    </row>
    <row r="124" spans="1:17" x14ac:dyDescent="0.3">
      <c r="A124" s="48" t="s">
        <v>302</v>
      </c>
      <c r="B124" s="47" t="s">
        <v>286</v>
      </c>
      <c r="C124">
        <v>18</v>
      </c>
      <c r="D124" s="47" t="s">
        <v>239</v>
      </c>
      <c r="E124">
        <v>1</v>
      </c>
      <c r="F124" s="47" t="s">
        <v>239</v>
      </c>
      <c r="G124">
        <v>1</v>
      </c>
      <c r="H124" s="47"/>
      <c r="I124" s="47"/>
      <c r="K124" s="47" t="s">
        <v>204</v>
      </c>
      <c r="M124" s="47"/>
      <c r="N124" s="47"/>
      <c r="O124" s="47"/>
      <c r="P124" s="47"/>
      <c r="Q124" s="11"/>
    </row>
    <row r="125" spans="1:17" x14ac:dyDescent="0.3">
      <c r="A125" s="48" t="s">
        <v>303</v>
      </c>
      <c r="B125" s="47" t="s">
        <v>288</v>
      </c>
      <c r="C125">
        <v>1</v>
      </c>
      <c r="D125" s="47" t="s">
        <v>224</v>
      </c>
      <c r="E125">
        <v>1</v>
      </c>
      <c r="F125" s="47" t="s">
        <v>315</v>
      </c>
      <c r="G125">
        <v>7</v>
      </c>
      <c r="H125" s="47" t="s">
        <v>315</v>
      </c>
      <c r="I125" s="47" t="s">
        <v>333</v>
      </c>
      <c r="J125">
        <v>0</v>
      </c>
      <c r="K125" s="47" t="s">
        <v>204</v>
      </c>
      <c r="M125" s="47" t="s">
        <v>224</v>
      </c>
      <c r="N125" s="47" t="s">
        <v>113</v>
      </c>
      <c r="O125" s="47"/>
      <c r="P125" s="47" t="s">
        <v>315</v>
      </c>
      <c r="Q125" s="11" t="s">
        <v>351</v>
      </c>
    </row>
    <row r="126" spans="1:17" x14ac:dyDescent="0.3">
      <c r="A126" s="48" t="s">
        <v>303</v>
      </c>
      <c r="B126" s="47" t="s">
        <v>288</v>
      </c>
      <c r="C126">
        <v>5</v>
      </c>
      <c r="D126" s="47" t="s">
        <v>229</v>
      </c>
      <c r="E126">
        <v>1</v>
      </c>
      <c r="F126" s="47" t="s">
        <v>230</v>
      </c>
      <c r="G126">
        <v>3</v>
      </c>
      <c r="H126" s="47" t="s">
        <v>316</v>
      </c>
      <c r="I126" s="47" t="s">
        <v>334</v>
      </c>
      <c r="J126">
        <v>1</v>
      </c>
      <c r="K126" s="47" t="s">
        <v>204</v>
      </c>
      <c r="M126" s="47" t="s">
        <v>229</v>
      </c>
      <c r="N126" s="47" t="s">
        <v>103</v>
      </c>
      <c r="O126" s="47" t="s">
        <v>352</v>
      </c>
      <c r="P126" s="47" t="s">
        <v>316</v>
      </c>
      <c r="Q126" s="11"/>
    </row>
    <row r="127" spans="1:17" x14ac:dyDescent="0.3">
      <c r="A127" s="48" t="s">
        <v>303</v>
      </c>
      <c r="B127" s="47" t="s">
        <v>288</v>
      </c>
      <c r="C127">
        <v>9</v>
      </c>
      <c r="D127" s="47" t="s">
        <v>234</v>
      </c>
      <c r="E127">
        <v>1</v>
      </c>
      <c r="F127" s="47" t="s">
        <v>10</v>
      </c>
      <c r="G127">
        <v>4</v>
      </c>
      <c r="H127" s="47"/>
      <c r="I127" s="47"/>
      <c r="K127" s="47" t="s">
        <v>204</v>
      </c>
      <c r="M127" s="47"/>
      <c r="N127" s="47"/>
      <c r="O127" s="47"/>
      <c r="P127" s="47"/>
      <c r="Q127" s="11"/>
    </row>
    <row r="128" spans="1:17" x14ac:dyDescent="0.3">
      <c r="A128" s="48" t="s">
        <v>303</v>
      </c>
      <c r="B128" s="47" t="s">
        <v>288</v>
      </c>
      <c r="C128">
        <v>11</v>
      </c>
      <c r="D128" s="47" t="s">
        <v>235</v>
      </c>
      <c r="E128">
        <v>1</v>
      </c>
      <c r="F128" s="47" t="s">
        <v>104</v>
      </c>
      <c r="G128">
        <v>5</v>
      </c>
      <c r="H128" s="47"/>
      <c r="I128" s="47"/>
      <c r="K128" s="47" t="s">
        <v>204</v>
      </c>
      <c r="M128" s="47"/>
      <c r="N128" s="47"/>
      <c r="O128" s="47"/>
      <c r="P128" s="47"/>
      <c r="Q128" s="11"/>
    </row>
    <row r="129" spans="1:17" x14ac:dyDescent="0.3">
      <c r="A129" s="48" t="s">
        <v>303</v>
      </c>
      <c r="B129" s="47" t="s">
        <v>288</v>
      </c>
      <c r="C129">
        <v>13</v>
      </c>
      <c r="D129" s="47" t="s">
        <v>236</v>
      </c>
      <c r="E129">
        <v>1</v>
      </c>
      <c r="F129" s="47" t="s">
        <v>11</v>
      </c>
      <c r="G129">
        <v>6</v>
      </c>
      <c r="H129" s="47"/>
      <c r="I129" s="47"/>
      <c r="K129" s="47" t="s">
        <v>204</v>
      </c>
      <c r="M129" s="47"/>
      <c r="N129" s="47"/>
      <c r="O129" s="47"/>
      <c r="P129" s="47"/>
      <c r="Q129" s="11"/>
    </row>
    <row r="130" spans="1:17" x14ac:dyDescent="0.3">
      <c r="A130" s="48" t="s">
        <v>303</v>
      </c>
      <c r="B130" s="47" t="s">
        <v>288</v>
      </c>
      <c r="C130">
        <v>17</v>
      </c>
      <c r="D130" s="47" t="s">
        <v>16</v>
      </c>
      <c r="E130">
        <v>1</v>
      </c>
      <c r="F130" s="47" t="s">
        <v>16</v>
      </c>
      <c r="G130">
        <v>2</v>
      </c>
      <c r="H130" s="47"/>
      <c r="I130" s="47"/>
      <c r="K130" s="47" t="s">
        <v>204</v>
      </c>
      <c r="M130" s="47"/>
      <c r="N130" s="47"/>
      <c r="O130" s="47"/>
      <c r="P130" s="47"/>
      <c r="Q130" s="11"/>
    </row>
    <row r="131" spans="1:17" x14ac:dyDescent="0.3">
      <c r="A131" s="48" t="s">
        <v>303</v>
      </c>
      <c r="B131" s="47" t="s">
        <v>288</v>
      </c>
      <c r="C131">
        <v>18</v>
      </c>
      <c r="D131" s="47" t="s">
        <v>239</v>
      </c>
      <c r="E131">
        <v>1</v>
      </c>
      <c r="F131" s="47" t="s">
        <v>239</v>
      </c>
      <c r="G131">
        <v>1</v>
      </c>
      <c r="H131" s="47"/>
      <c r="I131" s="47"/>
      <c r="K131" s="47" t="s">
        <v>204</v>
      </c>
      <c r="M131" s="47"/>
      <c r="N131" s="47"/>
      <c r="O131" s="47"/>
      <c r="P131" s="47"/>
      <c r="Q131" s="11"/>
    </row>
    <row r="132" spans="1:17" ht="20.399999999999999" x14ac:dyDescent="0.3">
      <c r="A132" s="48" t="s">
        <v>304</v>
      </c>
      <c r="B132" s="47" t="s">
        <v>290</v>
      </c>
      <c r="C132">
        <v>1</v>
      </c>
      <c r="D132" s="47" t="s">
        <v>224</v>
      </c>
      <c r="E132">
        <v>1</v>
      </c>
      <c r="F132" s="47" t="s">
        <v>317</v>
      </c>
      <c r="G132">
        <v>7</v>
      </c>
      <c r="H132" s="47" t="s">
        <v>317</v>
      </c>
      <c r="I132" s="47" t="s">
        <v>335</v>
      </c>
      <c r="J132">
        <v>0</v>
      </c>
      <c r="K132" s="47" t="s">
        <v>204</v>
      </c>
      <c r="M132" s="47" t="s">
        <v>224</v>
      </c>
      <c r="N132" s="47" t="s">
        <v>113</v>
      </c>
      <c r="O132" s="47"/>
      <c r="P132" s="47" t="s">
        <v>317</v>
      </c>
      <c r="Q132" s="11" t="s">
        <v>353</v>
      </c>
    </row>
    <row r="133" spans="1:17" x14ac:dyDescent="0.3">
      <c r="A133" s="48" t="s">
        <v>304</v>
      </c>
      <c r="B133" s="47" t="s">
        <v>290</v>
      </c>
      <c r="C133">
        <v>5</v>
      </c>
      <c r="D133" s="47" t="s">
        <v>229</v>
      </c>
      <c r="E133">
        <v>1</v>
      </c>
      <c r="F133" s="47" t="s">
        <v>230</v>
      </c>
      <c r="G133">
        <v>3</v>
      </c>
      <c r="H133" s="47" t="s">
        <v>318</v>
      </c>
      <c r="I133" s="47" t="s">
        <v>336</v>
      </c>
      <c r="J133">
        <v>1</v>
      </c>
      <c r="K133" s="47" t="s">
        <v>204</v>
      </c>
      <c r="M133" s="47" t="s">
        <v>229</v>
      </c>
      <c r="N133" s="47" t="s">
        <v>103</v>
      </c>
      <c r="O133" s="47" t="s">
        <v>354</v>
      </c>
      <c r="P133" s="47" t="s">
        <v>318</v>
      </c>
      <c r="Q133" s="11"/>
    </row>
    <row r="134" spans="1:17" x14ac:dyDescent="0.3">
      <c r="A134" s="48" t="s">
        <v>304</v>
      </c>
      <c r="B134" s="47" t="s">
        <v>290</v>
      </c>
      <c r="C134">
        <v>9</v>
      </c>
      <c r="D134" s="47" t="s">
        <v>234</v>
      </c>
      <c r="E134">
        <v>1</v>
      </c>
      <c r="F134" s="47" t="s">
        <v>10</v>
      </c>
      <c r="G134">
        <v>4</v>
      </c>
      <c r="H134" s="47"/>
      <c r="I134" s="47"/>
      <c r="K134" s="47" t="s">
        <v>204</v>
      </c>
      <c r="M134" s="47"/>
      <c r="N134" s="47"/>
      <c r="O134" s="47"/>
      <c r="P134" s="47"/>
      <c r="Q134" s="11"/>
    </row>
    <row r="135" spans="1:17" x14ac:dyDescent="0.3">
      <c r="A135" s="48" t="s">
        <v>304</v>
      </c>
      <c r="B135" s="47" t="s">
        <v>290</v>
      </c>
      <c r="C135">
        <v>11</v>
      </c>
      <c r="D135" s="47" t="s">
        <v>235</v>
      </c>
      <c r="E135">
        <v>1</v>
      </c>
      <c r="F135" s="47" t="s">
        <v>104</v>
      </c>
      <c r="G135">
        <v>5</v>
      </c>
      <c r="H135" s="47"/>
      <c r="I135" s="47"/>
      <c r="K135" s="47" t="s">
        <v>204</v>
      </c>
      <c r="M135" s="47"/>
      <c r="N135" s="47"/>
      <c r="O135" s="47"/>
      <c r="P135" s="47"/>
      <c r="Q135" s="11"/>
    </row>
    <row r="136" spans="1:17" x14ac:dyDescent="0.3">
      <c r="A136" s="48" t="s">
        <v>304</v>
      </c>
      <c r="B136" s="47" t="s">
        <v>290</v>
      </c>
      <c r="C136">
        <v>13</v>
      </c>
      <c r="D136" s="47" t="s">
        <v>236</v>
      </c>
      <c r="E136">
        <v>1</v>
      </c>
      <c r="F136" s="47" t="s">
        <v>11</v>
      </c>
      <c r="G136">
        <v>6</v>
      </c>
      <c r="H136" s="47"/>
      <c r="I136" s="47"/>
      <c r="K136" s="47" t="s">
        <v>204</v>
      </c>
      <c r="M136" s="47"/>
      <c r="N136" s="47"/>
      <c r="O136" s="47"/>
      <c r="P136" s="47"/>
      <c r="Q136" s="11"/>
    </row>
    <row r="137" spans="1:17" x14ac:dyDescent="0.3">
      <c r="A137" s="48" t="s">
        <v>304</v>
      </c>
      <c r="B137" s="47" t="s">
        <v>290</v>
      </c>
      <c r="C137">
        <v>17</v>
      </c>
      <c r="D137" s="47" t="s">
        <v>16</v>
      </c>
      <c r="E137">
        <v>1</v>
      </c>
      <c r="F137" s="47" t="s">
        <v>16</v>
      </c>
      <c r="G137">
        <v>2</v>
      </c>
      <c r="H137" s="47"/>
      <c r="I137" s="47"/>
      <c r="K137" s="47" t="s">
        <v>204</v>
      </c>
      <c r="M137" s="47"/>
      <c r="N137" s="47"/>
      <c r="O137" s="47"/>
      <c r="P137" s="47"/>
      <c r="Q137" s="11"/>
    </row>
    <row r="138" spans="1:17" x14ac:dyDescent="0.3">
      <c r="A138" s="48" t="s">
        <v>304</v>
      </c>
      <c r="B138" s="47" t="s">
        <v>290</v>
      </c>
      <c r="C138">
        <v>18</v>
      </c>
      <c r="D138" s="47" t="s">
        <v>239</v>
      </c>
      <c r="E138">
        <v>1</v>
      </c>
      <c r="F138" s="47" t="s">
        <v>239</v>
      </c>
      <c r="G138">
        <v>1</v>
      </c>
      <c r="H138" s="47"/>
      <c r="I138" s="47"/>
      <c r="K138" s="47" t="s">
        <v>204</v>
      </c>
      <c r="M138" s="47"/>
      <c r="N138" s="47"/>
      <c r="O138" s="47"/>
      <c r="P138" s="47"/>
      <c r="Q138" s="11"/>
    </row>
    <row r="139" spans="1:17" x14ac:dyDescent="0.3">
      <c r="A139" s="48" t="s">
        <v>305</v>
      </c>
      <c r="B139" s="47" t="s">
        <v>292</v>
      </c>
      <c r="C139">
        <v>1</v>
      </c>
      <c r="D139" s="47" t="s">
        <v>224</v>
      </c>
      <c r="E139">
        <v>1</v>
      </c>
      <c r="F139" s="47" t="s">
        <v>319</v>
      </c>
      <c r="G139">
        <v>7</v>
      </c>
      <c r="H139" s="47" t="s">
        <v>319</v>
      </c>
      <c r="I139" s="47" t="s">
        <v>337</v>
      </c>
      <c r="J139">
        <v>0</v>
      </c>
      <c r="K139" s="47" t="s">
        <v>204</v>
      </c>
      <c r="M139" s="47" t="s">
        <v>224</v>
      </c>
      <c r="N139" s="47" t="s">
        <v>113</v>
      </c>
      <c r="O139" s="47"/>
      <c r="P139" s="47" t="s">
        <v>319</v>
      </c>
      <c r="Q139" s="11" t="s">
        <v>355</v>
      </c>
    </row>
    <row r="140" spans="1:17" x14ac:dyDescent="0.3">
      <c r="A140" s="48" t="s">
        <v>305</v>
      </c>
      <c r="B140" s="47" t="s">
        <v>292</v>
      </c>
      <c r="C140">
        <v>5</v>
      </c>
      <c r="D140" s="47" t="s">
        <v>229</v>
      </c>
      <c r="E140">
        <v>1</v>
      </c>
      <c r="F140" s="47" t="s">
        <v>230</v>
      </c>
      <c r="G140">
        <v>3</v>
      </c>
      <c r="H140" s="47" t="s">
        <v>320</v>
      </c>
      <c r="I140" s="47" t="s">
        <v>338</v>
      </c>
      <c r="J140">
        <v>1</v>
      </c>
      <c r="K140" s="47" t="s">
        <v>204</v>
      </c>
      <c r="M140" s="47" t="s">
        <v>229</v>
      </c>
      <c r="N140" s="47" t="s">
        <v>103</v>
      </c>
      <c r="O140" s="47" t="s">
        <v>356</v>
      </c>
      <c r="P140" s="47" t="s">
        <v>320</v>
      </c>
      <c r="Q140" s="11"/>
    </row>
    <row r="141" spans="1:17" x14ac:dyDescent="0.3">
      <c r="A141" s="48" t="s">
        <v>305</v>
      </c>
      <c r="B141" s="47" t="s">
        <v>292</v>
      </c>
      <c r="C141">
        <v>9</v>
      </c>
      <c r="D141" s="47" t="s">
        <v>234</v>
      </c>
      <c r="E141">
        <v>1</v>
      </c>
      <c r="F141" s="47" t="s">
        <v>10</v>
      </c>
      <c r="G141">
        <v>4</v>
      </c>
      <c r="H141" s="47"/>
      <c r="I141" s="47"/>
      <c r="K141" s="47" t="s">
        <v>204</v>
      </c>
      <c r="M141" s="47"/>
      <c r="N141" s="47"/>
      <c r="O141" s="47"/>
      <c r="P141" s="47"/>
      <c r="Q141" s="11"/>
    </row>
    <row r="142" spans="1:17" x14ac:dyDescent="0.3">
      <c r="A142" s="48" t="s">
        <v>305</v>
      </c>
      <c r="B142" s="47" t="s">
        <v>292</v>
      </c>
      <c r="C142">
        <v>11</v>
      </c>
      <c r="D142" s="47" t="s">
        <v>235</v>
      </c>
      <c r="E142">
        <v>1</v>
      </c>
      <c r="F142" s="47" t="s">
        <v>104</v>
      </c>
      <c r="G142">
        <v>5</v>
      </c>
      <c r="H142" s="47"/>
      <c r="I142" s="47"/>
      <c r="K142" s="47" t="s">
        <v>204</v>
      </c>
      <c r="M142" s="47"/>
      <c r="N142" s="47"/>
      <c r="O142" s="47"/>
      <c r="P142" s="47"/>
      <c r="Q142" s="11"/>
    </row>
    <row r="143" spans="1:17" x14ac:dyDescent="0.3">
      <c r="A143" s="48" t="s">
        <v>305</v>
      </c>
      <c r="B143" s="47" t="s">
        <v>292</v>
      </c>
      <c r="C143">
        <v>13</v>
      </c>
      <c r="D143" s="47" t="s">
        <v>236</v>
      </c>
      <c r="E143">
        <v>1</v>
      </c>
      <c r="F143" s="47" t="s">
        <v>11</v>
      </c>
      <c r="G143">
        <v>6</v>
      </c>
      <c r="H143" s="47"/>
      <c r="I143" s="47"/>
      <c r="K143" s="47" t="s">
        <v>204</v>
      </c>
      <c r="M143" s="47"/>
      <c r="N143" s="47"/>
      <c r="O143" s="47"/>
      <c r="P143" s="47"/>
      <c r="Q143" s="11"/>
    </row>
    <row r="144" spans="1:17" x14ac:dyDescent="0.3">
      <c r="A144" s="48" t="s">
        <v>305</v>
      </c>
      <c r="B144" s="47" t="s">
        <v>292</v>
      </c>
      <c r="C144">
        <v>17</v>
      </c>
      <c r="D144" s="47" t="s">
        <v>16</v>
      </c>
      <c r="E144">
        <v>1</v>
      </c>
      <c r="F144" s="47" t="s">
        <v>16</v>
      </c>
      <c r="G144">
        <v>2</v>
      </c>
      <c r="H144" s="47"/>
      <c r="I144" s="47"/>
      <c r="K144" s="47" t="s">
        <v>204</v>
      </c>
      <c r="M144" s="47"/>
      <c r="N144" s="47"/>
      <c r="O144" s="47"/>
      <c r="P144" s="47"/>
      <c r="Q144" s="11"/>
    </row>
    <row r="145" spans="1:17" x14ac:dyDescent="0.3">
      <c r="A145" s="48" t="s">
        <v>305</v>
      </c>
      <c r="B145" s="47" t="s">
        <v>292</v>
      </c>
      <c r="C145">
        <v>18</v>
      </c>
      <c r="D145" s="47" t="s">
        <v>239</v>
      </c>
      <c r="E145">
        <v>1</v>
      </c>
      <c r="F145" s="47" t="s">
        <v>239</v>
      </c>
      <c r="G145">
        <v>1</v>
      </c>
      <c r="H145" s="47"/>
      <c r="I145" s="47"/>
      <c r="K145" s="47" t="s">
        <v>204</v>
      </c>
      <c r="M145" s="47"/>
      <c r="N145" s="47"/>
      <c r="O145" s="47"/>
      <c r="P145" s="47"/>
      <c r="Q145" s="11"/>
    </row>
    <row r="146" spans="1:17" x14ac:dyDescent="0.3">
      <c r="A146" s="48" t="s">
        <v>306</v>
      </c>
      <c r="B146" s="47" t="s">
        <v>294</v>
      </c>
      <c r="C146">
        <v>1</v>
      </c>
      <c r="D146" s="47" t="s">
        <v>224</v>
      </c>
      <c r="E146">
        <v>1</v>
      </c>
      <c r="F146" s="47" t="s">
        <v>321</v>
      </c>
      <c r="G146">
        <v>7</v>
      </c>
      <c r="H146" s="47" t="s">
        <v>321</v>
      </c>
      <c r="I146" s="47" t="s">
        <v>339</v>
      </c>
      <c r="J146">
        <v>0</v>
      </c>
      <c r="K146" s="47" t="s">
        <v>204</v>
      </c>
      <c r="M146" s="47" t="s">
        <v>224</v>
      </c>
      <c r="N146" s="47" t="s">
        <v>113</v>
      </c>
      <c r="O146" s="47"/>
      <c r="P146" s="47" t="s">
        <v>321</v>
      </c>
      <c r="Q146" s="11" t="s">
        <v>357</v>
      </c>
    </row>
    <row r="147" spans="1:17" x14ac:dyDescent="0.3">
      <c r="A147" s="48" t="s">
        <v>306</v>
      </c>
      <c r="B147" s="47" t="s">
        <v>294</v>
      </c>
      <c r="C147">
        <v>5</v>
      </c>
      <c r="D147" s="47" t="s">
        <v>229</v>
      </c>
      <c r="E147">
        <v>1</v>
      </c>
      <c r="F147" s="47" t="s">
        <v>230</v>
      </c>
      <c r="G147">
        <v>3</v>
      </c>
      <c r="H147" s="47" t="s">
        <v>322</v>
      </c>
      <c r="I147" s="47" t="s">
        <v>340</v>
      </c>
      <c r="J147">
        <v>1</v>
      </c>
      <c r="K147" s="47" t="s">
        <v>204</v>
      </c>
      <c r="M147" s="47" t="s">
        <v>229</v>
      </c>
      <c r="N147" s="47" t="s">
        <v>103</v>
      </c>
      <c r="O147" s="47" t="s">
        <v>358</v>
      </c>
      <c r="P147" s="47" t="s">
        <v>322</v>
      </c>
      <c r="Q147" s="11"/>
    </row>
    <row r="148" spans="1:17" x14ac:dyDescent="0.3">
      <c r="A148" s="48" t="s">
        <v>306</v>
      </c>
      <c r="B148" s="47" t="s">
        <v>294</v>
      </c>
      <c r="C148">
        <v>9</v>
      </c>
      <c r="D148" s="47" t="s">
        <v>234</v>
      </c>
      <c r="E148">
        <v>1</v>
      </c>
      <c r="F148" s="47" t="s">
        <v>10</v>
      </c>
      <c r="G148">
        <v>4</v>
      </c>
      <c r="H148" s="47"/>
      <c r="I148" s="47"/>
      <c r="K148" s="47" t="s">
        <v>204</v>
      </c>
      <c r="M148" s="47"/>
      <c r="N148" s="47"/>
      <c r="O148" s="47"/>
      <c r="P148" s="47"/>
      <c r="Q148" s="11"/>
    </row>
    <row r="149" spans="1:17" x14ac:dyDescent="0.3">
      <c r="A149" s="48" t="s">
        <v>306</v>
      </c>
      <c r="B149" s="47" t="s">
        <v>294</v>
      </c>
      <c r="C149">
        <v>11</v>
      </c>
      <c r="D149" s="47" t="s">
        <v>235</v>
      </c>
      <c r="E149">
        <v>1</v>
      </c>
      <c r="F149" s="47" t="s">
        <v>104</v>
      </c>
      <c r="G149">
        <v>5</v>
      </c>
      <c r="H149" s="47"/>
      <c r="I149" s="47"/>
      <c r="K149" s="47" t="s">
        <v>204</v>
      </c>
      <c r="M149" s="47"/>
      <c r="N149" s="47"/>
      <c r="O149" s="47"/>
      <c r="P149" s="47"/>
      <c r="Q149" s="11"/>
    </row>
    <row r="150" spans="1:17" x14ac:dyDescent="0.3">
      <c r="A150" s="48" t="s">
        <v>306</v>
      </c>
      <c r="B150" s="47" t="s">
        <v>294</v>
      </c>
      <c r="C150">
        <v>13</v>
      </c>
      <c r="D150" s="47" t="s">
        <v>236</v>
      </c>
      <c r="E150">
        <v>1</v>
      </c>
      <c r="F150" s="47" t="s">
        <v>11</v>
      </c>
      <c r="G150">
        <v>6</v>
      </c>
      <c r="H150" s="47"/>
      <c r="I150" s="47"/>
      <c r="K150" s="47" t="s">
        <v>204</v>
      </c>
      <c r="M150" s="47"/>
      <c r="N150" s="47"/>
      <c r="O150" s="47"/>
      <c r="P150" s="47"/>
      <c r="Q150" s="11"/>
    </row>
    <row r="151" spans="1:17" x14ac:dyDescent="0.3">
      <c r="A151" s="48" t="s">
        <v>306</v>
      </c>
      <c r="B151" s="47" t="s">
        <v>294</v>
      </c>
      <c r="C151">
        <v>17</v>
      </c>
      <c r="D151" s="47" t="s">
        <v>16</v>
      </c>
      <c r="E151">
        <v>1</v>
      </c>
      <c r="F151" s="47" t="s">
        <v>16</v>
      </c>
      <c r="G151">
        <v>2</v>
      </c>
      <c r="H151" s="47"/>
      <c r="I151" s="47"/>
      <c r="K151" s="47" t="s">
        <v>204</v>
      </c>
      <c r="M151" s="47"/>
      <c r="N151" s="47"/>
      <c r="O151" s="47"/>
      <c r="P151" s="47"/>
      <c r="Q151" s="11"/>
    </row>
    <row r="152" spans="1:17" x14ac:dyDescent="0.3">
      <c r="A152" s="48" t="s">
        <v>306</v>
      </c>
      <c r="B152" s="47" t="s">
        <v>294</v>
      </c>
      <c r="C152">
        <v>18</v>
      </c>
      <c r="D152" s="47" t="s">
        <v>239</v>
      </c>
      <c r="E152">
        <v>1</v>
      </c>
      <c r="F152" s="47" t="s">
        <v>239</v>
      </c>
      <c r="G152">
        <v>1</v>
      </c>
      <c r="H152" s="47"/>
      <c r="I152" s="47"/>
      <c r="K152" s="47" t="s">
        <v>204</v>
      </c>
      <c r="M152" s="47"/>
      <c r="N152" s="47"/>
      <c r="O152" s="47"/>
      <c r="P152" s="47"/>
      <c r="Q152" s="11"/>
    </row>
    <row r="153" spans="1:17" ht="20.399999999999999" x14ac:dyDescent="0.3">
      <c r="A153" s="48" t="s">
        <v>307</v>
      </c>
      <c r="B153" s="47" t="s">
        <v>296</v>
      </c>
      <c r="C153">
        <v>1</v>
      </c>
      <c r="D153" s="47" t="s">
        <v>224</v>
      </c>
      <c r="E153">
        <v>1</v>
      </c>
      <c r="F153" s="47" t="s">
        <v>323</v>
      </c>
      <c r="G153">
        <v>7</v>
      </c>
      <c r="H153" s="47" t="s">
        <v>323</v>
      </c>
      <c r="I153" s="47" t="s">
        <v>341</v>
      </c>
      <c r="J153">
        <v>0</v>
      </c>
      <c r="K153" s="47" t="s">
        <v>204</v>
      </c>
      <c r="M153" s="47" t="s">
        <v>224</v>
      </c>
      <c r="N153" s="47" t="s">
        <v>113</v>
      </c>
      <c r="O153" s="47"/>
      <c r="P153" s="47" t="s">
        <v>323</v>
      </c>
      <c r="Q153" s="11" t="s">
        <v>359</v>
      </c>
    </row>
    <row r="154" spans="1:17" x14ac:dyDescent="0.3">
      <c r="A154" s="48" t="s">
        <v>307</v>
      </c>
      <c r="B154" s="47" t="s">
        <v>296</v>
      </c>
      <c r="C154">
        <v>5</v>
      </c>
      <c r="D154" s="47" t="s">
        <v>229</v>
      </c>
      <c r="E154">
        <v>1</v>
      </c>
      <c r="F154" s="47" t="s">
        <v>230</v>
      </c>
      <c r="G154">
        <v>3</v>
      </c>
      <c r="H154" s="47" t="s">
        <v>324</v>
      </c>
      <c r="I154" s="47" t="s">
        <v>342</v>
      </c>
      <c r="J154">
        <v>1</v>
      </c>
      <c r="K154" s="47" t="s">
        <v>204</v>
      </c>
      <c r="M154" s="47" t="s">
        <v>229</v>
      </c>
      <c r="N154" s="47" t="s">
        <v>103</v>
      </c>
      <c r="O154" s="47" t="s">
        <v>360</v>
      </c>
      <c r="P154" s="47" t="s">
        <v>324</v>
      </c>
      <c r="Q154" s="11"/>
    </row>
    <row r="155" spans="1:17" x14ac:dyDescent="0.3">
      <c r="A155" s="48" t="s">
        <v>307</v>
      </c>
      <c r="B155" s="47" t="s">
        <v>296</v>
      </c>
      <c r="C155">
        <v>9</v>
      </c>
      <c r="D155" s="47" t="s">
        <v>234</v>
      </c>
      <c r="E155">
        <v>1</v>
      </c>
      <c r="F155" s="47" t="s">
        <v>10</v>
      </c>
      <c r="G155">
        <v>4</v>
      </c>
      <c r="H155" s="47"/>
      <c r="I155" s="47"/>
      <c r="K155" s="47" t="s">
        <v>204</v>
      </c>
      <c r="M155" s="47"/>
      <c r="N155" s="47"/>
      <c r="O155" s="47"/>
      <c r="P155" s="47"/>
      <c r="Q155" s="11"/>
    </row>
    <row r="156" spans="1:17" x14ac:dyDescent="0.3">
      <c r="A156" s="48" t="s">
        <v>307</v>
      </c>
      <c r="B156" s="47" t="s">
        <v>296</v>
      </c>
      <c r="C156">
        <v>11</v>
      </c>
      <c r="D156" s="47" t="s">
        <v>235</v>
      </c>
      <c r="E156">
        <v>1</v>
      </c>
      <c r="F156" s="47" t="s">
        <v>104</v>
      </c>
      <c r="G156">
        <v>5</v>
      </c>
      <c r="H156" s="47"/>
      <c r="I156" s="47"/>
      <c r="K156" s="47" t="s">
        <v>204</v>
      </c>
      <c r="M156" s="47"/>
      <c r="N156" s="47"/>
      <c r="O156" s="47"/>
      <c r="P156" s="47"/>
      <c r="Q156" s="11"/>
    </row>
    <row r="157" spans="1:17" x14ac:dyDescent="0.3">
      <c r="A157" s="48" t="s">
        <v>307</v>
      </c>
      <c r="B157" s="47" t="s">
        <v>296</v>
      </c>
      <c r="C157">
        <v>13</v>
      </c>
      <c r="D157" s="47" t="s">
        <v>236</v>
      </c>
      <c r="E157">
        <v>1</v>
      </c>
      <c r="F157" s="47" t="s">
        <v>11</v>
      </c>
      <c r="G157">
        <v>6</v>
      </c>
      <c r="H157" s="47"/>
      <c r="I157" s="47"/>
      <c r="K157" s="47" t="s">
        <v>204</v>
      </c>
      <c r="M157" s="47"/>
      <c r="N157" s="47"/>
      <c r="O157" s="47"/>
      <c r="P157" s="47"/>
      <c r="Q157" s="11"/>
    </row>
    <row r="158" spans="1:17" x14ac:dyDescent="0.3">
      <c r="A158" s="48" t="s">
        <v>307</v>
      </c>
      <c r="B158" s="47" t="s">
        <v>296</v>
      </c>
      <c r="C158">
        <v>17</v>
      </c>
      <c r="D158" s="47" t="s">
        <v>16</v>
      </c>
      <c r="E158">
        <v>1</v>
      </c>
      <c r="F158" s="47" t="s">
        <v>16</v>
      </c>
      <c r="G158">
        <v>2</v>
      </c>
      <c r="H158" s="47"/>
      <c r="I158" s="47"/>
      <c r="K158" s="47" t="s">
        <v>204</v>
      </c>
      <c r="M158" s="47"/>
      <c r="N158" s="47"/>
      <c r="O158" s="47"/>
      <c r="P158" s="47"/>
      <c r="Q158" s="11"/>
    </row>
    <row r="159" spans="1:17" x14ac:dyDescent="0.3">
      <c r="A159" s="48" t="s">
        <v>307</v>
      </c>
      <c r="B159" s="47" t="s">
        <v>296</v>
      </c>
      <c r="C159">
        <v>18</v>
      </c>
      <c r="D159" s="47" t="s">
        <v>239</v>
      </c>
      <c r="E159">
        <v>1</v>
      </c>
      <c r="F159" s="47" t="s">
        <v>239</v>
      </c>
      <c r="G159">
        <v>1</v>
      </c>
      <c r="H159" s="47"/>
      <c r="I159" s="47"/>
      <c r="K159" s="47" t="s">
        <v>204</v>
      </c>
      <c r="M159" s="47"/>
      <c r="N159" s="47"/>
      <c r="O159" s="47"/>
      <c r="P159" s="47"/>
      <c r="Q159" s="11"/>
    </row>
    <row r="160" spans="1:17" x14ac:dyDescent="0.3">
      <c r="A160" s="48" t="s">
        <v>308</v>
      </c>
      <c r="B160" s="47" t="s">
        <v>298</v>
      </c>
      <c r="C160">
        <v>1</v>
      </c>
      <c r="D160" s="47" t="s">
        <v>224</v>
      </c>
      <c r="E160">
        <v>1</v>
      </c>
      <c r="F160" s="47" t="s">
        <v>325</v>
      </c>
      <c r="G160">
        <v>7</v>
      </c>
      <c r="H160" s="47" t="s">
        <v>325</v>
      </c>
      <c r="I160" s="47" t="s">
        <v>343</v>
      </c>
      <c r="J160">
        <v>0</v>
      </c>
      <c r="K160" s="47" t="s">
        <v>204</v>
      </c>
      <c r="M160" s="47" t="s">
        <v>224</v>
      </c>
      <c r="N160" s="47" t="s">
        <v>113</v>
      </c>
      <c r="O160" s="47"/>
      <c r="P160" s="47" t="s">
        <v>325</v>
      </c>
      <c r="Q160" s="11" t="s">
        <v>361</v>
      </c>
    </row>
    <row r="161" spans="1:17" x14ac:dyDescent="0.3">
      <c r="A161" s="48" t="s">
        <v>308</v>
      </c>
      <c r="B161" s="47" t="s">
        <v>298</v>
      </c>
      <c r="C161">
        <v>5</v>
      </c>
      <c r="D161" s="47" t="s">
        <v>229</v>
      </c>
      <c r="E161">
        <v>1</v>
      </c>
      <c r="F161" s="47" t="s">
        <v>230</v>
      </c>
      <c r="G161">
        <v>3</v>
      </c>
      <c r="H161" s="47" t="s">
        <v>326</v>
      </c>
      <c r="I161" s="47" t="s">
        <v>344</v>
      </c>
      <c r="J161">
        <v>1</v>
      </c>
      <c r="K161" s="47" t="s">
        <v>204</v>
      </c>
      <c r="M161" s="47" t="s">
        <v>229</v>
      </c>
      <c r="N161" s="47" t="s">
        <v>103</v>
      </c>
      <c r="O161" s="47" t="s">
        <v>362</v>
      </c>
      <c r="P161" s="47" t="s">
        <v>326</v>
      </c>
      <c r="Q161" s="11"/>
    </row>
    <row r="162" spans="1:17" x14ac:dyDescent="0.3">
      <c r="A162" s="48" t="s">
        <v>308</v>
      </c>
      <c r="B162" s="47" t="s">
        <v>298</v>
      </c>
      <c r="C162">
        <v>9</v>
      </c>
      <c r="D162" s="47" t="s">
        <v>234</v>
      </c>
      <c r="E162">
        <v>1</v>
      </c>
      <c r="F162" s="47" t="s">
        <v>10</v>
      </c>
      <c r="G162">
        <v>4</v>
      </c>
      <c r="H162" s="47"/>
      <c r="I162" s="47"/>
      <c r="K162" s="47" t="s">
        <v>204</v>
      </c>
      <c r="M162" s="47"/>
      <c r="N162" s="47"/>
      <c r="O162" s="47"/>
      <c r="P162" s="47"/>
      <c r="Q162" s="11"/>
    </row>
    <row r="163" spans="1:17" x14ac:dyDescent="0.3">
      <c r="A163" s="48" t="s">
        <v>308</v>
      </c>
      <c r="B163" s="47" t="s">
        <v>298</v>
      </c>
      <c r="C163">
        <v>11</v>
      </c>
      <c r="D163" s="47" t="s">
        <v>235</v>
      </c>
      <c r="E163">
        <v>1</v>
      </c>
      <c r="F163" s="47" t="s">
        <v>104</v>
      </c>
      <c r="G163">
        <v>5</v>
      </c>
      <c r="H163" s="47"/>
      <c r="I163" s="47"/>
      <c r="K163" s="47" t="s">
        <v>204</v>
      </c>
      <c r="M163" s="47"/>
      <c r="N163" s="47"/>
      <c r="O163" s="47"/>
      <c r="P163" s="47"/>
      <c r="Q163" s="11"/>
    </row>
    <row r="164" spans="1:17" x14ac:dyDescent="0.3">
      <c r="A164" s="48" t="s">
        <v>308</v>
      </c>
      <c r="B164" s="47" t="s">
        <v>298</v>
      </c>
      <c r="C164">
        <v>13</v>
      </c>
      <c r="D164" s="47" t="s">
        <v>236</v>
      </c>
      <c r="E164">
        <v>1</v>
      </c>
      <c r="F164" s="47" t="s">
        <v>11</v>
      </c>
      <c r="G164">
        <v>6</v>
      </c>
      <c r="H164" s="47"/>
      <c r="I164" s="47"/>
      <c r="K164" s="47" t="s">
        <v>204</v>
      </c>
      <c r="M164" s="47"/>
      <c r="N164" s="47"/>
      <c r="O164" s="47"/>
      <c r="P164" s="47"/>
      <c r="Q164" s="11"/>
    </row>
    <row r="165" spans="1:17" x14ac:dyDescent="0.3">
      <c r="A165" s="48" t="s">
        <v>308</v>
      </c>
      <c r="B165" s="47" t="s">
        <v>298</v>
      </c>
      <c r="C165">
        <v>17</v>
      </c>
      <c r="D165" s="47" t="s">
        <v>16</v>
      </c>
      <c r="E165">
        <v>1</v>
      </c>
      <c r="F165" s="47" t="s">
        <v>16</v>
      </c>
      <c r="G165">
        <v>2</v>
      </c>
      <c r="H165" s="47"/>
      <c r="I165" s="47"/>
      <c r="K165" s="47" t="s">
        <v>204</v>
      </c>
      <c r="M165" s="47"/>
      <c r="N165" s="47"/>
      <c r="O165" s="47"/>
      <c r="P165" s="47"/>
      <c r="Q165" s="11"/>
    </row>
    <row r="166" spans="1:17" x14ac:dyDescent="0.3">
      <c r="A166" s="48" t="s">
        <v>308</v>
      </c>
      <c r="B166" s="47" t="s">
        <v>298</v>
      </c>
      <c r="C166">
        <v>18</v>
      </c>
      <c r="D166" s="47" t="s">
        <v>239</v>
      </c>
      <c r="E166">
        <v>1</v>
      </c>
      <c r="F166" s="47" t="s">
        <v>239</v>
      </c>
      <c r="G166">
        <v>1</v>
      </c>
      <c r="H166" s="47"/>
      <c r="I166" s="47"/>
      <c r="K166" s="47" t="s">
        <v>204</v>
      </c>
      <c r="M166" s="47"/>
      <c r="N166" s="47"/>
      <c r="O166" s="47"/>
      <c r="P166" s="47"/>
      <c r="Q166" s="11"/>
    </row>
    <row r="167" spans="1:17" x14ac:dyDescent="0.3">
      <c r="A167" s="48" t="s">
        <v>383</v>
      </c>
      <c r="B167" s="47" t="s">
        <v>367</v>
      </c>
      <c r="C167">
        <v>1</v>
      </c>
      <c r="D167" s="47" t="s">
        <v>224</v>
      </c>
      <c r="E167">
        <v>1</v>
      </c>
      <c r="F167" s="47" t="s">
        <v>391</v>
      </c>
      <c r="G167">
        <v>7</v>
      </c>
      <c r="H167" s="47" t="s">
        <v>391</v>
      </c>
      <c r="I167" s="47" t="s">
        <v>405</v>
      </c>
      <c r="J167">
        <v>0</v>
      </c>
      <c r="K167" s="47" t="s">
        <v>204</v>
      </c>
      <c r="M167" s="47" t="s">
        <v>224</v>
      </c>
      <c r="N167" s="47" t="s">
        <v>113</v>
      </c>
      <c r="O167" s="47"/>
      <c r="P167" s="47" t="s">
        <v>391</v>
      </c>
      <c r="Q167" s="11" t="s">
        <v>423</v>
      </c>
    </row>
    <row r="168" spans="1:17" x14ac:dyDescent="0.3">
      <c r="A168" s="48" t="s">
        <v>383</v>
      </c>
      <c r="B168" s="47" t="s">
        <v>367</v>
      </c>
      <c r="C168">
        <v>5</v>
      </c>
      <c r="D168" s="47" t="s">
        <v>229</v>
      </c>
      <c r="E168">
        <v>1</v>
      </c>
      <c r="F168" s="47" t="s">
        <v>230</v>
      </c>
      <c r="G168">
        <v>3</v>
      </c>
      <c r="H168" s="47" t="s">
        <v>392</v>
      </c>
      <c r="I168" s="47" t="s">
        <v>406</v>
      </c>
      <c r="J168">
        <v>1</v>
      </c>
      <c r="K168" s="47" t="s">
        <v>204</v>
      </c>
      <c r="M168" s="47" t="s">
        <v>229</v>
      </c>
      <c r="N168" s="47" t="s">
        <v>103</v>
      </c>
      <c r="O168" s="47" t="s">
        <v>424</v>
      </c>
      <c r="P168" s="47" t="s">
        <v>392</v>
      </c>
      <c r="Q168" s="11"/>
    </row>
    <row r="169" spans="1:17" x14ac:dyDescent="0.3">
      <c r="A169" s="48" t="s">
        <v>383</v>
      </c>
      <c r="B169" s="47" t="s">
        <v>367</v>
      </c>
      <c r="C169">
        <v>9</v>
      </c>
      <c r="D169" s="47" t="s">
        <v>234</v>
      </c>
      <c r="E169">
        <v>1</v>
      </c>
      <c r="F169" s="47" t="s">
        <v>10</v>
      </c>
      <c r="G169">
        <v>4</v>
      </c>
      <c r="H169" s="47"/>
      <c r="I169" s="47"/>
      <c r="K169" s="47" t="s">
        <v>204</v>
      </c>
      <c r="M169" s="47"/>
      <c r="N169" s="47"/>
      <c r="O169" s="47"/>
      <c r="P169" s="47"/>
      <c r="Q169" s="11"/>
    </row>
    <row r="170" spans="1:17" x14ac:dyDescent="0.3">
      <c r="A170" s="48" t="s">
        <v>383</v>
      </c>
      <c r="B170" s="47" t="s">
        <v>367</v>
      </c>
      <c r="C170">
        <v>11</v>
      </c>
      <c r="D170" s="47" t="s">
        <v>235</v>
      </c>
      <c r="E170">
        <v>1</v>
      </c>
      <c r="F170" s="47" t="s">
        <v>104</v>
      </c>
      <c r="G170">
        <v>5</v>
      </c>
      <c r="H170" s="47"/>
      <c r="I170" s="47"/>
      <c r="K170" s="47" t="s">
        <v>204</v>
      </c>
      <c r="M170" s="47"/>
      <c r="N170" s="47"/>
      <c r="O170" s="47"/>
      <c r="P170" s="47"/>
      <c r="Q170" s="11"/>
    </row>
    <row r="171" spans="1:17" x14ac:dyDescent="0.3">
      <c r="A171" s="48" t="s">
        <v>383</v>
      </c>
      <c r="B171" s="47" t="s">
        <v>367</v>
      </c>
      <c r="C171">
        <v>13</v>
      </c>
      <c r="D171" s="47" t="s">
        <v>236</v>
      </c>
      <c r="E171">
        <v>1</v>
      </c>
      <c r="F171" s="47" t="s">
        <v>11</v>
      </c>
      <c r="G171">
        <v>6</v>
      </c>
      <c r="H171" s="47"/>
      <c r="I171" s="47"/>
      <c r="K171" s="47" t="s">
        <v>204</v>
      </c>
      <c r="M171" s="47"/>
      <c r="N171" s="47"/>
      <c r="O171" s="47"/>
      <c r="P171" s="47"/>
      <c r="Q171" s="11"/>
    </row>
    <row r="172" spans="1:17" x14ac:dyDescent="0.3">
      <c r="A172" s="48" t="s">
        <v>383</v>
      </c>
      <c r="B172" s="47" t="s">
        <v>367</v>
      </c>
      <c r="C172">
        <v>17</v>
      </c>
      <c r="D172" s="47" t="s">
        <v>16</v>
      </c>
      <c r="E172">
        <v>1</v>
      </c>
      <c r="F172" s="47" t="s">
        <v>16</v>
      </c>
      <c r="G172">
        <v>2</v>
      </c>
      <c r="H172" s="47"/>
      <c r="I172" s="47"/>
      <c r="K172" s="47" t="s">
        <v>204</v>
      </c>
      <c r="M172" s="47"/>
      <c r="N172" s="47"/>
      <c r="O172" s="47"/>
      <c r="P172" s="47"/>
      <c r="Q172" s="11"/>
    </row>
    <row r="173" spans="1:17" x14ac:dyDescent="0.3">
      <c r="A173" s="48" t="s">
        <v>383</v>
      </c>
      <c r="B173" s="47" t="s">
        <v>367</v>
      </c>
      <c r="C173">
        <v>18</v>
      </c>
      <c r="D173" s="47" t="s">
        <v>239</v>
      </c>
      <c r="E173">
        <v>1</v>
      </c>
      <c r="F173" s="47" t="s">
        <v>239</v>
      </c>
      <c r="G173">
        <v>1</v>
      </c>
      <c r="H173" s="47"/>
      <c r="I173" s="47"/>
      <c r="K173" s="47" t="s">
        <v>204</v>
      </c>
      <c r="M173" s="47"/>
      <c r="N173" s="47"/>
      <c r="O173" s="47"/>
      <c r="P173" s="47"/>
      <c r="Q173" s="11"/>
    </row>
    <row r="174" spans="1:17" ht="20.399999999999999" x14ac:dyDescent="0.3">
      <c r="A174" s="48" t="s">
        <v>384</v>
      </c>
      <c r="B174" s="47" t="s">
        <v>369</v>
      </c>
      <c r="C174">
        <v>1</v>
      </c>
      <c r="D174" s="47" t="s">
        <v>224</v>
      </c>
      <c r="E174">
        <v>1</v>
      </c>
      <c r="F174" s="47" t="s">
        <v>393</v>
      </c>
      <c r="G174">
        <v>7</v>
      </c>
      <c r="H174" s="47" t="s">
        <v>393</v>
      </c>
      <c r="I174" s="47" t="s">
        <v>407</v>
      </c>
      <c r="J174">
        <v>0</v>
      </c>
      <c r="K174" s="47" t="s">
        <v>204</v>
      </c>
      <c r="M174" s="47" t="s">
        <v>224</v>
      </c>
      <c r="N174" s="47" t="s">
        <v>113</v>
      </c>
      <c r="O174" s="47"/>
      <c r="P174" s="47" t="s">
        <v>393</v>
      </c>
      <c r="Q174" s="11" t="s">
        <v>425</v>
      </c>
    </row>
    <row r="175" spans="1:17" x14ac:dyDescent="0.3">
      <c r="A175" s="48" t="s">
        <v>384</v>
      </c>
      <c r="B175" s="47" t="s">
        <v>369</v>
      </c>
      <c r="C175">
        <v>5</v>
      </c>
      <c r="D175" s="47" t="s">
        <v>229</v>
      </c>
      <c r="E175">
        <v>1</v>
      </c>
      <c r="F175" s="47" t="s">
        <v>230</v>
      </c>
      <c r="G175">
        <v>3</v>
      </c>
      <c r="H175" s="47" t="s">
        <v>394</v>
      </c>
      <c r="I175" s="47" t="s">
        <v>408</v>
      </c>
      <c r="J175">
        <v>1</v>
      </c>
      <c r="K175" s="47" t="s">
        <v>204</v>
      </c>
      <c r="M175" s="47" t="s">
        <v>229</v>
      </c>
      <c r="N175" s="47" t="s">
        <v>103</v>
      </c>
      <c r="O175" s="47" t="s">
        <v>426</v>
      </c>
      <c r="P175" s="47" t="s">
        <v>394</v>
      </c>
      <c r="Q175" s="11"/>
    </row>
    <row r="176" spans="1:17" x14ac:dyDescent="0.3">
      <c r="A176" s="48" t="s">
        <v>384</v>
      </c>
      <c r="B176" s="47" t="s">
        <v>369</v>
      </c>
      <c r="C176">
        <v>9</v>
      </c>
      <c r="D176" s="47" t="s">
        <v>234</v>
      </c>
      <c r="E176">
        <v>1</v>
      </c>
      <c r="F176" s="47" t="s">
        <v>10</v>
      </c>
      <c r="G176">
        <v>4</v>
      </c>
      <c r="H176" s="47"/>
      <c r="I176" s="47"/>
      <c r="K176" s="47" t="s">
        <v>204</v>
      </c>
      <c r="M176" s="47"/>
      <c r="N176" s="47"/>
      <c r="O176" s="47"/>
      <c r="P176" s="47"/>
      <c r="Q176" s="11"/>
    </row>
    <row r="177" spans="1:17" x14ac:dyDescent="0.3">
      <c r="A177" s="48" t="s">
        <v>384</v>
      </c>
      <c r="B177" s="47" t="s">
        <v>369</v>
      </c>
      <c r="C177">
        <v>11</v>
      </c>
      <c r="D177" s="47" t="s">
        <v>235</v>
      </c>
      <c r="E177">
        <v>1</v>
      </c>
      <c r="F177" s="47" t="s">
        <v>104</v>
      </c>
      <c r="G177">
        <v>5</v>
      </c>
      <c r="H177" s="47"/>
      <c r="I177" s="47"/>
      <c r="K177" s="47" t="s">
        <v>204</v>
      </c>
      <c r="M177" s="47"/>
      <c r="N177" s="47"/>
      <c r="O177" s="47"/>
      <c r="P177" s="47"/>
      <c r="Q177" s="11"/>
    </row>
    <row r="178" spans="1:17" x14ac:dyDescent="0.3">
      <c r="A178" s="48" t="s">
        <v>384</v>
      </c>
      <c r="B178" s="47" t="s">
        <v>369</v>
      </c>
      <c r="C178">
        <v>13</v>
      </c>
      <c r="D178" s="47" t="s">
        <v>236</v>
      </c>
      <c r="E178">
        <v>1</v>
      </c>
      <c r="F178" s="47" t="s">
        <v>11</v>
      </c>
      <c r="G178">
        <v>6</v>
      </c>
      <c r="H178" s="47"/>
      <c r="I178" s="47"/>
      <c r="K178" s="47" t="s">
        <v>204</v>
      </c>
      <c r="M178" s="47"/>
      <c r="N178" s="47"/>
      <c r="O178" s="47"/>
      <c r="P178" s="47"/>
      <c r="Q178" s="11"/>
    </row>
    <row r="179" spans="1:17" x14ac:dyDescent="0.3">
      <c r="A179" s="48" t="s">
        <v>384</v>
      </c>
      <c r="B179" s="47" t="s">
        <v>369</v>
      </c>
      <c r="C179">
        <v>17</v>
      </c>
      <c r="D179" s="47" t="s">
        <v>16</v>
      </c>
      <c r="E179">
        <v>1</v>
      </c>
      <c r="F179" s="47" t="s">
        <v>16</v>
      </c>
      <c r="G179">
        <v>2</v>
      </c>
      <c r="H179" s="47"/>
      <c r="I179" s="47"/>
      <c r="K179" s="47" t="s">
        <v>204</v>
      </c>
      <c r="M179" s="47"/>
      <c r="N179" s="47"/>
      <c r="O179" s="47"/>
      <c r="P179" s="47"/>
      <c r="Q179" s="11"/>
    </row>
    <row r="180" spans="1:17" x14ac:dyDescent="0.3">
      <c r="A180" s="48" t="s">
        <v>384</v>
      </c>
      <c r="B180" s="47" t="s">
        <v>369</v>
      </c>
      <c r="C180">
        <v>18</v>
      </c>
      <c r="D180" s="47" t="s">
        <v>239</v>
      </c>
      <c r="E180">
        <v>1</v>
      </c>
      <c r="F180" s="47" t="s">
        <v>239</v>
      </c>
      <c r="G180">
        <v>1</v>
      </c>
      <c r="H180" s="47"/>
      <c r="I180" s="47"/>
      <c r="K180" s="47" t="s">
        <v>204</v>
      </c>
      <c r="M180" s="47"/>
      <c r="N180" s="47"/>
      <c r="O180" s="47"/>
      <c r="P180" s="47"/>
      <c r="Q180" s="11"/>
    </row>
    <row r="181" spans="1:17" ht="20.399999999999999" x14ac:dyDescent="0.3">
      <c r="A181" s="48" t="s">
        <v>385</v>
      </c>
      <c r="B181" s="47" t="s">
        <v>371</v>
      </c>
      <c r="C181">
        <v>1</v>
      </c>
      <c r="D181" s="47" t="s">
        <v>224</v>
      </c>
      <c r="E181">
        <v>1</v>
      </c>
      <c r="F181" s="47" t="s">
        <v>395</v>
      </c>
      <c r="G181">
        <v>7</v>
      </c>
      <c r="H181" s="47" t="s">
        <v>395</v>
      </c>
      <c r="I181" s="47" t="s">
        <v>409</v>
      </c>
      <c r="J181">
        <v>0</v>
      </c>
      <c r="K181" s="47" t="s">
        <v>204</v>
      </c>
      <c r="M181" s="47" t="s">
        <v>224</v>
      </c>
      <c r="N181" s="47" t="s">
        <v>113</v>
      </c>
      <c r="O181" s="47"/>
      <c r="P181" s="47" t="s">
        <v>395</v>
      </c>
      <c r="Q181" s="11" t="s">
        <v>427</v>
      </c>
    </row>
    <row r="182" spans="1:17" x14ac:dyDescent="0.3">
      <c r="A182" s="48" t="s">
        <v>385</v>
      </c>
      <c r="B182" s="47" t="s">
        <v>371</v>
      </c>
      <c r="C182">
        <v>5</v>
      </c>
      <c r="D182" s="47" t="s">
        <v>229</v>
      </c>
      <c r="E182">
        <v>1</v>
      </c>
      <c r="F182" s="47" t="s">
        <v>230</v>
      </c>
      <c r="G182">
        <v>3</v>
      </c>
      <c r="H182" s="47" t="s">
        <v>396</v>
      </c>
      <c r="I182" s="47" t="s">
        <v>410</v>
      </c>
      <c r="J182">
        <v>1</v>
      </c>
      <c r="K182" s="47" t="s">
        <v>204</v>
      </c>
      <c r="M182" s="47" t="s">
        <v>229</v>
      </c>
      <c r="N182" s="47" t="s">
        <v>103</v>
      </c>
      <c r="O182" s="47" t="s">
        <v>428</v>
      </c>
      <c r="P182" s="47" t="s">
        <v>396</v>
      </c>
      <c r="Q182" s="11"/>
    </row>
    <row r="183" spans="1:17" x14ac:dyDescent="0.3">
      <c r="A183" s="48" t="s">
        <v>385</v>
      </c>
      <c r="B183" s="47" t="s">
        <v>371</v>
      </c>
      <c r="C183">
        <v>9</v>
      </c>
      <c r="D183" s="47" t="s">
        <v>234</v>
      </c>
      <c r="E183">
        <v>1</v>
      </c>
      <c r="F183" s="47" t="s">
        <v>10</v>
      </c>
      <c r="G183">
        <v>4</v>
      </c>
      <c r="H183" s="47"/>
      <c r="I183" s="47"/>
      <c r="K183" s="47" t="s">
        <v>204</v>
      </c>
      <c r="M183" s="47"/>
      <c r="N183" s="47"/>
      <c r="O183" s="47"/>
      <c r="P183" s="47"/>
      <c r="Q183" s="11"/>
    </row>
    <row r="184" spans="1:17" x14ac:dyDescent="0.3">
      <c r="A184" s="48" t="s">
        <v>385</v>
      </c>
      <c r="B184" s="47" t="s">
        <v>371</v>
      </c>
      <c r="C184">
        <v>11</v>
      </c>
      <c r="D184" s="47" t="s">
        <v>235</v>
      </c>
      <c r="E184">
        <v>1</v>
      </c>
      <c r="F184" s="47" t="s">
        <v>104</v>
      </c>
      <c r="G184">
        <v>5</v>
      </c>
      <c r="H184" s="47"/>
      <c r="I184" s="47"/>
      <c r="K184" s="47" t="s">
        <v>204</v>
      </c>
      <c r="M184" s="47"/>
      <c r="N184" s="47"/>
      <c r="O184" s="47"/>
      <c r="P184" s="47"/>
      <c r="Q184" s="11"/>
    </row>
    <row r="185" spans="1:17" x14ac:dyDescent="0.3">
      <c r="A185" s="48" t="s">
        <v>385</v>
      </c>
      <c r="B185" s="47" t="s">
        <v>371</v>
      </c>
      <c r="C185">
        <v>13</v>
      </c>
      <c r="D185" s="47" t="s">
        <v>236</v>
      </c>
      <c r="E185">
        <v>1</v>
      </c>
      <c r="F185" s="47" t="s">
        <v>11</v>
      </c>
      <c r="G185">
        <v>6</v>
      </c>
      <c r="H185" s="47"/>
      <c r="I185" s="47"/>
      <c r="K185" s="47" t="s">
        <v>204</v>
      </c>
      <c r="M185" s="47"/>
      <c r="N185" s="47"/>
      <c r="O185" s="47"/>
      <c r="P185" s="47"/>
      <c r="Q185" s="11"/>
    </row>
    <row r="186" spans="1:17" x14ac:dyDescent="0.3">
      <c r="A186" s="48" t="s">
        <v>385</v>
      </c>
      <c r="B186" s="47" t="s">
        <v>371</v>
      </c>
      <c r="C186">
        <v>17</v>
      </c>
      <c r="D186" s="47" t="s">
        <v>16</v>
      </c>
      <c r="E186">
        <v>1</v>
      </c>
      <c r="F186" s="47" t="s">
        <v>16</v>
      </c>
      <c r="G186">
        <v>2</v>
      </c>
      <c r="H186" s="47"/>
      <c r="I186" s="47"/>
      <c r="K186" s="47" t="s">
        <v>204</v>
      </c>
      <c r="M186" s="47"/>
      <c r="N186" s="47"/>
      <c r="O186" s="47"/>
      <c r="P186" s="47"/>
      <c r="Q186" s="11"/>
    </row>
    <row r="187" spans="1:17" x14ac:dyDescent="0.3">
      <c r="A187" s="48" t="s">
        <v>385</v>
      </c>
      <c r="B187" s="47" t="s">
        <v>371</v>
      </c>
      <c r="C187">
        <v>18</v>
      </c>
      <c r="D187" s="47" t="s">
        <v>239</v>
      </c>
      <c r="E187">
        <v>1</v>
      </c>
      <c r="F187" s="47" t="s">
        <v>239</v>
      </c>
      <c r="G187">
        <v>1</v>
      </c>
      <c r="H187" s="47"/>
      <c r="I187" s="47"/>
      <c r="K187" s="47" t="s">
        <v>204</v>
      </c>
      <c r="M187" s="47"/>
      <c r="N187" s="47"/>
      <c r="O187" s="47"/>
      <c r="P187" s="47"/>
      <c r="Q187" s="11"/>
    </row>
    <row r="188" spans="1:17" ht="20.399999999999999" x14ac:dyDescent="0.3">
      <c r="A188" s="48" t="s">
        <v>386</v>
      </c>
      <c r="B188" s="47" t="s">
        <v>373</v>
      </c>
      <c r="C188">
        <v>1</v>
      </c>
      <c r="D188" s="47" t="s">
        <v>224</v>
      </c>
      <c r="E188">
        <v>1</v>
      </c>
      <c r="F188" s="47" t="s">
        <v>397</v>
      </c>
      <c r="G188">
        <v>7</v>
      </c>
      <c r="H188" s="47" t="s">
        <v>397</v>
      </c>
      <c r="I188" s="47" t="s">
        <v>411</v>
      </c>
      <c r="J188">
        <v>0</v>
      </c>
      <c r="K188" s="47" t="s">
        <v>204</v>
      </c>
      <c r="M188" s="47" t="s">
        <v>224</v>
      </c>
      <c r="N188" s="47" t="s">
        <v>113</v>
      </c>
      <c r="O188" s="47"/>
      <c r="P188" s="47" t="s">
        <v>397</v>
      </c>
      <c r="Q188" s="11" t="s">
        <v>429</v>
      </c>
    </row>
    <row r="189" spans="1:17" x14ac:dyDescent="0.3">
      <c r="A189" s="48" t="s">
        <v>386</v>
      </c>
      <c r="B189" s="47" t="s">
        <v>373</v>
      </c>
      <c r="C189">
        <v>5</v>
      </c>
      <c r="D189" s="47" t="s">
        <v>229</v>
      </c>
      <c r="E189">
        <v>1</v>
      </c>
      <c r="F189" s="47" t="s">
        <v>230</v>
      </c>
      <c r="G189">
        <v>3</v>
      </c>
      <c r="H189" s="47" t="s">
        <v>398</v>
      </c>
      <c r="I189" s="47" t="s">
        <v>412</v>
      </c>
      <c r="J189">
        <v>1</v>
      </c>
      <c r="K189" s="47" t="s">
        <v>204</v>
      </c>
      <c r="M189" s="47" t="s">
        <v>229</v>
      </c>
      <c r="N189" s="47" t="s">
        <v>103</v>
      </c>
      <c r="O189" s="47" t="s">
        <v>430</v>
      </c>
      <c r="P189" s="47" t="s">
        <v>398</v>
      </c>
      <c r="Q189" s="11"/>
    </row>
    <row r="190" spans="1:17" x14ac:dyDescent="0.3">
      <c r="A190" s="48" t="s">
        <v>386</v>
      </c>
      <c r="B190" s="47" t="s">
        <v>373</v>
      </c>
      <c r="C190">
        <v>9</v>
      </c>
      <c r="D190" s="47" t="s">
        <v>234</v>
      </c>
      <c r="E190">
        <v>1</v>
      </c>
      <c r="F190" s="47" t="s">
        <v>10</v>
      </c>
      <c r="G190">
        <v>4</v>
      </c>
      <c r="H190" s="47"/>
      <c r="I190" s="47"/>
      <c r="K190" s="47" t="s">
        <v>204</v>
      </c>
      <c r="M190" s="47"/>
      <c r="N190" s="47"/>
      <c r="O190" s="47"/>
      <c r="P190" s="47"/>
      <c r="Q190" s="11"/>
    </row>
    <row r="191" spans="1:17" x14ac:dyDescent="0.3">
      <c r="A191" s="48" t="s">
        <v>386</v>
      </c>
      <c r="B191" s="47" t="s">
        <v>373</v>
      </c>
      <c r="C191">
        <v>11</v>
      </c>
      <c r="D191" s="47" t="s">
        <v>235</v>
      </c>
      <c r="E191">
        <v>1</v>
      </c>
      <c r="F191" s="47" t="s">
        <v>104</v>
      </c>
      <c r="G191">
        <v>5</v>
      </c>
      <c r="H191" s="47"/>
      <c r="I191" s="47"/>
      <c r="K191" s="47" t="s">
        <v>204</v>
      </c>
      <c r="M191" s="47"/>
      <c r="N191" s="47"/>
      <c r="O191" s="47"/>
      <c r="P191" s="47"/>
      <c r="Q191" s="11"/>
    </row>
    <row r="192" spans="1:17" x14ac:dyDescent="0.3">
      <c r="A192" s="48" t="s">
        <v>386</v>
      </c>
      <c r="B192" s="47" t="s">
        <v>373</v>
      </c>
      <c r="C192">
        <v>13</v>
      </c>
      <c r="D192" s="47" t="s">
        <v>236</v>
      </c>
      <c r="E192">
        <v>1</v>
      </c>
      <c r="F192" s="47" t="s">
        <v>11</v>
      </c>
      <c r="G192">
        <v>6</v>
      </c>
      <c r="H192" s="47"/>
      <c r="I192" s="47"/>
      <c r="K192" s="47" t="s">
        <v>204</v>
      </c>
      <c r="M192" s="47"/>
      <c r="N192" s="47"/>
      <c r="O192" s="47"/>
      <c r="P192" s="47"/>
      <c r="Q192" s="11"/>
    </row>
    <row r="193" spans="1:17" x14ac:dyDescent="0.3">
      <c r="A193" s="48" t="s">
        <v>386</v>
      </c>
      <c r="B193" s="47" t="s">
        <v>373</v>
      </c>
      <c r="C193">
        <v>17</v>
      </c>
      <c r="D193" s="47" t="s">
        <v>16</v>
      </c>
      <c r="E193">
        <v>1</v>
      </c>
      <c r="F193" s="47" t="s">
        <v>16</v>
      </c>
      <c r="G193">
        <v>2</v>
      </c>
      <c r="H193" s="47"/>
      <c r="I193" s="47"/>
      <c r="K193" s="47" t="s">
        <v>204</v>
      </c>
      <c r="M193" s="47"/>
      <c r="N193" s="47"/>
      <c r="O193" s="47"/>
      <c r="P193" s="47"/>
      <c r="Q193" s="11"/>
    </row>
    <row r="194" spans="1:17" x14ac:dyDescent="0.3">
      <c r="A194" s="48" t="s">
        <v>386</v>
      </c>
      <c r="B194" s="47" t="s">
        <v>373</v>
      </c>
      <c r="C194">
        <v>18</v>
      </c>
      <c r="D194" s="47" t="s">
        <v>239</v>
      </c>
      <c r="E194">
        <v>1</v>
      </c>
      <c r="F194" s="47" t="s">
        <v>239</v>
      </c>
      <c r="G194">
        <v>1</v>
      </c>
      <c r="H194" s="47"/>
      <c r="I194" s="47"/>
      <c r="K194" s="47" t="s">
        <v>204</v>
      </c>
      <c r="M194" s="47"/>
      <c r="N194" s="47"/>
      <c r="O194" s="47"/>
      <c r="P194" s="47"/>
      <c r="Q194" s="11"/>
    </row>
    <row r="195" spans="1:17" ht="20.399999999999999" x14ac:dyDescent="0.3">
      <c r="A195" s="48" t="s">
        <v>387</v>
      </c>
      <c r="B195" s="47" t="s">
        <v>375</v>
      </c>
      <c r="C195">
        <v>1</v>
      </c>
      <c r="D195" s="47" t="s">
        <v>224</v>
      </c>
      <c r="E195">
        <v>1</v>
      </c>
      <c r="F195" s="47" t="s">
        <v>399</v>
      </c>
      <c r="G195">
        <v>7</v>
      </c>
      <c r="H195" s="47" t="s">
        <v>399</v>
      </c>
      <c r="I195" s="47" t="s">
        <v>413</v>
      </c>
      <c r="J195">
        <v>0</v>
      </c>
      <c r="K195" s="47" t="s">
        <v>204</v>
      </c>
      <c r="M195" s="47" t="s">
        <v>224</v>
      </c>
      <c r="N195" s="47" t="s">
        <v>113</v>
      </c>
      <c r="O195" s="47"/>
      <c r="P195" s="47" t="s">
        <v>399</v>
      </c>
      <c r="Q195" s="11" t="s">
        <v>431</v>
      </c>
    </row>
    <row r="196" spans="1:17" x14ac:dyDescent="0.3">
      <c r="A196" s="48" t="s">
        <v>387</v>
      </c>
      <c r="B196" s="47" t="s">
        <v>375</v>
      </c>
      <c r="C196">
        <v>5</v>
      </c>
      <c r="D196" s="47" t="s">
        <v>229</v>
      </c>
      <c r="E196">
        <v>1</v>
      </c>
      <c r="F196" s="47" t="s">
        <v>230</v>
      </c>
      <c r="G196">
        <v>3</v>
      </c>
      <c r="H196" s="47" t="s">
        <v>400</v>
      </c>
      <c r="I196" s="47" t="s">
        <v>414</v>
      </c>
      <c r="J196">
        <v>1</v>
      </c>
      <c r="K196" s="47" t="s">
        <v>204</v>
      </c>
      <c r="M196" s="47" t="s">
        <v>229</v>
      </c>
      <c r="N196" s="47" t="s">
        <v>103</v>
      </c>
      <c r="O196" s="47" t="s">
        <v>432</v>
      </c>
      <c r="P196" s="47" t="s">
        <v>400</v>
      </c>
      <c r="Q196" s="11"/>
    </row>
    <row r="197" spans="1:17" x14ac:dyDescent="0.3">
      <c r="A197" s="48" t="s">
        <v>387</v>
      </c>
      <c r="B197" s="47" t="s">
        <v>375</v>
      </c>
      <c r="C197">
        <v>9</v>
      </c>
      <c r="D197" s="47" t="s">
        <v>234</v>
      </c>
      <c r="E197">
        <v>1</v>
      </c>
      <c r="F197" s="47" t="s">
        <v>10</v>
      </c>
      <c r="G197">
        <v>4</v>
      </c>
      <c r="H197" s="47"/>
      <c r="I197" s="47"/>
      <c r="K197" s="47" t="s">
        <v>204</v>
      </c>
      <c r="M197" s="47"/>
      <c r="N197" s="47"/>
      <c r="O197" s="47"/>
      <c r="P197" s="47"/>
      <c r="Q197" s="11"/>
    </row>
    <row r="198" spans="1:17" x14ac:dyDescent="0.3">
      <c r="A198" s="48" t="s">
        <v>387</v>
      </c>
      <c r="B198" s="47" t="s">
        <v>375</v>
      </c>
      <c r="C198">
        <v>11</v>
      </c>
      <c r="D198" s="47" t="s">
        <v>235</v>
      </c>
      <c r="E198">
        <v>1</v>
      </c>
      <c r="F198" s="47" t="s">
        <v>104</v>
      </c>
      <c r="G198">
        <v>5</v>
      </c>
      <c r="H198" s="47"/>
      <c r="I198" s="47"/>
      <c r="K198" s="47" t="s">
        <v>204</v>
      </c>
      <c r="M198" s="47"/>
      <c r="N198" s="47"/>
      <c r="O198" s="47"/>
      <c r="P198" s="47"/>
      <c r="Q198" s="11"/>
    </row>
    <row r="199" spans="1:17" x14ac:dyDescent="0.3">
      <c r="A199" s="48" t="s">
        <v>387</v>
      </c>
      <c r="B199" s="47" t="s">
        <v>375</v>
      </c>
      <c r="C199">
        <v>13</v>
      </c>
      <c r="D199" s="47" t="s">
        <v>236</v>
      </c>
      <c r="E199">
        <v>1</v>
      </c>
      <c r="F199" s="47" t="s">
        <v>11</v>
      </c>
      <c r="G199">
        <v>6</v>
      </c>
      <c r="H199" s="47"/>
      <c r="I199" s="47"/>
      <c r="K199" s="47" t="s">
        <v>204</v>
      </c>
      <c r="M199" s="47"/>
      <c r="N199" s="47"/>
      <c r="O199" s="47"/>
      <c r="P199" s="47"/>
      <c r="Q199" s="11"/>
    </row>
    <row r="200" spans="1:17" x14ac:dyDescent="0.3">
      <c r="A200" s="48" t="s">
        <v>387</v>
      </c>
      <c r="B200" s="47" t="s">
        <v>375</v>
      </c>
      <c r="C200">
        <v>17</v>
      </c>
      <c r="D200" s="47" t="s">
        <v>16</v>
      </c>
      <c r="E200">
        <v>1</v>
      </c>
      <c r="F200" s="47" t="s">
        <v>16</v>
      </c>
      <c r="G200">
        <v>2</v>
      </c>
      <c r="H200" s="47"/>
      <c r="I200" s="47"/>
      <c r="K200" s="47" t="s">
        <v>204</v>
      </c>
      <c r="M200" s="47"/>
      <c r="N200" s="47"/>
      <c r="O200" s="47"/>
      <c r="P200" s="47"/>
      <c r="Q200" s="11"/>
    </row>
    <row r="201" spans="1:17" x14ac:dyDescent="0.3">
      <c r="A201" s="48" t="s">
        <v>387</v>
      </c>
      <c r="B201" s="47" t="s">
        <v>375</v>
      </c>
      <c r="C201">
        <v>18</v>
      </c>
      <c r="D201" s="47" t="s">
        <v>239</v>
      </c>
      <c r="E201">
        <v>1</v>
      </c>
      <c r="F201" s="47" t="s">
        <v>239</v>
      </c>
      <c r="G201">
        <v>1</v>
      </c>
      <c r="H201" s="47"/>
      <c r="I201" s="47"/>
      <c r="K201" s="47" t="s">
        <v>204</v>
      </c>
      <c r="M201" s="47"/>
      <c r="N201" s="47"/>
      <c r="O201" s="47"/>
      <c r="P201" s="47"/>
      <c r="Q201" s="11"/>
    </row>
    <row r="202" spans="1:17" ht="20.399999999999999" x14ac:dyDescent="0.3">
      <c r="A202" s="48" t="s">
        <v>388</v>
      </c>
      <c r="B202" s="47" t="s">
        <v>377</v>
      </c>
      <c r="C202">
        <v>1</v>
      </c>
      <c r="D202" s="47" t="s">
        <v>224</v>
      </c>
      <c r="E202">
        <v>1</v>
      </c>
      <c r="F202" s="47" t="s">
        <v>401</v>
      </c>
      <c r="G202">
        <v>7</v>
      </c>
      <c r="H202" s="47" t="s">
        <v>401</v>
      </c>
      <c r="I202" s="47" t="s">
        <v>415</v>
      </c>
      <c r="J202">
        <v>0</v>
      </c>
      <c r="K202" s="47" t="s">
        <v>204</v>
      </c>
      <c r="M202" s="47" t="s">
        <v>224</v>
      </c>
      <c r="N202" s="47" t="s">
        <v>113</v>
      </c>
      <c r="O202" s="47"/>
      <c r="P202" s="47" t="s">
        <v>401</v>
      </c>
      <c r="Q202" s="11" t="s">
        <v>433</v>
      </c>
    </row>
    <row r="203" spans="1:17" x14ac:dyDescent="0.3">
      <c r="A203" s="48" t="s">
        <v>388</v>
      </c>
      <c r="B203" s="47" t="s">
        <v>377</v>
      </c>
      <c r="C203">
        <v>5</v>
      </c>
      <c r="D203" s="47" t="s">
        <v>229</v>
      </c>
      <c r="E203">
        <v>1</v>
      </c>
      <c r="F203" s="47" t="s">
        <v>230</v>
      </c>
      <c r="G203">
        <v>3</v>
      </c>
      <c r="H203" s="47" t="s">
        <v>402</v>
      </c>
      <c r="I203" s="47" t="s">
        <v>416</v>
      </c>
      <c r="J203">
        <v>1</v>
      </c>
      <c r="K203" s="47" t="s">
        <v>204</v>
      </c>
      <c r="M203" s="47" t="s">
        <v>229</v>
      </c>
      <c r="N203" s="47" t="s">
        <v>103</v>
      </c>
      <c r="O203" s="47" t="s">
        <v>434</v>
      </c>
      <c r="P203" s="47" t="s">
        <v>402</v>
      </c>
      <c r="Q203" s="11"/>
    </row>
    <row r="204" spans="1:17" x14ac:dyDescent="0.3">
      <c r="A204" s="48" t="s">
        <v>388</v>
      </c>
      <c r="B204" s="47" t="s">
        <v>377</v>
      </c>
      <c r="C204">
        <v>9</v>
      </c>
      <c r="D204" s="47" t="s">
        <v>234</v>
      </c>
      <c r="E204">
        <v>1</v>
      </c>
      <c r="F204" s="47" t="s">
        <v>10</v>
      </c>
      <c r="G204">
        <v>4</v>
      </c>
      <c r="H204" s="47"/>
      <c r="I204" s="47"/>
      <c r="K204" s="47" t="s">
        <v>204</v>
      </c>
      <c r="M204" s="47"/>
      <c r="N204" s="47"/>
      <c r="O204" s="47"/>
      <c r="P204" s="47"/>
      <c r="Q204" s="11"/>
    </row>
    <row r="205" spans="1:17" x14ac:dyDescent="0.3">
      <c r="A205" s="48" t="s">
        <v>388</v>
      </c>
      <c r="B205" s="47" t="s">
        <v>377</v>
      </c>
      <c r="C205">
        <v>11</v>
      </c>
      <c r="D205" s="47" t="s">
        <v>235</v>
      </c>
      <c r="E205">
        <v>1</v>
      </c>
      <c r="F205" s="47" t="s">
        <v>104</v>
      </c>
      <c r="G205">
        <v>5</v>
      </c>
      <c r="H205" s="47"/>
      <c r="I205" s="47"/>
      <c r="K205" s="47" t="s">
        <v>204</v>
      </c>
      <c r="M205" s="47"/>
      <c r="N205" s="47"/>
      <c r="O205" s="47"/>
      <c r="P205" s="47"/>
      <c r="Q205" s="11"/>
    </row>
    <row r="206" spans="1:17" x14ac:dyDescent="0.3">
      <c r="A206" s="48" t="s">
        <v>388</v>
      </c>
      <c r="B206" s="47" t="s">
        <v>377</v>
      </c>
      <c r="C206">
        <v>13</v>
      </c>
      <c r="D206" s="47" t="s">
        <v>236</v>
      </c>
      <c r="E206">
        <v>1</v>
      </c>
      <c r="F206" s="47" t="s">
        <v>11</v>
      </c>
      <c r="G206">
        <v>6</v>
      </c>
      <c r="H206" s="47"/>
      <c r="I206" s="47"/>
      <c r="K206" s="47" t="s">
        <v>204</v>
      </c>
      <c r="M206" s="47"/>
      <c r="N206" s="47"/>
      <c r="O206" s="47"/>
      <c r="P206" s="47"/>
      <c r="Q206" s="11"/>
    </row>
    <row r="207" spans="1:17" x14ac:dyDescent="0.3">
      <c r="A207" s="48" t="s">
        <v>388</v>
      </c>
      <c r="B207" s="47" t="s">
        <v>377</v>
      </c>
      <c r="C207">
        <v>17</v>
      </c>
      <c r="D207" s="47" t="s">
        <v>16</v>
      </c>
      <c r="E207">
        <v>1</v>
      </c>
      <c r="F207" s="47" t="s">
        <v>16</v>
      </c>
      <c r="G207">
        <v>2</v>
      </c>
      <c r="H207" s="47"/>
      <c r="I207" s="47"/>
      <c r="K207" s="47" t="s">
        <v>204</v>
      </c>
      <c r="M207" s="47"/>
      <c r="N207" s="47"/>
      <c r="O207" s="47"/>
      <c r="P207" s="47"/>
      <c r="Q207" s="11"/>
    </row>
    <row r="208" spans="1:17" x14ac:dyDescent="0.3">
      <c r="A208" s="48" t="s">
        <v>388</v>
      </c>
      <c r="B208" s="47" t="s">
        <v>377</v>
      </c>
      <c r="C208">
        <v>18</v>
      </c>
      <c r="D208" s="47" t="s">
        <v>239</v>
      </c>
      <c r="E208">
        <v>1</v>
      </c>
      <c r="F208" s="47" t="s">
        <v>239</v>
      </c>
      <c r="G208">
        <v>1</v>
      </c>
      <c r="H208" s="47"/>
      <c r="I208" s="47"/>
      <c r="K208" s="47" t="s">
        <v>204</v>
      </c>
      <c r="M208" s="47"/>
      <c r="N208" s="47"/>
      <c r="O208" s="47"/>
      <c r="P208" s="47"/>
      <c r="Q208" s="11"/>
    </row>
    <row r="209" spans="1:17" ht="20.399999999999999" x14ac:dyDescent="0.3">
      <c r="A209" s="48" t="s">
        <v>389</v>
      </c>
      <c r="B209" s="47" t="s">
        <v>379</v>
      </c>
      <c r="C209">
        <v>1</v>
      </c>
      <c r="D209" s="47" t="s">
        <v>224</v>
      </c>
      <c r="E209">
        <v>1</v>
      </c>
      <c r="F209" s="47" t="s">
        <v>421</v>
      </c>
      <c r="G209">
        <v>7</v>
      </c>
      <c r="H209" s="47" t="s">
        <v>421</v>
      </c>
      <c r="I209" s="47" t="s">
        <v>417</v>
      </c>
      <c r="J209">
        <v>0</v>
      </c>
      <c r="K209" s="47" t="s">
        <v>204</v>
      </c>
      <c r="M209" s="47" t="s">
        <v>224</v>
      </c>
      <c r="N209" s="47" t="s">
        <v>113</v>
      </c>
      <c r="O209" s="47"/>
      <c r="P209" s="47" t="s">
        <v>421</v>
      </c>
      <c r="Q209" s="11" t="s">
        <v>435</v>
      </c>
    </row>
    <row r="210" spans="1:17" x14ac:dyDescent="0.3">
      <c r="A210" s="48" t="s">
        <v>389</v>
      </c>
      <c r="B210" s="47" t="s">
        <v>379</v>
      </c>
      <c r="C210">
        <v>5</v>
      </c>
      <c r="D210" s="47" t="s">
        <v>229</v>
      </c>
      <c r="E210">
        <v>1</v>
      </c>
      <c r="F210" s="47" t="s">
        <v>230</v>
      </c>
      <c r="G210">
        <v>3</v>
      </c>
      <c r="H210" s="47" t="s">
        <v>422</v>
      </c>
      <c r="I210" s="47" t="s">
        <v>418</v>
      </c>
      <c r="J210">
        <v>1</v>
      </c>
      <c r="K210" s="47" t="s">
        <v>204</v>
      </c>
      <c r="M210" s="47" t="s">
        <v>229</v>
      </c>
      <c r="N210" s="47" t="s">
        <v>103</v>
      </c>
      <c r="O210" s="47" t="s">
        <v>436</v>
      </c>
      <c r="P210" s="47" t="s">
        <v>422</v>
      </c>
      <c r="Q210" s="11"/>
    </row>
    <row r="211" spans="1:17" x14ac:dyDescent="0.3">
      <c r="A211" s="48" t="s">
        <v>389</v>
      </c>
      <c r="B211" s="47" t="s">
        <v>379</v>
      </c>
      <c r="C211">
        <v>9</v>
      </c>
      <c r="D211" s="47" t="s">
        <v>234</v>
      </c>
      <c r="E211">
        <v>1</v>
      </c>
      <c r="F211" s="47" t="s">
        <v>10</v>
      </c>
      <c r="G211">
        <v>4</v>
      </c>
      <c r="H211" s="47"/>
      <c r="I211" s="47"/>
      <c r="K211" s="47" t="s">
        <v>204</v>
      </c>
      <c r="M211" s="47"/>
      <c r="N211" s="47"/>
      <c r="O211" s="47"/>
      <c r="P211" s="47"/>
      <c r="Q211" s="11"/>
    </row>
    <row r="212" spans="1:17" x14ac:dyDescent="0.3">
      <c r="A212" s="48" t="s">
        <v>389</v>
      </c>
      <c r="B212" s="47" t="s">
        <v>379</v>
      </c>
      <c r="C212">
        <v>11</v>
      </c>
      <c r="D212" s="47" t="s">
        <v>235</v>
      </c>
      <c r="E212">
        <v>1</v>
      </c>
      <c r="F212" s="47" t="s">
        <v>104</v>
      </c>
      <c r="G212">
        <v>5</v>
      </c>
      <c r="H212" s="47"/>
      <c r="I212" s="47"/>
      <c r="K212" s="47" t="s">
        <v>204</v>
      </c>
      <c r="M212" s="47"/>
      <c r="N212" s="47"/>
      <c r="O212" s="47"/>
      <c r="P212" s="47"/>
      <c r="Q212" s="11"/>
    </row>
    <row r="213" spans="1:17" x14ac:dyDescent="0.3">
      <c r="A213" s="48" t="s">
        <v>389</v>
      </c>
      <c r="B213" s="47" t="s">
        <v>379</v>
      </c>
      <c r="C213">
        <v>13</v>
      </c>
      <c r="D213" s="47" t="s">
        <v>236</v>
      </c>
      <c r="E213">
        <v>1</v>
      </c>
      <c r="F213" s="47" t="s">
        <v>11</v>
      </c>
      <c r="G213">
        <v>6</v>
      </c>
      <c r="H213" s="47"/>
      <c r="I213" s="47"/>
      <c r="K213" s="47" t="s">
        <v>204</v>
      </c>
      <c r="M213" s="47"/>
      <c r="N213" s="47"/>
      <c r="O213" s="47"/>
      <c r="P213" s="47"/>
      <c r="Q213" s="11"/>
    </row>
    <row r="214" spans="1:17" x14ac:dyDescent="0.3">
      <c r="A214" s="48" t="s">
        <v>389</v>
      </c>
      <c r="B214" s="47" t="s">
        <v>379</v>
      </c>
      <c r="C214">
        <v>17</v>
      </c>
      <c r="D214" s="47" t="s">
        <v>16</v>
      </c>
      <c r="E214">
        <v>1</v>
      </c>
      <c r="F214" s="47" t="s">
        <v>16</v>
      </c>
      <c r="G214">
        <v>2</v>
      </c>
      <c r="H214" s="47"/>
      <c r="I214" s="47"/>
      <c r="K214" s="47" t="s">
        <v>204</v>
      </c>
      <c r="M214" s="47"/>
      <c r="N214" s="47"/>
      <c r="O214" s="47"/>
      <c r="P214" s="47"/>
      <c r="Q214" s="11"/>
    </row>
    <row r="215" spans="1:17" x14ac:dyDescent="0.3">
      <c r="A215" s="48" t="s">
        <v>389</v>
      </c>
      <c r="B215" s="47" t="s">
        <v>379</v>
      </c>
      <c r="C215">
        <v>18</v>
      </c>
      <c r="D215" s="47" t="s">
        <v>239</v>
      </c>
      <c r="E215">
        <v>1</v>
      </c>
      <c r="F215" s="47" t="s">
        <v>239</v>
      </c>
      <c r="G215">
        <v>1</v>
      </c>
      <c r="H215" s="47"/>
      <c r="I215" s="47"/>
      <c r="K215" s="47" t="s">
        <v>204</v>
      </c>
      <c r="M215" s="47"/>
      <c r="N215" s="47"/>
      <c r="O215" s="47"/>
      <c r="P215" s="47"/>
      <c r="Q215" s="11"/>
    </row>
    <row r="216" spans="1:17" ht="20.399999999999999" x14ac:dyDescent="0.3">
      <c r="A216" s="48" t="s">
        <v>390</v>
      </c>
      <c r="B216" s="47" t="s">
        <v>381</v>
      </c>
      <c r="C216">
        <v>1</v>
      </c>
      <c r="D216" s="47" t="s">
        <v>224</v>
      </c>
      <c r="E216">
        <v>1</v>
      </c>
      <c r="F216" s="47" t="s">
        <v>403</v>
      </c>
      <c r="G216">
        <v>7</v>
      </c>
      <c r="H216" s="47" t="s">
        <v>403</v>
      </c>
      <c r="I216" s="47" t="s">
        <v>419</v>
      </c>
      <c r="J216">
        <v>0</v>
      </c>
      <c r="K216" s="47" t="s">
        <v>204</v>
      </c>
      <c r="M216" s="47" t="s">
        <v>224</v>
      </c>
      <c r="N216" s="47" t="s">
        <v>113</v>
      </c>
      <c r="O216" s="47"/>
      <c r="P216" s="47" t="s">
        <v>403</v>
      </c>
      <c r="Q216" s="11" t="s">
        <v>437</v>
      </c>
    </row>
    <row r="217" spans="1:17" x14ac:dyDescent="0.3">
      <c r="A217" s="48" t="s">
        <v>390</v>
      </c>
      <c r="B217" s="47" t="s">
        <v>381</v>
      </c>
      <c r="C217">
        <v>5</v>
      </c>
      <c r="D217" s="47" t="s">
        <v>229</v>
      </c>
      <c r="E217">
        <v>1</v>
      </c>
      <c r="F217" s="47" t="s">
        <v>230</v>
      </c>
      <c r="G217">
        <v>3</v>
      </c>
      <c r="H217" s="47" t="s">
        <v>404</v>
      </c>
      <c r="I217" s="47" t="s">
        <v>420</v>
      </c>
      <c r="J217">
        <v>1</v>
      </c>
      <c r="K217" s="47" t="s">
        <v>204</v>
      </c>
      <c r="M217" s="47" t="s">
        <v>229</v>
      </c>
      <c r="N217" s="47" t="s">
        <v>103</v>
      </c>
      <c r="O217" s="47" t="s">
        <v>438</v>
      </c>
      <c r="P217" s="47" t="s">
        <v>404</v>
      </c>
      <c r="Q217" s="11"/>
    </row>
    <row r="218" spans="1:17" x14ac:dyDescent="0.3">
      <c r="A218" s="48" t="s">
        <v>390</v>
      </c>
      <c r="B218" s="47" t="s">
        <v>381</v>
      </c>
      <c r="C218">
        <v>9</v>
      </c>
      <c r="D218" s="47" t="s">
        <v>234</v>
      </c>
      <c r="E218">
        <v>1</v>
      </c>
      <c r="F218" s="47" t="s">
        <v>10</v>
      </c>
      <c r="G218">
        <v>4</v>
      </c>
      <c r="H218" s="47"/>
      <c r="I218" s="47"/>
      <c r="K218" s="47" t="s">
        <v>204</v>
      </c>
      <c r="M218" s="47"/>
      <c r="N218" s="47"/>
      <c r="O218" s="47"/>
      <c r="P218" s="47"/>
      <c r="Q218" s="11"/>
    </row>
    <row r="219" spans="1:17" x14ac:dyDescent="0.3">
      <c r="A219" s="48" t="s">
        <v>390</v>
      </c>
      <c r="B219" s="47" t="s">
        <v>381</v>
      </c>
      <c r="C219">
        <v>11</v>
      </c>
      <c r="D219" s="47" t="s">
        <v>235</v>
      </c>
      <c r="E219">
        <v>1</v>
      </c>
      <c r="F219" s="47" t="s">
        <v>104</v>
      </c>
      <c r="G219">
        <v>5</v>
      </c>
      <c r="H219" s="47"/>
      <c r="I219" s="47"/>
      <c r="K219" s="47" t="s">
        <v>204</v>
      </c>
      <c r="M219" s="47"/>
      <c r="N219" s="47"/>
      <c r="O219" s="47"/>
      <c r="P219" s="47"/>
      <c r="Q219" s="11"/>
    </row>
    <row r="220" spans="1:17" x14ac:dyDescent="0.3">
      <c r="A220" s="48" t="s">
        <v>390</v>
      </c>
      <c r="B220" s="47" t="s">
        <v>381</v>
      </c>
      <c r="C220">
        <v>13</v>
      </c>
      <c r="D220" s="47" t="s">
        <v>236</v>
      </c>
      <c r="E220">
        <v>1</v>
      </c>
      <c r="F220" s="47" t="s">
        <v>11</v>
      </c>
      <c r="G220">
        <v>6</v>
      </c>
      <c r="H220" s="47"/>
      <c r="I220" s="47"/>
      <c r="K220" s="47" t="s">
        <v>204</v>
      </c>
      <c r="M220" s="47"/>
      <c r="N220" s="47"/>
      <c r="O220" s="47"/>
      <c r="P220" s="47"/>
      <c r="Q220" s="11"/>
    </row>
    <row r="221" spans="1:17" x14ac:dyDescent="0.3">
      <c r="A221" s="48" t="s">
        <v>390</v>
      </c>
      <c r="B221" s="47" t="s">
        <v>381</v>
      </c>
      <c r="C221">
        <v>17</v>
      </c>
      <c r="D221" s="47" t="s">
        <v>16</v>
      </c>
      <c r="E221">
        <v>1</v>
      </c>
      <c r="F221" s="47" t="s">
        <v>16</v>
      </c>
      <c r="G221">
        <v>2</v>
      </c>
      <c r="H221" s="47"/>
      <c r="I221" s="47"/>
      <c r="K221" s="47" t="s">
        <v>204</v>
      </c>
      <c r="M221" s="47"/>
      <c r="N221" s="47"/>
      <c r="O221" s="47"/>
      <c r="P221" s="47"/>
      <c r="Q221" s="11"/>
    </row>
    <row r="222" spans="1:17" x14ac:dyDescent="0.3">
      <c r="A222" s="48" t="s">
        <v>390</v>
      </c>
      <c r="B222" s="47" t="s">
        <v>381</v>
      </c>
      <c r="C222">
        <v>18</v>
      </c>
      <c r="D222" s="47" t="s">
        <v>239</v>
      </c>
      <c r="E222">
        <v>1</v>
      </c>
      <c r="F222" s="47" t="s">
        <v>239</v>
      </c>
      <c r="G222">
        <v>1</v>
      </c>
      <c r="H222" s="47"/>
      <c r="I222" s="47"/>
      <c r="K222" s="47" t="s">
        <v>204</v>
      </c>
      <c r="M222" s="47"/>
      <c r="N222" s="47"/>
      <c r="O222" s="47"/>
      <c r="P222" s="47"/>
      <c r="Q222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61"/>
  <sheetViews>
    <sheetView showGridLines="0" workbookViewId="0">
      <pane ySplit="3" topLeftCell="A25" activePane="bottomLeft" state="frozen"/>
      <selection pane="bottomLeft" activeCell="B30" sqref="B30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19" t="s">
        <v>6</v>
      </c>
      <c r="B3" s="19" t="s">
        <v>4</v>
      </c>
      <c r="C3" s="19" t="s">
        <v>1</v>
      </c>
    </row>
    <row r="4" spans="1:3" x14ac:dyDescent="0.3">
      <c r="A4" s="1" t="s">
        <v>114</v>
      </c>
      <c r="B4" s="17" t="s">
        <v>363</v>
      </c>
      <c r="C4" s="18" t="s">
        <v>142</v>
      </c>
    </row>
    <row r="5" spans="1:3" x14ac:dyDescent="0.3">
      <c r="A5" s="1" t="s">
        <v>116</v>
      </c>
      <c r="B5" s="17" t="s">
        <v>364</v>
      </c>
      <c r="C5" s="18" t="s">
        <v>143</v>
      </c>
    </row>
    <row r="6" spans="1:3" x14ac:dyDescent="0.3">
      <c r="A6" s="1" t="s">
        <v>117</v>
      </c>
      <c r="B6" s="17" t="s">
        <v>365</v>
      </c>
      <c r="C6" s="18" t="s">
        <v>145</v>
      </c>
    </row>
    <row r="7" spans="1:3" x14ac:dyDescent="0.3">
      <c r="A7" s="1" t="s">
        <v>118</v>
      </c>
      <c r="B7" s="17" t="s">
        <v>366</v>
      </c>
      <c r="C7" s="18" t="s">
        <v>150</v>
      </c>
    </row>
    <row r="8" spans="1:3" x14ac:dyDescent="0.3">
      <c r="A8" s="1" t="s">
        <v>115</v>
      </c>
      <c r="B8" s="17" t="s">
        <v>225</v>
      </c>
      <c r="C8" s="18" t="s">
        <v>224</v>
      </c>
    </row>
    <row r="9" spans="1:3" x14ac:dyDescent="0.3">
      <c r="A9" s="1" t="s">
        <v>119</v>
      </c>
      <c r="B9" s="17" t="s">
        <v>231</v>
      </c>
      <c r="C9" s="18" t="s">
        <v>229</v>
      </c>
    </row>
    <row r="10" spans="1:3" x14ac:dyDescent="0.3">
      <c r="A10" s="1" t="s">
        <v>257</v>
      </c>
      <c r="B10" s="17" t="s">
        <v>241</v>
      </c>
      <c r="C10" s="18" t="s">
        <v>224</v>
      </c>
    </row>
    <row r="11" spans="1:3" x14ac:dyDescent="0.3">
      <c r="A11" s="1" t="s">
        <v>124</v>
      </c>
      <c r="B11" s="17" t="s">
        <v>242</v>
      </c>
      <c r="C11" s="18" t="s">
        <v>229</v>
      </c>
    </row>
    <row r="12" spans="1:3" x14ac:dyDescent="0.3">
      <c r="A12" s="1" t="s">
        <v>258</v>
      </c>
      <c r="B12" s="17" t="s">
        <v>243</v>
      </c>
      <c r="C12" s="18" t="s">
        <v>224</v>
      </c>
    </row>
    <row r="13" spans="1:3" x14ac:dyDescent="0.3">
      <c r="A13" s="1" t="s">
        <v>125</v>
      </c>
      <c r="B13" s="17" t="s">
        <v>259</v>
      </c>
      <c r="C13" s="18" t="s">
        <v>229</v>
      </c>
    </row>
    <row r="14" spans="1:3" x14ac:dyDescent="0.3">
      <c r="A14" s="1" t="s">
        <v>260</v>
      </c>
      <c r="B14" s="17" t="s">
        <v>244</v>
      </c>
      <c r="C14" s="18" t="s">
        <v>224</v>
      </c>
    </row>
    <row r="15" spans="1:3" x14ac:dyDescent="0.3">
      <c r="A15" s="1" t="s">
        <v>126</v>
      </c>
      <c r="B15" s="17" t="s">
        <v>245</v>
      </c>
      <c r="C15" s="18" t="s">
        <v>229</v>
      </c>
    </row>
    <row r="16" spans="1:3" x14ac:dyDescent="0.3">
      <c r="A16" s="1" t="s">
        <v>127</v>
      </c>
      <c r="B16" s="17" t="s">
        <v>246</v>
      </c>
      <c r="C16" s="18" t="s">
        <v>224</v>
      </c>
    </row>
    <row r="17" spans="1:3" x14ac:dyDescent="0.3">
      <c r="A17" s="1" t="s">
        <v>128</v>
      </c>
      <c r="B17" s="17" t="s">
        <v>247</v>
      </c>
      <c r="C17" s="18" t="s">
        <v>229</v>
      </c>
    </row>
    <row r="18" spans="1:3" x14ac:dyDescent="0.3">
      <c r="A18" s="1" t="s">
        <v>129</v>
      </c>
      <c r="B18" s="17" t="s">
        <v>248</v>
      </c>
      <c r="C18" s="18" t="s">
        <v>224</v>
      </c>
    </row>
    <row r="19" spans="1:3" x14ac:dyDescent="0.3">
      <c r="A19" s="1" t="s">
        <v>130</v>
      </c>
      <c r="B19" s="17" t="s">
        <v>249</v>
      </c>
      <c r="C19" s="18" t="s">
        <v>229</v>
      </c>
    </row>
    <row r="20" spans="1:3" x14ac:dyDescent="0.3">
      <c r="A20" s="1" t="s">
        <v>131</v>
      </c>
      <c r="B20" s="17" t="s">
        <v>250</v>
      </c>
      <c r="C20" s="18" t="s">
        <v>224</v>
      </c>
    </row>
    <row r="21" spans="1:3" x14ac:dyDescent="0.3">
      <c r="A21" s="1" t="s">
        <v>132</v>
      </c>
      <c r="B21" s="17" t="s">
        <v>251</v>
      </c>
      <c r="C21" s="18" t="s">
        <v>229</v>
      </c>
    </row>
    <row r="22" spans="1:3" x14ac:dyDescent="0.3">
      <c r="A22" s="1" t="s">
        <v>133</v>
      </c>
      <c r="B22" s="17" t="s">
        <v>252</v>
      </c>
      <c r="C22" s="18" t="s">
        <v>224</v>
      </c>
    </row>
    <row r="23" spans="1:3" x14ac:dyDescent="0.3">
      <c r="A23" s="1" t="s">
        <v>134</v>
      </c>
      <c r="B23" s="17" t="s">
        <v>253</v>
      </c>
      <c r="C23" s="18" t="s">
        <v>229</v>
      </c>
    </row>
    <row r="24" spans="1:3" x14ac:dyDescent="0.3">
      <c r="A24" s="1" t="s">
        <v>135</v>
      </c>
      <c r="B24" s="17" t="s">
        <v>254</v>
      </c>
      <c r="C24" s="18" t="s">
        <v>224</v>
      </c>
    </row>
    <row r="25" spans="1:3" x14ac:dyDescent="0.3">
      <c r="A25" s="1" t="s">
        <v>136</v>
      </c>
      <c r="B25" s="17" t="s">
        <v>261</v>
      </c>
      <c r="C25" s="18" t="s">
        <v>229</v>
      </c>
    </row>
    <row r="26" spans="1:3" x14ac:dyDescent="0.3">
      <c r="A26" s="1" t="s">
        <v>137</v>
      </c>
      <c r="B26" s="17" t="s">
        <v>255</v>
      </c>
      <c r="C26" s="18" t="s">
        <v>224</v>
      </c>
    </row>
    <row r="27" spans="1:3" x14ac:dyDescent="0.3">
      <c r="A27" s="1" t="s">
        <v>138</v>
      </c>
      <c r="B27" s="17" t="s">
        <v>262</v>
      </c>
      <c r="C27" s="18" t="s">
        <v>229</v>
      </c>
    </row>
    <row r="28" spans="1:3" x14ac:dyDescent="0.3">
      <c r="A28" s="1" t="s">
        <v>327</v>
      </c>
      <c r="B28" s="17" t="s">
        <v>309</v>
      </c>
      <c r="C28" s="18" t="s">
        <v>224</v>
      </c>
    </row>
    <row r="29" spans="1:3" x14ac:dyDescent="0.3">
      <c r="A29" s="1" t="s">
        <v>328</v>
      </c>
      <c r="B29" s="17" t="s">
        <v>310</v>
      </c>
      <c r="C29" s="18" t="s">
        <v>229</v>
      </c>
    </row>
    <row r="30" spans="1:3" x14ac:dyDescent="0.3">
      <c r="A30" s="1" t="s">
        <v>329</v>
      </c>
      <c r="B30" s="17" t="s">
        <v>311</v>
      </c>
      <c r="C30" s="18" t="s">
        <v>224</v>
      </c>
    </row>
    <row r="31" spans="1:3" x14ac:dyDescent="0.3">
      <c r="A31" s="1" t="s">
        <v>330</v>
      </c>
      <c r="B31" s="17" t="s">
        <v>312</v>
      </c>
      <c r="C31" s="18" t="s">
        <v>229</v>
      </c>
    </row>
    <row r="32" spans="1:3" x14ac:dyDescent="0.3">
      <c r="A32" s="1" t="s">
        <v>331</v>
      </c>
      <c r="B32" s="17" t="s">
        <v>313</v>
      </c>
      <c r="C32" s="18" t="s">
        <v>224</v>
      </c>
    </row>
    <row r="33" spans="1:3" x14ac:dyDescent="0.3">
      <c r="A33" s="1" t="s">
        <v>332</v>
      </c>
      <c r="B33" s="17" t="s">
        <v>314</v>
      </c>
      <c r="C33" s="18" t="s">
        <v>229</v>
      </c>
    </row>
    <row r="34" spans="1:3" x14ac:dyDescent="0.3">
      <c r="A34" s="1" t="s">
        <v>333</v>
      </c>
      <c r="B34" s="17" t="s">
        <v>315</v>
      </c>
      <c r="C34" s="18" t="s">
        <v>224</v>
      </c>
    </row>
    <row r="35" spans="1:3" x14ac:dyDescent="0.3">
      <c r="A35" s="1" t="s">
        <v>334</v>
      </c>
      <c r="B35" s="17" t="s">
        <v>316</v>
      </c>
      <c r="C35" s="18" t="s">
        <v>229</v>
      </c>
    </row>
    <row r="36" spans="1:3" x14ac:dyDescent="0.3">
      <c r="A36" s="1" t="s">
        <v>335</v>
      </c>
      <c r="B36" s="17" t="s">
        <v>317</v>
      </c>
      <c r="C36" s="18" t="s">
        <v>224</v>
      </c>
    </row>
    <row r="37" spans="1:3" x14ac:dyDescent="0.3">
      <c r="A37" s="1" t="s">
        <v>336</v>
      </c>
      <c r="B37" s="17" t="s">
        <v>318</v>
      </c>
      <c r="C37" s="18" t="s">
        <v>229</v>
      </c>
    </row>
    <row r="38" spans="1:3" x14ac:dyDescent="0.3">
      <c r="A38" s="1" t="s">
        <v>337</v>
      </c>
      <c r="B38" s="17" t="s">
        <v>319</v>
      </c>
      <c r="C38" s="18" t="s">
        <v>224</v>
      </c>
    </row>
    <row r="39" spans="1:3" x14ac:dyDescent="0.3">
      <c r="A39" s="1" t="s">
        <v>338</v>
      </c>
      <c r="B39" s="17" t="s">
        <v>320</v>
      </c>
      <c r="C39" s="18" t="s">
        <v>229</v>
      </c>
    </row>
    <row r="40" spans="1:3" x14ac:dyDescent="0.3">
      <c r="A40" s="1" t="s">
        <v>339</v>
      </c>
      <c r="B40" s="17" t="s">
        <v>321</v>
      </c>
      <c r="C40" s="18" t="s">
        <v>224</v>
      </c>
    </row>
    <row r="41" spans="1:3" x14ac:dyDescent="0.3">
      <c r="A41" s="1" t="s">
        <v>340</v>
      </c>
      <c r="B41" s="17" t="s">
        <v>322</v>
      </c>
      <c r="C41" s="18" t="s">
        <v>229</v>
      </c>
    </row>
    <row r="42" spans="1:3" x14ac:dyDescent="0.3">
      <c r="A42" s="1" t="s">
        <v>341</v>
      </c>
      <c r="B42" s="17" t="s">
        <v>323</v>
      </c>
      <c r="C42" s="18" t="s">
        <v>224</v>
      </c>
    </row>
    <row r="43" spans="1:3" x14ac:dyDescent="0.3">
      <c r="A43" s="1" t="s">
        <v>342</v>
      </c>
      <c r="B43" s="17" t="s">
        <v>324</v>
      </c>
      <c r="C43" s="18" t="s">
        <v>229</v>
      </c>
    </row>
    <row r="44" spans="1:3" x14ac:dyDescent="0.3">
      <c r="A44" s="1" t="s">
        <v>343</v>
      </c>
      <c r="B44" s="17" t="s">
        <v>325</v>
      </c>
      <c r="C44" s="18" t="s">
        <v>224</v>
      </c>
    </row>
    <row r="45" spans="1:3" x14ac:dyDescent="0.3">
      <c r="A45" s="1" t="s">
        <v>344</v>
      </c>
      <c r="B45" s="17" t="s">
        <v>326</v>
      </c>
      <c r="C45" s="18" t="s">
        <v>229</v>
      </c>
    </row>
    <row r="46" spans="1:3" x14ac:dyDescent="0.3">
      <c r="A46" s="1" t="s">
        <v>405</v>
      </c>
      <c r="B46" s="17" t="s">
        <v>391</v>
      </c>
      <c r="C46" s="18" t="s">
        <v>224</v>
      </c>
    </row>
    <row r="47" spans="1:3" x14ac:dyDescent="0.3">
      <c r="A47" s="1" t="s">
        <v>406</v>
      </c>
      <c r="B47" s="17" t="s">
        <v>392</v>
      </c>
      <c r="C47" s="18" t="s">
        <v>229</v>
      </c>
    </row>
    <row r="48" spans="1:3" x14ac:dyDescent="0.3">
      <c r="A48" s="1" t="s">
        <v>407</v>
      </c>
      <c r="B48" s="17" t="s">
        <v>393</v>
      </c>
      <c r="C48" s="18" t="s">
        <v>224</v>
      </c>
    </row>
    <row r="49" spans="1:3" x14ac:dyDescent="0.3">
      <c r="A49" s="1" t="s">
        <v>408</v>
      </c>
      <c r="B49" s="17" t="s">
        <v>394</v>
      </c>
      <c r="C49" s="18" t="s">
        <v>229</v>
      </c>
    </row>
    <row r="50" spans="1:3" x14ac:dyDescent="0.3">
      <c r="A50" s="1" t="s">
        <v>409</v>
      </c>
      <c r="B50" s="17" t="s">
        <v>395</v>
      </c>
      <c r="C50" s="18" t="s">
        <v>224</v>
      </c>
    </row>
    <row r="51" spans="1:3" x14ac:dyDescent="0.3">
      <c r="A51" s="1" t="s">
        <v>410</v>
      </c>
      <c r="B51" s="17" t="s">
        <v>396</v>
      </c>
      <c r="C51" s="18" t="s">
        <v>229</v>
      </c>
    </row>
    <row r="52" spans="1:3" x14ac:dyDescent="0.3">
      <c r="A52" s="1" t="s">
        <v>411</v>
      </c>
      <c r="B52" s="17" t="s">
        <v>397</v>
      </c>
      <c r="C52" s="18" t="s">
        <v>224</v>
      </c>
    </row>
    <row r="53" spans="1:3" x14ac:dyDescent="0.3">
      <c r="A53" s="1" t="s">
        <v>412</v>
      </c>
      <c r="B53" s="17" t="s">
        <v>398</v>
      </c>
      <c r="C53" s="18" t="s">
        <v>229</v>
      </c>
    </row>
    <row r="54" spans="1:3" x14ac:dyDescent="0.3">
      <c r="A54" s="1" t="s">
        <v>413</v>
      </c>
      <c r="B54" s="17" t="s">
        <v>399</v>
      </c>
      <c r="C54" s="18" t="s">
        <v>224</v>
      </c>
    </row>
    <row r="55" spans="1:3" x14ac:dyDescent="0.3">
      <c r="A55" s="1" t="s">
        <v>414</v>
      </c>
      <c r="B55" s="17" t="s">
        <v>400</v>
      </c>
      <c r="C55" s="18" t="s">
        <v>229</v>
      </c>
    </row>
    <row r="56" spans="1:3" x14ac:dyDescent="0.3">
      <c r="A56" s="1" t="s">
        <v>415</v>
      </c>
      <c r="B56" s="17" t="s">
        <v>401</v>
      </c>
      <c r="C56" s="18" t="s">
        <v>224</v>
      </c>
    </row>
    <row r="57" spans="1:3" x14ac:dyDescent="0.3">
      <c r="A57" s="1" t="s">
        <v>416</v>
      </c>
      <c r="B57" s="17" t="s">
        <v>402</v>
      </c>
      <c r="C57" s="18" t="s">
        <v>229</v>
      </c>
    </row>
    <row r="58" spans="1:3" x14ac:dyDescent="0.3">
      <c r="A58" s="1" t="s">
        <v>417</v>
      </c>
      <c r="B58" s="17" t="s">
        <v>421</v>
      </c>
      <c r="C58" s="18" t="s">
        <v>224</v>
      </c>
    </row>
    <row r="59" spans="1:3" x14ac:dyDescent="0.3">
      <c r="A59" s="1" t="s">
        <v>418</v>
      </c>
      <c r="B59" s="17" t="s">
        <v>422</v>
      </c>
      <c r="C59" s="18" t="s">
        <v>229</v>
      </c>
    </row>
    <row r="60" spans="1:3" x14ac:dyDescent="0.3">
      <c r="A60" s="1" t="s">
        <v>419</v>
      </c>
      <c r="B60" s="17" t="s">
        <v>403</v>
      </c>
      <c r="C60" s="18" t="s">
        <v>224</v>
      </c>
    </row>
    <row r="61" spans="1:3" x14ac:dyDescent="0.3">
      <c r="A61" s="1" t="s">
        <v>420</v>
      </c>
      <c r="B61" s="17" t="s">
        <v>404</v>
      </c>
      <c r="C61" s="18" t="s">
        <v>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29</v>
      </c>
      <c r="B8" t="s">
        <v>15</v>
      </c>
      <c r="C8" t="s">
        <v>48</v>
      </c>
      <c r="D8" t="s">
        <v>18</v>
      </c>
    </row>
    <row r="9" spans="1:13" x14ac:dyDescent="0.3">
      <c r="A9" t="s">
        <v>49</v>
      </c>
      <c r="B9" t="s">
        <v>50</v>
      </c>
      <c r="C9" t="s">
        <v>51</v>
      </c>
      <c r="D9" t="s">
        <v>19</v>
      </c>
      <c r="J9" t="s">
        <v>27</v>
      </c>
      <c r="K9" s="22" t="s">
        <v>79</v>
      </c>
      <c r="L9" s="22" t="s">
        <v>61</v>
      </c>
      <c r="M9" s="22" t="s">
        <v>78</v>
      </c>
    </row>
    <row r="10" spans="1:13" x14ac:dyDescent="0.3">
      <c r="A10" t="s">
        <v>52</v>
      </c>
      <c r="B10" t="s">
        <v>53</v>
      </c>
      <c r="C10" t="s">
        <v>51</v>
      </c>
      <c r="D10" t="s">
        <v>19</v>
      </c>
      <c r="J10" t="s">
        <v>28</v>
      </c>
      <c r="K10" s="22" t="s">
        <v>81</v>
      </c>
      <c r="L10" s="22" t="s">
        <v>61</v>
      </c>
      <c r="M10" s="22" t="s">
        <v>80</v>
      </c>
    </row>
    <row r="11" spans="1:13" x14ac:dyDescent="0.3">
      <c r="A11" t="s">
        <v>54</v>
      </c>
      <c r="B11" t="s">
        <v>55</v>
      </c>
      <c r="C11" t="s">
        <v>51</v>
      </c>
      <c r="D11" t="s">
        <v>19</v>
      </c>
      <c r="J11" t="s">
        <v>30</v>
      </c>
      <c r="K11" s="22" t="s">
        <v>85</v>
      </c>
      <c r="L11" s="22" t="s">
        <v>55</v>
      </c>
      <c r="M11" s="22" t="s">
        <v>88</v>
      </c>
    </row>
    <row r="12" spans="1:13" x14ac:dyDescent="0.3">
      <c r="A12" t="s">
        <v>56</v>
      </c>
      <c r="B12" t="s">
        <v>57</v>
      </c>
      <c r="C12" t="s">
        <v>51</v>
      </c>
      <c r="D12" t="s">
        <v>19</v>
      </c>
      <c r="J12" t="s">
        <v>31</v>
      </c>
      <c r="K12" s="22" t="s">
        <v>85</v>
      </c>
      <c r="L12" s="22" t="s">
        <v>101</v>
      </c>
      <c r="M12" s="22" t="s">
        <v>89</v>
      </c>
    </row>
    <row r="13" spans="1:13" x14ac:dyDescent="0.3">
      <c r="A13" t="s">
        <v>58</v>
      </c>
      <c r="B13" t="s">
        <v>59</v>
      </c>
      <c r="C13" t="s">
        <v>51</v>
      </c>
      <c r="D13" t="s">
        <v>19</v>
      </c>
      <c r="J13" t="s">
        <v>32</v>
      </c>
      <c r="K13" s="22" t="s">
        <v>70</v>
      </c>
      <c r="L13" s="22" t="s">
        <v>100</v>
      </c>
      <c r="M13" s="22" t="s">
        <v>72</v>
      </c>
    </row>
    <row r="14" spans="1:13" x14ac:dyDescent="0.3">
      <c r="A14" t="s">
        <v>60</v>
      </c>
      <c r="B14" t="s">
        <v>61</v>
      </c>
      <c r="C14" t="s">
        <v>62</v>
      </c>
      <c r="D14" t="s">
        <v>19</v>
      </c>
      <c r="J14" t="s">
        <v>33</v>
      </c>
      <c r="K14" s="22" t="s">
        <v>70</v>
      </c>
      <c r="L14" s="22" t="s">
        <v>101</v>
      </c>
      <c r="M14" s="22" t="s">
        <v>73</v>
      </c>
    </row>
    <row r="15" spans="1:13" x14ac:dyDescent="0.3">
      <c r="A15" t="s">
        <v>63</v>
      </c>
      <c r="B15" t="s">
        <v>61</v>
      </c>
      <c r="C15" t="s">
        <v>64</v>
      </c>
      <c r="D15" t="s">
        <v>19</v>
      </c>
      <c r="J15" t="s">
        <v>34</v>
      </c>
      <c r="K15" s="22" t="s">
        <v>70</v>
      </c>
      <c r="L15" s="22" t="s">
        <v>55</v>
      </c>
      <c r="M15" s="22" t="s">
        <v>74</v>
      </c>
    </row>
    <row r="16" spans="1:13" x14ac:dyDescent="0.3">
      <c r="A16" t="s">
        <v>65</v>
      </c>
      <c r="B16" t="s">
        <v>61</v>
      </c>
      <c r="C16" t="s">
        <v>66</v>
      </c>
      <c r="D16" t="s">
        <v>19</v>
      </c>
      <c r="J16" t="s">
        <v>35</v>
      </c>
      <c r="K16" s="22" t="s">
        <v>85</v>
      </c>
      <c r="L16" s="22" t="s">
        <v>100</v>
      </c>
      <c r="M16" s="22" t="s">
        <v>87</v>
      </c>
    </row>
    <row r="17" spans="1:13" x14ac:dyDescent="0.3">
      <c r="A17" t="s">
        <v>67</v>
      </c>
      <c r="B17" t="s">
        <v>61</v>
      </c>
      <c r="C17" t="s">
        <v>68</v>
      </c>
      <c r="D17" t="s">
        <v>19</v>
      </c>
      <c r="J17" t="s">
        <v>36</v>
      </c>
      <c r="K17" s="22" t="s">
        <v>85</v>
      </c>
      <c r="L17" s="22" t="s">
        <v>61</v>
      </c>
      <c r="M17" s="22" t="s">
        <v>84</v>
      </c>
    </row>
    <row r="18" spans="1:13" x14ac:dyDescent="0.3">
      <c r="A18" t="s">
        <v>69</v>
      </c>
      <c r="B18" t="s">
        <v>61</v>
      </c>
      <c r="C18" t="s">
        <v>70</v>
      </c>
      <c r="D18" t="s">
        <v>19</v>
      </c>
      <c r="J18" t="s">
        <v>37</v>
      </c>
      <c r="K18" s="22" t="s">
        <v>70</v>
      </c>
      <c r="L18" s="22" t="s">
        <v>61</v>
      </c>
      <c r="M18" s="22" t="s">
        <v>69</v>
      </c>
    </row>
    <row r="19" spans="1:13" x14ac:dyDescent="0.3">
      <c r="A19" t="s">
        <v>71</v>
      </c>
      <c r="B19" t="s">
        <v>50</v>
      </c>
      <c r="C19" t="s">
        <v>70</v>
      </c>
      <c r="D19" t="s">
        <v>19</v>
      </c>
      <c r="J19" t="s">
        <v>38</v>
      </c>
      <c r="K19" s="22" t="s">
        <v>92</v>
      </c>
      <c r="L19" s="22" t="s">
        <v>61</v>
      </c>
      <c r="M19" s="22" t="s">
        <v>91</v>
      </c>
    </row>
    <row r="20" spans="1:13" x14ac:dyDescent="0.3">
      <c r="A20" t="s">
        <v>72</v>
      </c>
      <c r="B20" t="s">
        <v>53</v>
      </c>
      <c r="C20" t="s">
        <v>70</v>
      </c>
      <c r="D20" t="s">
        <v>19</v>
      </c>
      <c r="J20" t="s">
        <v>39</v>
      </c>
      <c r="K20" s="22" t="s">
        <v>51</v>
      </c>
      <c r="L20" s="22" t="s">
        <v>50</v>
      </c>
      <c r="M20" s="22" t="s">
        <v>49</v>
      </c>
    </row>
    <row r="21" spans="1:13" x14ac:dyDescent="0.3">
      <c r="A21" t="s">
        <v>73</v>
      </c>
      <c r="B21" t="s">
        <v>55</v>
      </c>
      <c r="C21" t="s">
        <v>70</v>
      </c>
      <c r="D21" t="s">
        <v>19</v>
      </c>
      <c r="J21" t="s">
        <v>40</v>
      </c>
      <c r="K21" s="22" t="s">
        <v>51</v>
      </c>
      <c r="L21" s="22" t="s">
        <v>59</v>
      </c>
      <c r="M21" s="22" t="s">
        <v>58</v>
      </c>
    </row>
    <row r="22" spans="1:13" x14ac:dyDescent="0.3">
      <c r="A22" t="s">
        <v>74</v>
      </c>
      <c r="B22" t="s">
        <v>57</v>
      </c>
      <c r="C22" t="s">
        <v>70</v>
      </c>
      <c r="D22" t="s">
        <v>19</v>
      </c>
      <c r="J22" t="s">
        <v>41</v>
      </c>
      <c r="K22" s="22" t="s">
        <v>51</v>
      </c>
      <c r="L22" s="22" t="s">
        <v>100</v>
      </c>
      <c r="M22" s="22" t="s">
        <v>52</v>
      </c>
    </row>
    <row r="23" spans="1:13" x14ac:dyDescent="0.3">
      <c r="A23" t="s">
        <v>75</v>
      </c>
      <c r="B23" t="s">
        <v>59</v>
      </c>
      <c r="C23" t="s">
        <v>70</v>
      </c>
      <c r="D23" t="s">
        <v>19</v>
      </c>
      <c r="J23" t="s">
        <v>42</v>
      </c>
      <c r="K23" s="22" t="s">
        <v>68</v>
      </c>
      <c r="L23" s="22" t="s">
        <v>61</v>
      </c>
      <c r="M23" s="22" t="s">
        <v>67</v>
      </c>
    </row>
    <row r="24" spans="1:13" x14ac:dyDescent="0.3">
      <c r="A24" t="s">
        <v>76</v>
      </c>
      <c r="B24" t="s">
        <v>61</v>
      </c>
      <c r="C24" t="s">
        <v>77</v>
      </c>
      <c r="D24" t="s">
        <v>19</v>
      </c>
      <c r="J24" t="s">
        <v>43</v>
      </c>
      <c r="K24" s="22" t="s">
        <v>94</v>
      </c>
      <c r="L24" s="22" t="s">
        <v>61</v>
      </c>
      <c r="M24" s="22" t="s">
        <v>93</v>
      </c>
    </row>
    <row r="25" spans="1:13" x14ac:dyDescent="0.3">
      <c r="A25" t="s">
        <v>78</v>
      </c>
      <c r="B25" t="s">
        <v>61</v>
      </c>
      <c r="C25" t="s">
        <v>79</v>
      </c>
      <c r="D25" t="s">
        <v>19</v>
      </c>
      <c r="J25" t="s">
        <v>44</v>
      </c>
      <c r="K25" s="22" t="s">
        <v>51</v>
      </c>
      <c r="L25" s="22" t="s">
        <v>55</v>
      </c>
      <c r="M25" s="22" t="s">
        <v>54</v>
      </c>
    </row>
    <row r="26" spans="1:13" x14ac:dyDescent="0.3">
      <c r="A26" t="s">
        <v>80</v>
      </c>
      <c r="B26" t="s">
        <v>61</v>
      </c>
      <c r="C26" t="s">
        <v>81</v>
      </c>
      <c r="D26" t="s">
        <v>19</v>
      </c>
      <c r="J26" t="s">
        <v>45</v>
      </c>
      <c r="K26" s="22" t="s">
        <v>51</v>
      </c>
      <c r="L26" s="22" t="s">
        <v>57</v>
      </c>
      <c r="M26" s="22" t="s">
        <v>56</v>
      </c>
    </row>
    <row r="27" spans="1:13" x14ac:dyDescent="0.3">
      <c r="A27" t="s">
        <v>82</v>
      </c>
      <c r="B27" t="s">
        <v>61</v>
      </c>
      <c r="C27" t="s">
        <v>83</v>
      </c>
      <c r="D27" t="s">
        <v>19</v>
      </c>
      <c r="J27" t="s">
        <v>46</v>
      </c>
      <c r="K27" s="22" t="s">
        <v>85</v>
      </c>
      <c r="L27" s="22" t="s">
        <v>50</v>
      </c>
      <c r="M27" s="22" t="s">
        <v>86</v>
      </c>
    </row>
    <row r="28" spans="1:13" x14ac:dyDescent="0.3">
      <c r="A28" t="s">
        <v>84</v>
      </c>
      <c r="B28" t="s">
        <v>61</v>
      </c>
      <c r="C28" t="s">
        <v>85</v>
      </c>
      <c r="D28" t="s">
        <v>19</v>
      </c>
      <c r="J28" t="s">
        <v>47</v>
      </c>
      <c r="K28" s="22" t="s">
        <v>85</v>
      </c>
      <c r="L28" s="22" t="s">
        <v>59</v>
      </c>
      <c r="M28" s="22" t="s">
        <v>90</v>
      </c>
    </row>
    <row r="29" spans="1:13" x14ac:dyDescent="0.3">
      <c r="A29" t="s">
        <v>86</v>
      </c>
      <c r="B29" t="s">
        <v>50</v>
      </c>
      <c r="C29" t="s">
        <v>85</v>
      </c>
      <c r="D29" t="s">
        <v>19</v>
      </c>
    </row>
    <row r="30" spans="1:13" x14ac:dyDescent="0.3">
      <c r="A30" t="s">
        <v>87</v>
      </c>
      <c r="B30" t="s">
        <v>53</v>
      </c>
      <c r="C30" t="s">
        <v>85</v>
      </c>
      <c r="D30" t="s">
        <v>19</v>
      </c>
    </row>
    <row r="31" spans="1:13" x14ac:dyDescent="0.3">
      <c r="A31" t="s">
        <v>88</v>
      </c>
      <c r="B31" t="s">
        <v>55</v>
      </c>
      <c r="C31" t="s">
        <v>85</v>
      </c>
      <c r="D31" t="s">
        <v>19</v>
      </c>
    </row>
    <row r="32" spans="1:13" x14ac:dyDescent="0.3">
      <c r="A32" t="s">
        <v>89</v>
      </c>
      <c r="B32" t="s">
        <v>57</v>
      </c>
      <c r="C32" t="s">
        <v>85</v>
      </c>
      <c r="D32" t="s">
        <v>19</v>
      </c>
    </row>
    <row r="33" spans="1:4" x14ac:dyDescent="0.3">
      <c r="A33" t="s">
        <v>90</v>
      </c>
      <c r="B33" t="s">
        <v>59</v>
      </c>
      <c r="C33" t="s">
        <v>85</v>
      </c>
      <c r="D33" t="s">
        <v>19</v>
      </c>
    </row>
    <row r="34" spans="1:4" x14ac:dyDescent="0.3">
      <c r="A34" t="s">
        <v>91</v>
      </c>
      <c r="B34" t="s">
        <v>61</v>
      </c>
      <c r="C34" t="s">
        <v>92</v>
      </c>
      <c r="D34" t="s">
        <v>19</v>
      </c>
    </row>
    <row r="35" spans="1:4" x14ac:dyDescent="0.3">
      <c r="A35" t="s">
        <v>93</v>
      </c>
      <c r="B35" t="s">
        <v>61</v>
      </c>
      <c r="C35" t="s">
        <v>94</v>
      </c>
      <c r="D35" t="s">
        <v>19</v>
      </c>
    </row>
    <row r="36" spans="1:4" x14ac:dyDescent="0.3">
      <c r="A36" t="s">
        <v>95</v>
      </c>
      <c r="B36" t="s">
        <v>55</v>
      </c>
      <c r="C36" t="s">
        <v>15</v>
      </c>
      <c r="D36" t="s">
        <v>26</v>
      </c>
    </row>
    <row r="37" spans="1:4" x14ac:dyDescent="0.3">
      <c r="A37" t="s">
        <v>96</v>
      </c>
      <c r="B37" t="s">
        <v>55</v>
      </c>
      <c r="C37" t="s">
        <v>15</v>
      </c>
      <c r="D37" t="s">
        <v>26</v>
      </c>
    </row>
    <row r="38" spans="1:4" x14ac:dyDescent="0.3">
      <c r="A38" t="s">
        <v>97</v>
      </c>
      <c r="B38" t="s">
        <v>55</v>
      </c>
      <c r="C38" t="s">
        <v>15</v>
      </c>
      <c r="D38" t="s">
        <v>26</v>
      </c>
    </row>
    <row r="39" spans="1:4" x14ac:dyDescent="0.3">
      <c r="A39" t="s">
        <v>25</v>
      </c>
      <c r="B39" t="s">
        <v>61</v>
      </c>
      <c r="C39" t="s">
        <v>15</v>
      </c>
      <c r="D39" t="s">
        <v>26</v>
      </c>
    </row>
    <row r="40" spans="1:4" x14ac:dyDescent="0.3">
      <c r="A40" t="s">
        <v>98</v>
      </c>
      <c r="B40" t="s">
        <v>53</v>
      </c>
      <c r="C40" t="s">
        <v>15</v>
      </c>
      <c r="D40" t="s">
        <v>26</v>
      </c>
    </row>
    <row r="41" spans="1:4" x14ac:dyDescent="0.3">
      <c r="A41" t="s">
        <v>99</v>
      </c>
      <c r="B41" t="s">
        <v>59</v>
      </c>
      <c r="C41" t="s">
        <v>15</v>
      </c>
      <c r="D41" t="s">
        <v>26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9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9.5546875" bestFit="1" customWidth="1"/>
    <col min="3" max="3" width="6.886718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s="47" t="s">
        <v>105</v>
      </c>
      <c r="B2" s="47" t="s">
        <v>139</v>
      </c>
      <c r="C2" s="47" t="s">
        <v>19</v>
      </c>
      <c r="E2" t="s">
        <v>140</v>
      </c>
    </row>
    <row r="3" spans="1:5" x14ac:dyDescent="0.3">
      <c r="A3" s="47" t="s">
        <v>106</v>
      </c>
      <c r="B3" s="47" t="s">
        <v>203</v>
      </c>
      <c r="C3" s="47" t="s">
        <v>204</v>
      </c>
      <c r="E3" t="s">
        <v>205</v>
      </c>
    </row>
    <row r="4" spans="1:5" x14ac:dyDescent="0.3">
      <c r="A4" s="47" t="s">
        <v>107</v>
      </c>
      <c r="B4" s="47" t="s">
        <v>206</v>
      </c>
      <c r="C4" s="47" t="s">
        <v>204</v>
      </c>
      <c r="E4" t="s">
        <v>207</v>
      </c>
    </row>
    <row r="5" spans="1:5" x14ac:dyDescent="0.3">
      <c r="A5" s="47" t="s">
        <v>108</v>
      </c>
      <c r="B5" s="47" t="s">
        <v>208</v>
      </c>
      <c r="C5" s="47" t="s">
        <v>204</v>
      </c>
      <c r="E5" t="s">
        <v>209</v>
      </c>
    </row>
    <row r="6" spans="1:5" x14ac:dyDescent="0.3">
      <c r="A6" s="47" t="s">
        <v>109</v>
      </c>
      <c r="B6" s="47" t="s">
        <v>210</v>
      </c>
      <c r="C6" s="47" t="s">
        <v>204</v>
      </c>
      <c r="E6" t="s">
        <v>211</v>
      </c>
    </row>
    <row r="7" spans="1:5" x14ac:dyDescent="0.3">
      <c r="A7" s="47" t="s">
        <v>110</v>
      </c>
      <c r="B7" s="47" t="s">
        <v>212</v>
      </c>
      <c r="C7" s="47" t="s">
        <v>204</v>
      </c>
      <c r="E7" t="s">
        <v>213</v>
      </c>
    </row>
    <row r="8" spans="1:5" x14ac:dyDescent="0.3">
      <c r="A8" s="47" t="s">
        <v>111</v>
      </c>
      <c r="B8" s="47" t="s">
        <v>214</v>
      </c>
      <c r="C8" s="47" t="s">
        <v>204</v>
      </c>
      <c r="E8" t="s">
        <v>215</v>
      </c>
    </row>
    <row r="9" spans="1:5" x14ac:dyDescent="0.3">
      <c r="A9" s="47" t="s">
        <v>112</v>
      </c>
      <c r="B9" s="47" t="s">
        <v>216</v>
      </c>
      <c r="C9" s="47" t="s">
        <v>204</v>
      </c>
      <c r="E9" t="s">
        <v>217</v>
      </c>
    </row>
    <row r="10" spans="1:5" x14ac:dyDescent="0.3">
      <c r="A10" s="47" t="s">
        <v>120</v>
      </c>
      <c r="B10" s="47" t="s">
        <v>218</v>
      </c>
      <c r="C10" s="47" t="s">
        <v>204</v>
      </c>
      <c r="E10" t="s">
        <v>219</v>
      </c>
    </row>
    <row r="11" spans="1:5" x14ac:dyDescent="0.3">
      <c r="A11" s="47" t="s">
        <v>121</v>
      </c>
      <c r="B11" s="47" t="s">
        <v>220</v>
      </c>
      <c r="C11" s="47" t="s">
        <v>204</v>
      </c>
      <c r="E11" t="s">
        <v>221</v>
      </c>
    </row>
    <row r="12" spans="1:5" x14ac:dyDescent="0.3">
      <c r="A12" s="47" t="s">
        <v>122</v>
      </c>
      <c r="B12" s="47" t="s">
        <v>222</v>
      </c>
      <c r="C12" s="47" t="s">
        <v>204</v>
      </c>
      <c r="E12" t="s">
        <v>223</v>
      </c>
    </row>
    <row r="13" spans="1:5" x14ac:dyDescent="0.3">
      <c r="A13" s="47" t="s">
        <v>300</v>
      </c>
      <c r="B13" s="47" t="s">
        <v>282</v>
      </c>
      <c r="C13" s="47" t="s">
        <v>204</v>
      </c>
      <c r="E13" t="s">
        <v>283</v>
      </c>
    </row>
    <row r="14" spans="1:5" x14ac:dyDescent="0.3">
      <c r="A14" s="47" t="s">
        <v>301</v>
      </c>
      <c r="B14" s="47" t="s">
        <v>284</v>
      </c>
      <c r="C14" s="47" t="s">
        <v>204</v>
      </c>
      <c r="E14" t="s">
        <v>285</v>
      </c>
    </row>
    <row r="15" spans="1:5" x14ac:dyDescent="0.3">
      <c r="A15" s="47" t="s">
        <v>302</v>
      </c>
      <c r="B15" s="47" t="s">
        <v>286</v>
      </c>
      <c r="C15" s="47" t="s">
        <v>204</v>
      </c>
      <c r="E15" t="s">
        <v>287</v>
      </c>
    </row>
    <row r="16" spans="1:5" x14ac:dyDescent="0.3">
      <c r="A16" s="47" t="s">
        <v>303</v>
      </c>
      <c r="B16" s="47" t="s">
        <v>288</v>
      </c>
      <c r="C16" s="47" t="s">
        <v>204</v>
      </c>
      <c r="E16" t="s">
        <v>289</v>
      </c>
    </row>
    <row r="17" spans="1:5" x14ac:dyDescent="0.3">
      <c r="A17" s="47" t="s">
        <v>304</v>
      </c>
      <c r="B17" s="47" t="s">
        <v>290</v>
      </c>
      <c r="C17" s="47" t="s">
        <v>204</v>
      </c>
      <c r="E17" t="s">
        <v>291</v>
      </c>
    </row>
    <row r="18" spans="1:5" x14ac:dyDescent="0.3">
      <c r="A18" s="47" t="s">
        <v>305</v>
      </c>
      <c r="B18" s="47" t="s">
        <v>292</v>
      </c>
      <c r="C18" s="47" t="s">
        <v>204</v>
      </c>
      <c r="E18" t="s">
        <v>293</v>
      </c>
    </row>
    <row r="19" spans="1:5" x14ac:dyDescent="0.3">
      <c r="A19" s="47" t="s">
        <v>306</v>
      </c>
      <c r="B19" s="47" t="s">
        <v>294</v>
      </c>
      <c r="C19" s="47" t="s">
        <v>204</v>
      </c>
      <c r="E19" t="s">
        <v>295</v>
      </c>
    </row>
    <row r="20" spans="1:5" x14ac:dyDescent="0.3">
      <c r="A20" s="47" t="s">
        <v>307</v>
      </c>
      <c r="B20" s="47" t="s">
        <v>296</v>
      </c>
      <c r="C20" s="47" t="s">
        <v>204</v>
      </c>
      <c r="E20" t="s">
        <v>297</v>
      </c>
    </row>
    <row r="21" spans="1:5" x14ac:dyDescent="0.3">
      <c r="A21" s="47" t="s">
        <v>308</v>
      </c>
      <c r="B21" s="47" t="s">
        <v>298</v>
      </c>
      <c r="C21" s="47" t="s">
        <v>204</v>
      </c>
      <c r="E21" t="s">
        <v>299</v>
      </c>
    </row>
    <row r="22" spans="1:5" x14ac:dyDescent="0.3">
      <c r="A22" s="47" t="s">
        <v>383</v>
      </c>
      <c r="B22" s="47" t="s">
        <v>367</v>
      </c>
      <c r="C22" s="47" t="s">
        <v>204</v>
      </c>
      <c r="E22" t="s">
        <v>368</v>
      </c>
    </row>
    <row r="23" spans="1:5" x14ac:dyDescent="0.3">
      <c r="A23" s="47" t="s">
        <v>384</v>
      </c>
      <c r="B23" s="47" t="s">
        <v>369</v>
      </c>
      <c r="C23" s="47" t="s">
        <v>204</v>
      </c>
      <c r="E23" t="s">
        <v>370</v>
      </c>
    </row>
    <row r="24" spans="1:5" x14ac:dyDescent="0.3">
      <c r="A24" s="47" t="s">
        <v>385</v>
      </c>
      <c r="B24" s="47" t="s">
        <v>371</v>
      </c>
      <c r="C24" s="47" t="s">
        <v>204</v>
      </c>
      <c r="E24" t="s">
        <v>372</v>
      </c>
    </row>
    <row r="25" spans="1:5" x14ac:dyDescent="0.3">
      <c r="A25" s="47" t="s">
        <v>386</v>
      </c>
      <c r="B25" s="47" t="s">
        <v>373</v>
      </c>
      <c r="C25" s="47" t="s">
        <v>204</v>
      </c>
      <c r="E25" t="s">
        <v>374</v>
      </c>
    </row>
    <row r="26" spans="1:5" x14ac:dyDescent="0.3">
      <c r="A26" s="47" t="s">
        <v>387</v>
      </c>
      <c r="B26" s="47" t="s">
        <v>375</v>
      </c>
      <c r="C26" s="47" t="s">
        <v>204</v>
      </c>
      <c r="E26" t="s">
        <v>376</v>
      </c>
    </row>
    <row r="27" spans="1:5" x14ac:dyDescent="0.3">
      <c r="A27" s="47" t="s">
        <v>388</v>
      </c>
      <c r="B27" s="47" t="s">
        <v>377</v>
      </c>
      <c r="C27" s="47" t="s">
        <v>204</v>
      </c>
      <c r="E27" t="s">
        <v>378</v>
      </c>
    </row>
    <row r="28" spans="1:5" x14ac:dyDescent="0.3">
      <c r="A28" s="47" t="s">
        <v>389</v>
      </c>
      <c r="B28" s="47" t="s">
        <v>379</v>
      </c>
      <c r="C28" s="47" t="s">
        <v>204</v>
      </c>
      <c r="E28" t="s">
        <v>380</v>
      </c>
    </row>
    <row r="29" spans="1:5" x14ac:dyDescent="0.3">
      <c r="A29" s="47" t="s">
        <v>390</v>
      </c>
      <c r="B29" s="47" t="s">
        <v>381</v>
      </c>
      <c r="C29" s="47" t="s">
        <v>204</v>
      </c>
      <c r="E29" t="s">
        <v>382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566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9.5546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7.21875" bestFit="1" customWidth="1"/>
    <col min="7" max="7" width="16.77734375" bestFit="1" customWidth="1"/>
    <col min="8" max="8" width="34.66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47" t="s">
        <v>105</v>
      </c>
      <c r="B2" s="47" t="s">
        <v>139</v>
      </c>
      <c r="C2">
        <v>1</v>
      </c>
      <c r="D2" s="47" t="s">
        <v>141</v>
      </c>
      <c r="E2">
        <v>1</v>
      </c>
      <c r="F2" s="47" t="s">
        <v>123</v>
      </c>
      <c r="G2">
        <v>8</v>
      </c>
      <c r="H2" s="47"/>
      <c r="I2" s="47"/>
    </row>
    <row r="3" spans="1:10" x14ac:dyDescent="0.3">
      <c r="A3" s="47" t="s">
        <v>105</v>
      </c>
      <c r="B3" s="47" t="s">
        <v>139</v>
      </c>
      <c r="C3">
        <v>2</v>
      </c>
      <c r="D3" s="47" t="s">
        <v>142</v>
      </c>
      <c r="E3">
        <v>1</v>
      </c>
      <c r="F3" s="47" t="s">
        <v>142</v>
      </c>
      <c r="G3">
        <v>2</v>
      </c>
      <c r="H3" s="47" t="s">
        <v>363</v>
      </c>
      <c r="I3" s="47" t="s">
        <v>114</v>
      </c>
      <c r="J3">
        <v>0</v>
      </c>
    </row>
    <row r="4" spans="1:10" x14ac:dyDescent="0.3">
      <c r="A4" s="47" t="s">
        <v>105</v>
      </c>
      <c r="B4" s="47" t="s">
        <v>139</v>
      </c>
      <c r="C4">
        <v>3</v>
      </c>
      <c r="D4" s="47" t="s">
        <v>143</v>
      </c>
      <c r="E4">
        <v>1</v>
      </c>
      <c r="F4" s="47" t="s">
        <v>144</v>
      </c>
      <c r="G4">
        <v>1</v>
      </c>
      <c r="H4" s="47" t="s">
        <v>364</v>
      </c>
      <c r="I4" s="47" t="s">
        <v>116</v>
      </c>
      <c r="J4">
        <v>1</v>
      </c>
    </row>
    <row r="5" spans="1:10" x14ac:dyDescent="0.3">
      <c r="A5" s="47" t="s">
        <v>105</v>
      </c>
      <c r="B5" s="47" t="s">
        <v>139</v>
      </c>
      <c r="C5">
        <v>4</v>
      </c>
      <c r="D5" s="47" t="s">
        <v>145</v>
      </c>
      <c r="E5">
        <v>1</v>
      </c>
      <c r="F5" s="47" t="s">
        <v>146</v>
      </c>
      <c r="G5">
        <v>3</v>
      </c>
      <c r="H5" s="47" t="s">
        <v>365</v>
      </c>
      <c r="I5" s="47" t="s">
        <v>117</v>
      </c>
      <c r="J5">
        <v>2</v>
      </c>
    </row>
    <row r="6" spans="1:10" x14ac:dyDescent="0.3">
      <c r="A6" s="47" t="s">
        <v>105</v>
      </c>
      <c r="B6" s="47" t="s">
        <v>139</v>
      </c>
      <c r="C6">
        <v>5</v>
      </c>
      <c r="D6" s="47" t="s">
        <v>147</v>
      </c>
      <c r="E6">
        <v>1</v>
      </c>
      <c r="F6" s="47" t="s">
        <v>10</v>
      </c>
      <c r="G6">
        <v>5</v>
      </c>
      <c r="H6" s="47"/>
      <c r="I6" s="47"/>
    </row>
    <row r="7" spans="1:10" x14ac:dyDescent="0.3">
      <c r="A7" s="47" t="s">
        <v>105</v>
      </c>
      <c r="B7" s="47" t="s">
        <v>139</v>
      </c>
      <c r="C7">
        <v>6</v>
      </c>
      <c r="D7" s="47" t="s">
        <v>148</v>
      </c>
      <c r="E7">
        <v>1</v>
      </c>
      <c r="F7" s="47" t="s">
        <v>11</v>
      </c>
      <c r="G7">
        <v>7</v>
      </c>
      <c r="H7" s="47"/>
      <c r="I7" s="47"/>
    </row>
    <row r="8" spans="1:10" x14ac:dyDescent="0.3">
      <c r="A8" s="47" t="s">
        <v>105</v>
      </c>
      <c r="B8" s="47" t="s">
        <v>139</v>
      </c>
      <c r="C8">
        <v>7</v>
      </c>
      <c r="D8" s="47" t="s">
        <v>149</v>
      </c>
      <c r="E8">
        <v>1</v>
      </c>
      <c r="F8" s="47" t="s">
        <v>104</v>
      </c>
      <c r="G8">
        <v>6</v>
      </c>
      <c r="H8" s="47"/>
      <c r="I8" s="47"/>
    </row>
    <row r="9" spans="1:10" x14ac:dyDescent="0.3">
      <c r="A9" s="47" t="s">
        <v>105</v>
      </c>
      <c r="B9" s="47" t="s">
        <v>139</v>
      </c>
      <c r="C9">
        <v>8</v>
      </c>
      <c r="D9" s="47" t="s">
        <v>150</v>
      </c>
      <c r="E9">
        <v>1</v>
      </c>
      <c r="F9" s="47" t="s">
        <v>151</v>
      </c>
      <c r="G9">
        <v>4</v>
      </c>
      <c r="H9" s="47" t="s">
        <v>366</v>
      </c>
      <c r="I9" s="47" t="s">
        <v>118</v>
      </c>
      <c r="J9">
        <v>3</v>
      </c>
    </row>
    <row r="10" spans="1:10" x14ac:dyDescent="0.3">
      <c r="A10" s="47" t="s">
        <v>105</v>
      </c>
      <c r="B10" s="47" t="s">
        <v>139</v>
      </c>
      <c r="C10">
        <v>9</v>
      </c>
      <c r="D10" s="47" t="s">
        <v>152</v>
      </c>
      <c r="E10">
        <v>1</v>
      </c>
      <c r="F10" s="47" t="s">
        <v>153</v>
      </c>
      <c r="G10">
        <v>9</v>
      </c>
      <c r="H10" s="47"/>
      <c r="I10" s="47"/>
    </row>
    <row r="11" spans="1:10" x14ac:dyDescent="0.3">
      <c r="A11" s="47" t="s">
        <v>105</v>
      </c>
      <c r="B11" s="47" t="s">
        <v>139</v>
      </c>
      <c r="C11">
        <v>10</v>
      </c>
      <c r="D11" s="47" t="s">
        <v>154</v>
      </c>
      <c r="E11">
        <v>1</v>
      </c>
      <c r="F11" s="47" t="s">
        <v>155</v>
      </c>
      <c r="G11">
        <v>10</v>
      </c>
      <c r="H11" s="47"/>
      <c r="I11" s="47"/>
    </row>
    <row r="12" spans="1:10" x14ac:dyDescent="0.3">
      <c r="A12" s="47" t="s">
        <v>105</v>
      </c>
      <c r="B12" s="47" t="s">
        <v>139</v>
      </c>
      <c r="C12">
        <v>11</v>
      </c>
      <c r="D12" s="47" t="s">
        <v>156</v>
      </c>
      <c r="E12">
        <v>1</v>
      </c>
      <c r="F12" s="47" t="s">
        <v>157</v>
      </c>
      <c r="G12">
        <v>11</v>
      </c>
      <c r="H12" s="47"/>
      <c r="I12" s="47"/>
    </row>
    <row r="13" spans="1:10" x14ac:dyDescent="0.3">
      <c r="A13" s="47" t="s">
        <v>105</v>
      </c>
      <c r="B13" s="47" t="s">
        <v>139</v>
      </c>
      <c r="C13">
        <v>12</v>
      </c>
      <c r="D13" s="47" t="s">
        <v>158</v>
      </c>
      <c r="E13">
        <v>1</v>
      </c>
      <c r="F13" s="47" t="s">
        <v>159</v>
      </c>
      <c r="G13">
        <v>12</v>
      </c>
      <c r="H13" s="47"/>
      <c r="I13" s="47"/>
    </row>
    <row r="14" spans="1:10" x14ac:dyDescent="0.3">
      <c r="A14" s="47" t="s">
        <v>105</v>
      </c>
      <c r="B14" s="47" t="s">
        <v>139</v>
      </c>
      <c r="C14">
        <v>13</v>
      </c>
      <c r="D14" s="47" t="s">
        <v>160</v>
      </c>
      <c r="E14">
        <v>1</v>
      </c>
      <c r="F14" s="47" t="s">
        <v>161</v>
      </c>
      <c r="G14">
        <v>13</v>
      </c>
      <c r="H14" s="47"/>
      <c r="I14" s="47"/>
    </row>
    <row r="15" spans="1:10" x14ac:dyDescent="0.3">
      <c r="A15" s="47" t="s">
        <v>105</v>
      </c>
      <c r="B15" s="47" t="s">
        <v>139</v>
      </c>
      <c r="C15">
        <v>14</v>
      </c>
      <c r="D15" s="47" t="s">
        <v>162</v>
      </c>
      <c r="E15">
        <v>1</v>
      </c>
      <c r="F15" s="47" t="s">
        <v>163</v>
      </c>
      <c r="G15">
        <v>14</v>
      </c>
      <c r="H15" s="47"/>
      <c r="I15" s="47"/>
    </row>
    <row r="16" spans="1:10" x14ac:dyDescent="0.3">
      <c r="A16" s="47" t="s">
        <v>105</v>
      </c>
      <c r="B16" s="47" t="s">
        <v>139</v>
      </c>
      <c r="C16">
        <v>15</v>
      </c>
      <c r="D16" s="47" t="s">
        <v>164</v>
      </c>
      <c r="E16">
        <v>1</v>
      </c>
      <c r="F16" s="47" t="s">
        <v>165</v>
      </c>
      <c r="G16">
        <v>15</v>
      </c>
      <c r="H16" s="47"/>
      <c r="I16" s="47"/>
    </row>
    <row r="17" spans="1:10" x14ac:dyDescent="0.3">
      <c r="A17" s="47" t="s">
        <v>105</v>
      </c>
      <c r="B17" s="47" t="s">
        <v>139</v>
      </c>
      <c r="C17">
        <v>16</v>
      </c>
      <c r="D17" s="47" t="s">
        <v>166</v>
      </c>
      <c r="E17">
        <v>1</v>
      </c>
      <c r="F17" s="47" t="s">
        <v>167</v>
      </c>
      <c r="G17">
        <v>16</v>
      </c>
      <c r="H17" s="47"/>
      <c r="I17" s="47"/>
    </row>
    <row r="18" spans="1:10" x14ac:dyDescent="0.3">
      <c r="A18" s="47" t="s">
        <v>105</v>
      </c>
      <c r="B18" s="47" t="s">
        <v>139</v>
      </c>
      <c r="C18">
        <v>17</v>
      </c>
      <c r="D18" s="47" t="s">
        <v>168</v>
      </c>
      <c r="E18">
        <v>1</v>
      </c>
      <c r="F18" s="47" t="s">
        <v>169</v>
      </c>
      <c r="G18">
        <v>17</v>
      </c>
      <c r="H18" s="47"/>
      <c r="I18" s="47"/>
    </row>
    <row r="19" spans="1:10" x14ac:dyDescent="0.3">
      <c r="A19" s="47" t="s">
        <v>105</v>
      </c>
      <c r="B19" s="47" t="s">
        <v>139</v>
      </c>
      <c r="C19">
        <v>18</v>
      </c>
      <c r="D19" s="47" t="s">
        <v>170</v>
      </c>
      <c r="E19">
        <v>1</v>
      </c>
      <c r="F19" s="47" t="s">
        <v>171</v>
      </c>
      <c r="G19">
        <v>18</v>
      </c>
      <c r="H19" s="47"/>
      <c r="I19" s="47"/>
    </row>
    <row r="20" spans="1:10" x14ac:dyDescent="0.3">
      <c r="A20" s="47" t="s">
        <v>105</v>
      </c>
      <c r="B20" s="47" t="s">
        <v>139</v>
      </c>
      <c r="C20">
        <v>19</v>
      </c>
      <c r="D20" s="47" t="s">
        <v>172</v>
      </c>
      <c r="E20">
        <v>1</v>
      </c>
      <c r="F20" s="47" t="s">
        <v>173</v>
      </c>
      <c r="G20">
        <v>19</v>
      </c>
      <c r="H20" s="47"/>
      <c r="I20" s="47"/>
    </row>
    <row r="21" spans="1:10" x14ac:dyDescent="0.3">
      <c r="A21" s="47" t="s">
        <v>105</v>
      </c>
      <c r="B21" s="47" t="s">
        <v>139</v>
      </c>
      <c r="C21">
        <v>20</v>
      </c>
      <c r="D21" s="47" t="s">
        <v>174</v>
      </c>
      <c r="E21">
        <v>1</v>
      </c>
      <c r="F21" s="47" t="s">
        <v>175</v>
      </c>
      <c r="G21">
        <v>20</v>
      </c>
      <c r="H21" s="47"/>
      <c r="I21" s="47"/>
    </row>
    <row r="22" spans="1:10" x14ac:dyDescent="0.3">
      <c r="A22" s="47" t="s">
        <v>105</v>
      </c>
      <c r="B22" s="47" t="s">
        <v>139</v>
      </c>
      <c r="C22">
        <v>21</v>
      </c>
      <c r="D22" s="47" t="s">
        <v>176</v>
      </c>
      <c r="E22">
        <v>1</v>
      </c>
      <c r="F22" s="47" t="s">
        <v>177</v>
      </c>
      <c r="G22">
        <v>21</v>
      </c>
      <c r="H22" s="47"/>
      <c r="I22" s="47"/>
    </row>
    <row r="23" spans="1:10" x14ac:dyDescent="0.3">
      <c r="A23" s="47" t="s">
        <v>105</v>
      </c>
      <c r="B23" s="47" t="s">
        <v>139</v>
      </c>
      <c r="C23">
        <v>22</v>
      </c>
      <c r="D23" s="47" t="s">
        <v>178</v>
      </c>
      <c r="E23">
        <v>1</v>
      </c>
      <c r="F23" s="47" t="s">
        <v>179</v>
      </c>
      <c r="G23">
        <v>22</v>
      </c>
      <c r="H23" s="47"/>
      <c r="I23" s="47"/>
    </row>
    <row r="24" spans="1:10" x14ac:dyDescent="0.3">
      <c r="A24" s="47" t="s">
        <v>105</v>
      </c>
      <c r="B24" s="47" t="s">
        <v>139</v>
      </c>
      <c r="C24">
        <v>23</v>
      </c>
      <c r="D24" s="47" t="s">
        <v>180</v>
      </c>
      <c r="E24">
        <v>1</v>
      </c>
      <c r="F24" s="47" t="s">
        <v>181</v>
      </c>
      <c r="G24">
        <v>23</v>
      </c>
      <c r="H24" s="47"/>
      <c r="I24" s="47"/>
    </row>
    <row r="25" spans="1:10" x14ac:dyDescent="0.3">
      <c r="A25" s="47" t="s">
        <v>105</v>
      </c>
      <c r="B25" s="47" t="s">
        <v>139</v>
      </c>
      <c r="C25">
        <v>24</v>
      </c>
      <c r="D25" s="47" t="s">
        <v>182</v>
      </c>
      <c r="E25">
        <v>1</v>
      </c>
      <c r="F25" s="47" t="s">
        <v>183</v>
      </c>
      <c r="G25">
        <v>24</v>
      </c>
      <c r="H25" s="47"/>
      <c r="I25" s="47"/>
    </row>
    <row r="26" spans="1:10" x14ac:dyDescent="0.3">
      <c r="A26" s="47" t="s">
        <v>105</v>
      </c>
      <c r="B26" s="47" t="s">
        <v>139</v>
      </c>
      <c r="C26">
        <v>25</v>
      </c>
      <c r="D26" s="47" t="s">
        <v>184</v>
      </c>
      <c r="E26">
        <v>1</v>
      </c>
      <c r="F26" s="47" t="s">
        <v>185</v>
      </c>
      <c r="G26">
        <v>25</v>
      </c>
      <c r="H26" s="47"/>
      <c r="I26" s="47"/>
    </row>
    <row r="27" spans="1:10" x14ac:dyDescent="0.3">
      <c r="A27" s="47" t="s">
        <v>106</v>
      </c>
      <c r="B27" s="47" t="s">
        <v>203</v>
      </c>
      <c r="C27">
        <v>1</v>
      </c>
      <c r="D27" s="47" t="s">
        <v>224</v>
      </c>
      <c r="E27">
        <v>1</v>
      </c>
      <c r="F27" s="47" t="s">
        <v>225</v>
      </c>
      <c r="G27">
        <v>7</v>
      </c>
      <c r="H27" s="47" t="s">
        <v>225</v>
      </c>
      <c r="I27" s="47" t="s">
        <v>115</v>
      </c>
      <c r="J27">
        <v>0</v>
      </c>
    </row>
    <row r="28" spans="1:10" x14ac:dyDescent="0.3">
      <c r="A28" s="47" t="s">
        <v>106</v>
      </c>
      <c r="B28" s="47" t="s">
        <v>203</v>
      </c>
      <c r="C28">
        <v>2</v>
      </c>
      <c r="D28" s="47" t="s">
        <v>226</v>
      </c>
      <c r="F28" s="47"/>
      <c r="H28" s="47"/>
      <c r="I28" s="47"/>
    </row>
    <row r="29" spans="1:10" x14ac:dyDescent="0.3">
      <c r="A29" s="47" t="s">
        <v>106</v>
      </c>
      <c r="B29" s="47" t="s">
        <v>203</v>
      </c>
      <c r="C29">
        <v>3</v>
      </c>
      <c r="D29" s="47" t="s">
        <v>227</v>
      </c>
      <c r="F29" s="47"/>
      <c r="H29" s="47"/>
      <c r="I29" s="47"/>
    </row>
    <row r="30" spans="1:10" x14ac:dyDescent="0.3">
      <c r="A30" s="47" t="s">
        <v>106</v>
      </c>
      <c r="B30" s="47" t="s">
        <v>203</v>
      </c>
      <c r="C30">
        <v>4</v>
      </c>
      <c r="D30" s="47" t="s">
        <v>228</v>
      </c>
      <c r="F30" s="47"/>
      <c r="H30" s="47"/>
      <c r="I30" s="47"/>
    </row>
    <row r="31" spans="1:10" x14ac:dyDescent="0.3">
      <c r="A31" s="47" t="s">
        <v>106</v>
      </c>
      <c r="B31" s="47" t="s">
        <v>203</v>
      </c>
      <c r="C31">
        <v>5</v>
      </c>
      <c r="D31" s="47" t="s">
        <v>229</v>
      </c>
      <c r="E31">
        <v>1</v>
      </c>
      <c r="F31" s="47" t="s">
        <v>230</v>
      </c>
      <c r="G31">
        <v>3</v>
      </c>
      <c r="H31" s="47" t="s">
        <v>231</v>
      </c>
      <c r="I31" s="47" t="s">
        <v>119</v>
      </c>
      <c r="J31">
        <v>1</v>
      </c>
    </row>
    <row r="32" spans="1:10" x14ac:dyDescent="0.3">
      <c r="A32" s="47" t="s">
        <v>106</v>
      </c>
      <c r="B32" s="47" t="s">
        <v>203</v>
      </c>
      <c r="C32">
        <v>6</v>
      </c>
      <c r="D32" s="47" t="s">
        <v>232</v>
      </c>
      <c r="F32" s="47"/>
      <c r="H32" s="47"/>
      <c r="I32" s="47"/>
    </row>
    <row r="33" spans="1:10" x14ac:dyDescent="0.3">
      <c r="A33" s="47" t="s">
        <v>106</v>
      </c>
      <c r="B33" s="47" t="s">
        <v>203</v>
      </c>
      <c r="C33">
        <v>7</v>
      </c>
      <c r="D33" s="47" t="s">
        <v>233</v>
      </c>
      <c r="F33" s="47"/>
      <c r="H33" s="47"/>
      <c r="I33" s="47"/>
    </row>
    <row r="34" spans="1:10" x14ac:dyDescent="0.3">
      <c r="A34" s="47" t="s">
        <v>106</v>
      </c>
      <c r="B34" s="47" t="s">
        <v>203</v>
      </c>
      <c r="C34">
        <v>8</v>
      </c>
      <c r="D34" s="47" t="s">
        <v>2</v>
      </c>
      <c r="F34" s="47"/>
      <c r="H34" s="47"/>
      <c r="I34" s="47"/>
    </row>
    <row r="35" spans="1:10" x14ac:dyDescent="0.3">
      <c r="A35" s="47" t="s">
        <v>106</v>
      </c>
      <c r="B35" s="47" t="s">
        <v>203</v>
      </c>
      <c r="C35">
        <v>9</v>
      </c>
      <c r="D35" s="47" t="s">
        <v>234</v>
      </c>
      <c r="E35">
        <v>1</v>
      </c>
      <c r="F35" s="47" t="s">
        <v>10</v>
      </c>
      <c r="G35">
        <v>4</v>
      </c>
      <c r="H35" s="47"/>
      <c r="I35" s="47"/>
    </row>
    <row r="36" spans="1:10" x14ac:dyDescent="0.3">
      <c r="A36" s="47" t="s">
        <v>106</v>
      </c>
      <c r="B36" s="47" t="s">
        <v>203</v>
      </c>
      <c r="C36">
        <v>10</v>
      </c>
      <c r="D36" s="47" t="s">
        <v>3</v>
      </c>
      <c r="F36" s="47"/>
      <c r="H36" s="47"/>
      <c r="I36" s="47"/>
    </row>
    <row r="37" spans="1:10" x14ac:dyDescent="0.3">
      <c r="A37" s="47" t="s">
        <v>106</v>
      </c>
      <c r="B37" s="47" t="s">
        <v>203</v>
      </c>
      <c r="C37">
        <v>11</v>
      </c>
      <c r="D37" s="47" t="s">
        <v>235</v>
      </c>
      <c r="E37">
        <v>1</v>
      </c>
      <c r="F37" s="47" t="s">
        <v>104</v>
      </c>
      <c r="G37">
        <v>5</v>
      </c>
      <c r="H37" s="47"/>
      <c r="I37" s="47"/>
    </row>
    <row r="38" spans="1:10" x14ac:dyDescent="0.3">
      <c r="A38" s="47" t="s">
        <v>106</v>
      </c>
      <c r="B38" s="47" t="s">
        <v>203</v>
      </c>
      <c r="C38">
        <v>12</v>
      </c>
      <c r="D38" s="47" t="s">
        <v>102</v>
      </c>
      <c r="F38" s="47"/>
      <c r="H38" s="47"/>
      <c r="I38" s="47"/>
    </row>
    <row r="39" spans="1:10" x14ac:dyDescent="0.3">
      <c r="A39" s="47" t="s">
        <v>106</v>
      </c>
      <c r="B39" s="47" t="s">
        <v>203</v>
      </c>
      <c r="C39">
        <v>13</v>
      </c>
      <c r="D39" s="47" t="s">
        <v>236</v>
      </c>
      <c r="E39">
        <v>1</v>
      </c>
      <c r="F39" s="47" t="s">
        <v>11</v>
      </c>
      <c r="G39">
        <v>6</v>
      </c>
      <c r="H39" s="47"/>
      <c r="I39" s="47"/>
    </row>
    <row r="40" spans="1:10" x14ac:dyDescent="0.3">
      <c r="A40" s="47" t="s">
        <v>106</v>
      </c>
      <c r="B40" s="47" t="s">
        <v>203</v>
      </c>
      <c r="C40">
        <v>14</v>
      </c>
      <c r="D40" s="47" t="s">
        <v>237</v>
      </c>
      <c r="F40" s="47"/>
      <c r="H40" s="47"/>
      <c r="I40" s="47"/>
    </row>
    <row r="41" spans="1:10" x14ac:dyDescent="0.3">
      <c r="A41" s="47" t="s">
        <v>106</v>
      </c>
      <c r="B41" s="47" t="s">
        <v>203</v>
      </c>
      <c r="C41">
        <v>15</v>
      </c>
      <c r="D41" s="47" t="s">
        <v>1</v>
      </c>
      <c r="F41" s="47"/>
      <c r="H41" s="47"/>
      <c r="I41" s="47"/>
    </row>
    <row r="42" spans="1:10" x14ac:dyDescent="0.3">
      <c r="A42" s="47" t="s">
        <v>106</v>
      </c>
      <c r="B42" s="47" t="s">
        <v>203</v>
      </c>
      <c r="C42">
        <v>16</v>
      </c>
      <c r="D42" s="47" t="s">
        <v>238</v>
      </c>
      <c r="F42" s="47"/>
      <c r="H42" s="47"/>
      <c r="I42" s="47"/>
    </row>
    <row r="43" spans="1:10" x14ac:dyDescent="0.3">
      <c r="A43" s="47" t="s">
        <v>106</v>
      </c>
      <c r="B43" s="47" t="s">
        <v>203</v>
      </c>
      <c r="C43">
        <v>17</v>
      </c>
      <c r="D43" s="47" t="s">
        <v>16</v>
      </c>
      <c r="E43">
        <v>1</v>
      </c>
      <c r="F43" s="47" t="s">
        <v>16</v>
      </c>
      <c r="G43">
        <v>2</v>
      </c>
      <c r="H43" s="47"/>
      <c r="I43" s="47"/>
    </row>
    <row r="44" spans="1:10" x14ac:dyDescent="0.3">
      <c r="A44" s="47" t="s">
        <v>106</v>
      </c>
      <c r="B44" s="47" t="s">
        <v>203</v>
      </c>
      <c r="C44">
        <v>18</v>
      </c>
      <c r="D44" s="47" t="s">
        <v>239</v>
      </c>
      <c r="E44">
        <v>1</v>
      </c>
      <c r="F44" s="47" t="s">
        <v>239</v>
      </c>
      <c r="G44">
        <v>1</v>
      </c>
      <c r="H44" s="47"/>
      <c r="I44" s="47"/>
    </row>
    <row r="45" spans="1:10" x14ac:dyDescent="0.3">
      <c r="A45" s="47" t="s">
        <v>106</v>
      </c>
      <c r="B45" s="47" t="s">
        <v>203</v>
      </c>
      <c r="C45">
        <v>19</v>
      </c>
      <c r="D45" s="47" t="s">
        <v>240</v>
      </c>
      <c r="F45" s="47"/>
      <c r="H45" s="47"/>
      <c r="I45" s="47"/>
    </row>
    <row r="46" spans="1:10" x14ac:dyDescent="0.3">
      <c r="A46" s="47" t="s">
        <v>106</v>
      </c>
      <c r="B46" s="47" t="s">
        <v>203</v>
      </c>
      <c r="C46">
        <v>20</v>
      </c>
      <c r="D46" s="47" t="s">
        <v>29</v>
      </c>
      <c r="F46" s="47"/>
      <c r="H46" s="47"/>
      <c r="I46" s="47"/>
    </row>
    <row r="47" spans="1:10" x14ac:dyDescent="0.3">
      <c r="A47" s="47" t="s">
        <v>107</v>
      </c>
      <c r="B47" s="47" t="s">
        <v>206</v>
      </c>
      <c r="C47">
        <v>1</v>
      </c>
      <c r="D47" s="47" t="s">
        <v>224</v>
      </c>
      <c r="E47">
        <v>1</v>
      </c>
      <c r="F47" s="47" t="s">
        <v>241</v>
      </c>
      <c r="G47">
        <v>7</v>
      </c>
      <c r="H47" s="47" t="s">
        <v>241</v>
      </c>
      <c r="I47" s="47" t="s">
        <v>257</v>
      </c>
      <c r="J47">
        <v>0</v>
      </c>
    </row>
    <row r="48" spans="1:10" x14ac:dyDescent="0.3">
      <c r="A48" s="47" t="s">
        <v>107</v>
      </c>
      <c r="B48" s="47" t="s">
        <v>206</v>
      </c>
      <c r="C48">
        <v>2</v>
      </c>
      <c r="D48" s="47" t="s">
        <v>226</v>
      </c>
      <c r="F48" s="47"/>
      <c r="H48" s="47"/>
      <c r="I48" s="47"/>
    </row>
    <row r="49" spans="1:10" x14ac:dyDescent="0.3">
      <c r="A49" s="47" t="s">
        <v>107</v>
      </c>
      <c r="B49" s="47" t="s">
        <v>206</v>
      </c>
      <c r="C49">
        <v>3</v>
      </c>
      <c r="D49" s="47" t="s">
        <v>227</v>
      </c>
      <c r="F49" s="47"/>
      <c r="H49" s="47"/>
      <c r="I49" s="47"/>
    </row>
    <row r="50" spans="1:10" x14ac:dyDescent="0.3">
      <c r="A50" s="47" t="s">
        <v>107</v>
      </c>
      <c r="B50" s="47" t="s">
        <v>206</v>
      </c>
      <c r="C50">
        <v>4</v>
      </c>
      <c r="D50" s="47" t="s">
        <v>228</v>
      </c>
      <c r="F50" s="47"/>
      <c r="H50" s="47"/>
      <c r="I50" s="47"/>
    </row>
    <row r="51" spans="1:10" x14ac:dyDescent="0.3">
      <c r="A51" s="47" t="s">
        <v>107</v>
      </c>
      <c r="B51" s="47" t="s">
        <v>206</v>
      </c>
      <c r="C51">
        <v>5</v>
      </c>
      <c r="D51" s="47" t="s">
        <v>229</v>
      </c>
      <c r="E51">
        <v>1</v>
      </c>
      <c r="F51" s="47" t="s">
        <v>230</v>
      </c>
      <c r="G51">
        <v>3</v>
      </c>
      <c r="H51" s="47" t="s">
        <v>242</v>
      </c>
      <c r="I51" s="47" t="s">
        <v>124</v>
      </c>
      <c r="J51">
        <v>1</v>
      </c>
    </row>
    <row r="52" spans="1:10" x14ac:dyDescent="0.3">
      <c r="A52" s="47" t="s">
        <v>107</v>
      </c>
      <c r="B52" s="47" t="s">
        <v>206</v>
      </c>
      <c r="C52">
        <v>6</v>
      </c>
      <c r="D52" s="47" t="s">
        <v>232</v>
      </c>
      <c r="F52" s="47"/>
      <c r="H52" s="47"/>
      <c r="I52" s="47"/>
    </row>
    <row r="53" spans="1:10" x14ac:dyDescent="0.3">
      <c r="A53" s="47" t="s">
        <v>107</v>
      </c>
      <c r="B53" s="47" t="s">
        <v>206</v>
      </c>
      <c r="C53">
        <v>7</v>
      </c>
      <c r="D53" s="47" t="s">
        <v>233</v>
      </c>
      <c r="F53" s="47"/>
      <c r="H53" s="47"/>
      <c r="I53" s="47"/>
    </row>
    <row r="54" spans="1:10" x14ac:dyDescent="0.3">
      <c r="A54" s="47" t="s">
        <v>107</v>
      </c>
      <c r="B54" s="47" t="s">
        <v>206</v>
      </c>
      <c r="C54">
        <v>8</v>
      </c>
      <c r="D54" s="47" t="s">
        <v>2</v>
      </c>
      <c r="F54" s="47"/>
      <c r="H54" s="47"/>
      <c r="I54" s="47"/>
    </row>
    <row r="55" spans="1:10" x14ac:dyDescent="0.3">
      <c r="A55" s="47" t="s">
        <v>107</v>
      </c>
      <c r="B55" s="47" t="s">
        <v>206</v>
      </c>
      <c r="C55">
        <v>9</v>
      </c>
      <c r="D55" s="47" t="s">
        <v>234</v>
      </c>
      <c r="E55">
        <v>1</v>
      </c>
      <c r="F55" s="47" t="s">
        <v>10</v>
      </c>
      <c r="G55">
        <v>4</v>
      </c>
      <c r="H55" s="47"/>
      <c r="I55" s="47"/>
    </row>
    <row r="56" spans="1:10" x14ac:dyDescent="0.3">
      <c r="A56" s="47" t="s">
        <v>107</v>
      </c>
      <c r="B56" s="47" t="s">
        <v>206</v>
      </c>
      <c r="C56">
        <v>10</v>
      </c>
      <c r="D56" s="47" t="s">
        <v>3</v>
      </c>
      <c r="F56" s="47"/>
      <c r="H56" s="47"/>
      <c r="I56" s="47"/>
    </row>
    <row r="57" spans="1:10" x14ac:dyDescent="0.3">
      <c r="A57" s="47" t="s">
        <v>107</v>
      </c>
      <c r="B57" s="47" t="s">
        <v>206</v>
      </c>
      <c r="C57">
        <v>11</v>
      </c>
      <c r="D57" s="47" t="s">
        <v>235</v>
      </c>
      <c r="E57">
        <v>1</v>
      </c>
      <c r="F57" s="47" t="s">
        <v>104</v>
      </c>
      <c r="G57">
        <v>5</v>
      </c>
      <c r="H57" s="47"/>
      <c r="I57" s="47"/>
    </row>
    <row r="58" spans="1:10" x14ac:dyDescent="0.3">
      <c r="A58" s="47" t="s">
        <v>107</v>
      </c>
      <c r="B58" s="47" t="s">
        <v>206</v>
      </c>
      <c r="C58">
        <v>12</v>
      </c>
      <c r="D58" s="47" t="s">
        <v>102</v>
      </c>
      <c r="F58" s="47"/>
      <c r="H58" s="47"/>
      <c r="I58" s="47"/>
    </row>
    <row r="59" spans="1:10" x14ac:dyDescent="0.3">
      <c r="A59" s="47" t="s">
        <v>107</v>
      </c>
      <c r="B59" s="47" t="s">
        <v>206</v>
      </c>
      <c r="C59">
        <v>13</v>
      </c>
      <c r="D59" s="47" t="s">
        <v>236</v>
      </c>
      <c r="E59">
        <v>1</v>
      </c>
      <c r="F59" s="47" t="s">
        <v>11</v>
      </c>
      <c r="G59">
        <v>6</v>
      </c>
      <c r="H59" s="47"/>
      <c r="I59" s="47"/>
    </row>
    <row r="60" spans="1:10" x14ac:dyDescent="0.3">
      <c r="A60" s="47" t="s">
        <v>107</v>
      </c>
      <c r="B60" s="47" t="s">
        <v>206</v>
      </c>
      <c r="C60">
        <v>14</v>
      </c>
      <c r="D60" s="47" t="s">
        <v>237</v>
      </c>
      <c r="F60" s="47"/>
      <c r="H60" s="47"/>
      <c r="I60" s="47"/>
    </row>
    <row r="61" spans="1:10" x14ac:dyDescent="0.3">
      <c r="A61" s="47" t="s">
        <v>107</v>
      </c>
      <c r="B61" s="47" t="s">
        <v>206</v>
      </c>
      <c r="C61">
        <v>15</v>
      </c>
      <c r="D61" s="47" t="s">
        <v>1</v>
      </c>
      <c r="F61" s="47"/>
      <c r="H61" s="47"/>
      <c r="I61" s="47"/>
    </row>
    <row r="62" spans="1:10" x14ac:dyDescent="0.3">
      <c r="A62" s="47" t="s">
        <v>107</v>
      </c>
      <c r="B62" s="47" t="s">
        <v>206</v>
      </c>
      <c r="C62">
        <v>16</v>
      </c>
      <c r="D62" s="47" t="s">
        <v>238</v>
      </c>
      <c r="F62" s="47"/>
      <c r="H62" s="47"/>
      <c r="I62" s="47"/>
    </row>
    <row r="63" spans="1:10" x14ac:dyDescent="0.3">
      <c r="A63" s="47" t="s">
        <v>107</v>
      </c>
      <c r="B63" s="47" t="s">
        <v>206</v>
      </c>
      <c r="C63">
        <v>17</v>
      </c>
      <c r="D63" s="47" t="s">
        <v>16</v>
      </c>
      <c r="E63">
        <v>1</v>
      </c>
      <c r="F63" s="47" t="s">
        <v>16</v>
      </c>
      <c r="G63">
        <v>2</v>
      </c>
      <c r="H63" s="47"/>
      <c r="I63" s="47"/>
    </row>
    <row r="64" spans="1:10" x14ac:dyDescent="0.3">
      <c r="A64" s="47" t="s">
        <v>107</v>
      </c>
      <c r="B64" s="47" t="s">
        <v>206</v>
      </c>
      <c r="C64">
        <v>18</v>
      </c>
      <c r="D64" s="47" t="s">
        <v>239</v>
      </c>
      <c r="E64">
        <v>1</v>
      </c>
      <c r="F64" s="47" t="s">
        <v>239</v>
      </c>
      <c r="G64">
        <v>1</v>
      </c>
      <c r="H64" s="47"/>
      <c r="I64" s="47"/>
    </row>
    <row r="65" spans="1:10" x14ac:dyDescent="0.3">
      <c r="A65" s="47" t="s">
        <v>107</v>
      </c>
      <c r="B65" s="47" t="s">
        <v>206</v>
      </c>
      <c r="C65">
        <v>19</v>
      </c>
      <c r="D65" s="47" t="s">
        <v>240</v>
      </c>
      <c r="F65" s="47"/>
      <c r="H65" s="47"/>
      <c r="I65" s="47"/>
    </row>
    <row r="66" spans="1:10" x14ac:dyDescent="0.3">
      <c r="A66" s="47" t="s">
        <v>107</v>
      </c>
      <c r="B66" s="47" t="s">
        <v>206</v>
      </c>
      <c r="C66">
        <v>20</v>
      </c>
      <c r="D66" s="47" t="s">
        <v>29</v>
      </c>
      <c r="F66" s="47"/>
      <c r="H66" s="47"/>
      <c r="I66" s="47"/>
    </row>
    <row r="67" spans="1:10" x14ac:dyDescent="0.3">
      <c r="A67" s="47" t="s">
        <v>108</v>
      </c>
      <c r="B67" s="47" t="s">
        <v>208</v>
      </c>
      <c r="C67">
        <v>1</v>
      </c>
      <c r="D67" s="47" t="s">
        <v>224</v>
      </c>
      <c r="E67">
        <v>1</v>
      </c>
      <c r="F67" s="47" t="s">
        <v>243</v>
      </c>
      <c r="G67">
        <v>7</v>
      </c>
      <c r="H67" s="47" t="s">
        <v>243</v>
      </c>
      <c r="I67" s="47" t="s">
        <v>258</v>
      </c>
      <c r="J67">
        <v>0</v>
      </c>
    </row>
    <row r="68" spans="1:10" x14ac:dyDescent="0.3">
      <c r="A68" s="47" t="s">
        <v>108</v>
      </c>
      <c r="B68" s="47" t="s">
        <v>208</v>
      </c>
      <c r="C68">
        <v>2</v>
      </c>
      <c r="D68" s="47" t="s">
        <v>226</v>
      </c>
      <c r="F68" s="47"/>
      <c r="H68" s="47"/>
      <c r="I68" s="47"/>
    </row>
    <row r="69" spans="1:10" x14ac:dyDescent="0.3">
      <c r="A69" s="47" t="s">
        <v>108</v>
      </c>
      <c r="B69" s="47" t="s">
        <v>208</v>
      </c>
      <c r="C69">
        <v>3</v>
      </c>
      <c r="D69" s="47" t="s">
        <v>227</v>
      </c>
      <c r="F69" s="47"/>
      <c r="H69" s="47"/>
      <c r="I69" s="47"/>
    </row>
    <row r="70" spans="1:10" x14ac:dyDescent="0.3">
      <c r="A70" s="47" t="s">
        <v>108</v>
      </c>
      <c r="B70" s="47" t="s">
        <v>208</v>
      </c>
      <c r="C70">
        <v>4</v>
      </c>
      <c r="D70" s="47" t="s">
        <v>228</v>
      </c>
      <c r="F70" s="47"/>
      <c r="H70" s="47"/>
      <c r="I70" s="47"/>
    </row>
    <row r="71" spans="1:10" x14ac:dyDescent="0.3">
      <c r="A71" s="47" t="s">
        <v>108</v>
      </c>
      <c r="B71" s="47" t="s">
        <v>208</v>
      </c>
      <c r="C71">
        <v>5</v>
      </c>
      <c r="D71" s="47" t="s">
        <v>229</v>
      </c>
      <c r="E71">
        <v>1</v>
      </c>
      <c r="F71" s="47" t="s">
        <v>230</v>
      </c>
      <c r="G71">
        <v>3</v>
      </c>
      <c r="H71" s="47" t="s">
        <v>259</v>
      </c>
      <c r="I71" s="47" t="s">
        <v>125</v>
      </c>
      <c r="J71">
        <v>1</v>
      </c>
    </row>
    <row r="72" spans="1:10" x14ac:dyDescent="0.3">
      <c r="A72" s="47" t="s">
        <v>108</v>
      </c>
      <c r="B72" s="47" t="s">
        <v>208</v>
      </c>
      <c r="C72">
        <v>6</v>
      </c>
      <c r="D72" s="47" t="s">
        <v>232</v>
      </c>
      <c r="F72" s="47"/>
      <c r="H72" s="47"/>
      <c r="I72" s="47"/>
    </row>
    <row r="73" spans="1:10" x14ac:dyDescent="0.3">
      <c r="A73" s="47" t="s">
        <v>108</v>
      </c>
      <c r="B73" s="47" t="s">
        <v>208</v>
      </c>
      <c r="C73">
        <v>7</v>
      </c>
      <c r="D73" s="47" t="s">
        <v>233</v>
      </c>
      <c r="F73" s="47"/>
      <c r="H73" s="47"/>
      <c r="I73" s="47"/>
    </row>
    <row r="74" spans="1:10" x14ac:dyDescent="0.3">
      <c r="A74" s="47" t="s">
        <v>108</v>
      </c>
      <c r="B74" s="47" t="s">
        <v>208</v>
      </c>
      <c r="C74">
        <v>8</v>
      </c>
      <c r="D74" s="47" t="s">
        <v>2</v>
      </c>
      <c r="F74" s="47"/>
      <c r="H74" s="47"/>
      <c r="I74" s="47"/>
    </row>
    <row r="75" spans="1:10" x14ac:dyDescent="0.3">
      <c r="A75" s="47" t="s">
        <v>108</v>
      </c>
      <c r="B75" s="47" t="s">
        <v>208</v>
      </c>
      <c r="C75">
        <v>9</v>
      </c>
      <c r="D75" s="47" t="s">
        <v>234</v>
      </c>
      <c r="E75">
        <v>1</v>
      </c>
      <c r="F75" s="47" t="s">
        <v>10</v>
      </c>
      <c r="G75">
        <v>4</v>
      </c>
      <c r="H75" s="47"/>
      <c r="I75" s="47"/>
    </row>
    <row r="76" spans="1:10" x14ac:dyDescent="0.3">
      <c r="A76" s="47" t="s">
        <v>108</v>
      </c>
      <c r="B76" s="47" t="s">
        <v>208</v>
      </c>
      <c r="C76">
        <v>10</v>
      </c>
      <c r="D76" s="47" t="s">
        <v>3</v>
      </c>
      <c r="F76" s="47"/>
      <c r="H76" s="47"/>
      <c r="I76" s="47"/>
    </row>
    <row r="77" spans="1:10" x14ac:dyDescent="0.3">
      <c r="A77" s="47" t="s">
        <v>108</v>
      </c>
      <c r="B77" s="47" t="s">
        <v>208</v>
      </c>
      <c r="C77">
        <v>11</v>
      </c>
      <c r="D77" s="47" t="s">
        <v>235</v>
      </c>
      <c r="E77">
        <v>1</v>
      </c>
      <c r="F77" s="47" t="s">
        <v>104</v>
      </c>
      <c r="G77">
        <v>5</v>
      </c>
      <c r="H77" s="47"/>
      <c r="I77" s="47"/>
    </row>
    <row r="78" spans="1:10" x14ac:dyDescent="0.3">
      <c r="A78" s="47" t="s">
        <v>108</v>
      </c>
      <c r="B78" s="47" t="s">
        <v>208</v>
      </c>
      <c r="C78">
        <v>12</v>
      </c>
      <c r="D78" s="47" t="s">
        <v>102</v>
      </c>
      <c r="F78" s="47"/>
      <c r="H78" s="47"/>
      <c r="I78" s="47"/>
    </row>
    <row r="79" spans="1:10" x14ac:dyDescent="0.3">
      <c r="A79" s="47" t="s">
        <v>108</v>
      </c>
      <c r="B79" s="47" t="s">
        <v>208</v>
      </c>
      <c r="C79">
        <v>13</v>
      </c>
      <c r="D79" s="47" t="s">
        <v>236</v>
      </c>
      <c r="E79">
        <v>1</v>
      </c>
      <c r="F79" s="47" t="s">
        <v>11</v>
      </c>
      <c r="G79">
        <v>6</v>
      </c>
      <c r="H79" s="47"/>
      <c r="I79" s="47"/>
    </row>
    <row r="80" spans="1:10" x14ac:dyDescent="0.3">
      <c r="A80" s="47" t="s">
        <v>108</v>
      </c>
      <c r="B80" s="47" t="s">
        <v>208</v>
      </c>
      <c r="C80">
        <v>14</v>
      </c>
      <c r="D80" s="47" t="s">
        <v>237</v>
      </c>
      <c r="F80" s="47"/>
      <c r="H80" s="47"/>
      <c r="I80" s="47"/>
    </row>
    <row r="81" spans="1:10" x14ac:dyDescent="0.3">
      <c r="A81" s="47" t="s">
        <v>108</v>
      </c>
      <c r="B81" s="47" t="s">
        <v>208</v>
      </c>
      <c r="C81">
        <v>15</v>
      </c>
      <c r="D81" s="47" t="s">
        <v>1</v>
      </c>
      <c r="F81" s="47"/>
      <c r="H81" s="47"/>
      <c r="I81" s="47"/>
    </row>
    <row r="82" spans="1:10" x14ac:dyDescent="0.3">
      <c r="A82" s="47" t="s">
        <v>108</v>
      </c>
      <c r="B82" s="47" t="s">
        <v>208</v>
      </c>
      <c r="C82">
        <v>16</v>
      </c>
      <c r="D82" s="47" t="s">
        <v>238</v>
      </c>
      <c r="F82" s="47"/>
      <c r="H82" s="47"/>
      <c r="I82" s="47"/>
    </row>
    <row r="83" spans="1:10" x14ac:dyDescent="0.3">
      <c r="A83" s="47" t="s">
        <v>108</v>
      </c>
      <c r="B83" s="47" t="s">
        <v>208</v>
      </c>
      <c r="C83">
        <v>17</v>
      </c>
      <c r="D83" s="47" t="s">
        <v>16</v>
      </c>
      <c r="E83">
        <v>1</v>
      </c>
      <c r="F83" s="47" t="s">
        <v>16</v>
      </c>
      <c r="G83">
        <v>2</v>
      </c>
      <c r="H83" s="47"/>
      <c r="I83" s="47"/>
    </row>
    <row r="84" spans="1:10" x14ac:dyDescent="0.3">
      <c r="A84" s="47" t="s">
        <v>108</v>
      </c>
      <c r="B84" s="47" t="s">
        <v>208</v>
      </c>
      <c r="C84">
        <v>18</v>
      </c>
      <c r="D84" s="47" t="s">
        <v>239</v>
      </c>
      <c r="E84">
        <v>1</v>
      </c>
      <c r="F84" s="47" t="s">
        <v>239</v>
      </c>
      <c r="G84">
        <v>1</v>
      </c>
      <c r="H84" s="47"/>
      <c r="I84" s="47"/>
    </row>
    <row r="85" spans="1:10" x14ac:dyDescent="0.3">
      <c r="A85" s="47" t="s">
        <v>108</v>
      </c>
      <c r="B85" s="47" t="s">
        <v>208</v>
      </c>
      <c r="C85">
        <v>19</v>
      </c>
      <c r="D85" s="47" t="s">
        <v>240</v>
      </c>
      <c r="F85" s="47"/>
      <c r="H85" s="47"/>
      <c r="I85" s="47"/>
    </row>
    <row r="86" spans="1:10" x14ac:dyDescent="0.3">
      <c r="A86" s="47" t="s">
        <v>108</v>
      </c>
      <c r="B86" s="47" t="s">
        <v>208</v>
      </c>
      <c r="C86">
        <v>20</v>
      </c>
      <c r="D86" s="47" t="s">
        <v>29</v>
      </c>
      <c r="F86" s="47"/>
      <c r="H86" s="47"/>
      <c r="I86" s="47"/>
    </row>
    <row r="87" spans="1:10" x14ac:dyDescent="0.3">
      <c r="A87" s="47" t="s">
        <v>109</v>
      </c>
      <c r="B87" s="47" t="s">
        <v>210</v>
      </c>
      <c r="C87">
        <v>1</v>
      </c>
      <c r="D87" s="47" t="s">
        <v>224</v>
      </c>
      <c r="E87">
        <v>1</v>
      </c>
      <c r="F87" s="47" t="s">
        <v>244</v>
      </c>
      <c r="G87">
        <v>7</v>
      </c>
      <c r="H87" s="47" t="s">
        <v>244</v>
      </c>
      <c r="I87" s="47" t="s">
        <v>260</v>
      </c>
      <c r="J87">
        <v>0</v>
      </c>
    </row>
    <row r="88" spans="1:10" x14ac:dyDescent="0.3">
      <c r="A88" s="47" t="s">
        <v>109</v>
      </c>
      <c r="B88" s="47" t="s">
        <v>210</v>
      </c>
      <c r="C88">
        <v>2</v>
      </c>
      <c r="D88" s="47" t="s">
        <v>226</v>
      </c>
      <c r="F88" s="47"/>
      <c r="H88" s="47"/>
      <c r="I88" s="47"/>
    </row>
    <row r="89" spans="1:10" x14ac:dyDescent="0.3">
      <c r="A89" s="47" t="s">
        <v>109</v>
      </c>
      <c r="B89" s="47" t="s">
        <v>210</v>
      </c>
      <c r="C89">
        <v>3</v>
      </c>
      <c r="D89" s="47" t="s">
        <v>227</v>
      </c>
      <c r="F89" s="47"/>
      <c r="H89" s="47"/>
      <c r="I89" s="47"/>
    </row>
    <row r="90" spans="1:10" x14ac:dyDescent="0.3">
      <c r="A90" s="47" t="s">
        <v>109</v>
      </c>
      <c r="B90" s="47" t="s">
        <v>210</v>
      </c>
      <c r="C90">
        <v>4</v>
      </c>
      <c r="D90" s="47" t="s">
        <v>228</v>
      </c>
      <c r="F90" s="47"/>
      <c r="H90" s="47"/>
      <c r="I90" s="47"/>
    </row>
    <row r="91" spans="1:10" x14ac:dyDescent="0.3">
      <c r="A91" s="47" t="s">
        <v>109</v>
      </c>
      <c r="B91" s="47" t="s">
        <v>210</v>
      </c>
      <c r="C91">
        <v>5</v>
      </c>
      <c r="D91" s="47" t="s">
        <v>229</v>
      </c>
      <c r="E91">
        <v>1</v>
      </c>
      <c r="F91" s="47" t="s">
        <v>230</v>
      </c>
      <c r="G91">
        <v>3</v>
      </c>
      <c r="H91" s="47" t="s">
        <v>245</v>
      </c>
      <c r="I91" s="47" t="s">
        <v>126</v>
      </c>
      <c r="J91">
        <v>1</v>
      </c>
    </row>
    <row r="92" spans="1:10" x14ac:dyDescent="0.3">
      <c r="A92" s="47" t="s">
        <v>109</v>
      </c>
      <c r="B92" s="47" t="s">
        <v>210</v>
      </c>
      <c r="C92">
        <v>6</v>
      </c>
      <c r="D92" s="47" t="s">
        <v>232</v>
      </c>
      <c r="F92" s="47"/>
      <c r="H92" s="47"/>
      <c r="I92" s="47"/>
    </row>
    <row r="93" spans="1:10" x14ac:dyDescent="0.3">
      <c r="A93" s="47" t="s">
        <v>109</v>
      </c>
      <c r="B93" s="47" t="s">
        <v>210</v>
      </c>
      <c r="C93">
        <v>7</v>
      </c>
      <c r="D93" s="47" t="s">
        <v>233</v>
      </c>
      <c r="F93" s="47"/>
      <c r="H93" s="47"/>
      <c r="I93" s="47"/>
    </row>
    <row r="94" spans="1:10" x14ac:dyDescent="0.3">
      <c r="A94" s="47" t="s">
        <v>109</v>
      </c>
      <c r="B94" s="47" t="s">
        <v>210</v>
      </c>
      <c r="C94">
        <v>8</v>
      </c>
      <c r="D94" s="47" t="s">
        <v>2</v>
      </c>
      <c r="F94" s="47"/>
      <c r="H94" s="47"/>
      <c r="I94" s="47"/>
    </row>
    <row r="95" spans="1:10" x14ac:dyDescent="0.3">
      <c r="A95" s="47" t="s">
        <v>109</v>
      </c>
      <c r="B95" s="47" t="s">
        <v>210</v>
      </c>
      <c r="C95">
        <v>9</v>
      </c>
      <c r="D95" s="47" t="s">
        <v>234</v>
      </c>
      <c r="E95">
        <v>1</v>
      </c>
      <c r="F95" s="47" t="s">
        <v>10</v>
      </c>
      <c r="G95">
        <v>4</v>
      </c>
      <c r="H95" s="47"/>
      <c r="I95" s="47"/>
    </row>
    <row r="96" spans="1:10" x14ac:dyDescent="0.3">
      <c r="A96" s="47" t="s">
        <v>109</v>
      </c>
      <c r="B96" s="47" t="s">
        <v>210</v>
      </c>
      <c r="C96">
        <v>10</v>
      </c>
      <c r="D96" s="47" t="s">
        <v>3</v>
      </c>
      <c r="F96" s="47"/>
      <c r="H96" s="47"/>
      <c r="I96" s="47"/>
    </row>
    <row r="97" spans="1:10" x14ac:dyDescent="0.3">
      <c r="A97" s="47" t="s">
        <v>109</v>
      </c>
      <c r="B97" s="47" t="s">
        <v>210</v>
      </c>
      <c r="C97">
        <v>11</v>
      </c>
      <c r="D97" s="47" t="s">
        <v>235</v>
      </c>
      <c r="E97">
        <v>1</v>
      </c>
      <c r="F97" s="47" t="s">
        <v>104</v>
      </c>
      <c r="G97">
        <v>5</v>
      </c>
      <c r="H97" s="47"/>
      <c r="I97" s="47"/>
    </row>
    <row r="98" spans="1:10" x14ac:dyDescent="0.3">
      <c r="A98" s="47" t="s">
        <v>109</v>
      </c>
      <c r="B98" s="47" t="s">
        <v>210</v>
      </c>
      <c r="C98">
        <v>12</v>
      </c>
      <c r="D98" s="47" t="s">
        <v>102</v>
      </c>
      <c r="F98" s="47"/>
      <c r="H98" s="47"/>
      <c r="I98" s="47"/>
    </row>
    <row r="99" spans="1:10" x14ac:dyDescent="0.3">
      <c r="A99" s="47" t="s">
        <v>109</v>
      </c>
      <c r="B99" s="47" t="s">
        <v>210</v>
      </c>
      <c r="C99">
        <v>13</v>
      </c>
      <c r="D99" s="47" t="s">
        <v>236</v>
      </c>
      <c r="E99">
        <v>1</v>
      </c>
      <c r="F99" s="47" t="s">
        <v>11</v>
      </c>
      <c r="G99">
        <v>6</v>
      </c>
      <c r="H99" s="47"/>
      <c r="I99" s="47"/>
    </row>
    <row r="100" spans="1:10" x14ac:dyDescent="0.3">
      <c r="A100" s="47" t="s">
        <v>109</v>
      </c>
      <c r="B100" s="47" t="s">
        <v>210</v>
      </c>
      <c r="C100">
        <v>14</v>
      </c>
      <c r="D100" s="47" t="s">
        <v>237</v>
      </c>
      <c r="F100" s="47"/>
      <c r="H100" s="47"/>
      <c r="I100" s="47"/>
    </row>
    <row r="101" spans="1:10" x14ac:dyDescent="0.3">
      <c r="A101" s="47" t="s">
        <v>109</v>
      </c>
      <c r="B101" s="47" t="s">
        <v>210</v>
      </c>
      <c r="C101">
        <v>15</v>
      </c>
      <c r="D101" s="47" t="s">
        <v>1</v>
      </c>
      <c r="F101" s="47"/>
      <c r="H101" s="47"/>
      <c r="I101" s="47"/>
    </row>
    <row r="102" spans="1:10" x14ac:dyDescent="0.3">
      <c r="A102" s="47" t="s">
        <v>109</v>
      </c>
      <c r="B102" s="47" t="s">
        <v>210</v>
      </c>
      <c r="C102">
        <v>16</v>
      </c>
      <c r="D102" s="47" t="s">
        <v>238</v>
      </c>
      <c r="F102" s="47"/>
      <c r="H102" s="47"/>
      <c r="I102" s="47"/>
    </row>
    <row r="103" spans="1:10" x14ac:dyDescent="0.3">
      <c r="A103" s="47" t="s">
        <v>109</v>
      </c>
      <c r="B103" s="47" t="s">
        <v>210</v>
      </c>
      <c r="C103">
        <v>17</v>
      </c>
      <c r="D103" s="47" t="s">
        <v>16</v>
      </c>
      <c r="E103">
        <v>1</v>
      </c>
      <c r="F103" s="47" t="s">
        <v>16</v>
      </c>
      <c r="G103">
        <v>2</v>
      </c>
      <c r="H103" s="47"/>
      <c r="I103" s="47"/>
    </row>
    <row r="104" spans="1:10" x14ac:dyDescent="0.3">
      <c r="A104" s="47" t="s">
        <v>109</v>
      </c>
      <c r="B104" s="47" t="s">
        <v>210</v>
      </c>
      <c r="C104">
        <v>18</v>
      </c>
      <c r="D104" s="47" t="s">
        <v>239</v>
      </c>
      <c r="E104">
        <v>1</v>
      </c>
      <c r="F104" s="47" t="s">
        <v>239</v>
      </c>
      <c r="G104">
        <v>1</v>
      </c>
      <c r="H104" s="47"/>
      <c r="I104" s="47"/>
    </row>
    <row r="105" spans="1:10" x14ac:dyDescent="0.3">
      <c r="A105" s="47" t="s">
        <v>109</v>
      </c>
      <c r="B105" s="47" t="s">
        <v>210</v>
      </c>
      <c r="C105">
        <v>19</v>
      </c>
      <c r="D105" s="47" t="s">
        <v>240</v>
      </c>
      <c r="F105" s="47"/>
      <c r="H105" s="47"/>
      <c r="I105" s="47"/>
    </row>
    <row r="106" spans="1:10" x14ac:dyDescent="0.3">
      <c r="A106" s="47" t="s">
        <v>109</v>
      </c>
      <c r="B106" s="47" t="s">
        <v>210</v>
      </c>
      <c r="C106">
        <v>20</v>
      </c>
      <c r="D106" s="47" t="s">
        <v>29</v>
      </c>
      <c r="F106" s="47"/>
      <c r="H106" s="47"/>
      <c r="I106" s="47"/>
    </row>
    <row r="107" spans="1:10" x14ac:dyDescent="0.3">
      <c r="A107" s="47" t="s">
        <v>110</v>
      </c>
      <c r="B107" s="47" t="s">
        <v>212</v>
      </c>
      <c r="C107">
        <v>1</v>
      </c>
      <c r="D107" s="47" t="s">
        <v>224</v>
      </c>
      <c r="E107">
        <v>1</v>
      </c>
      <c r="F107" s="47" t="s">
        <v>246</v>
      </c>
      <c r="G107">
        <v>7</v>
      </c>
      <c r="H107" s="47" t="s">
        <v>246</v>
      </c>
      <c r="I107" s="47" t="s">
        <v>127</v>
      </c>
      <c r="J107">
        <v>0</v>
      </c>
    </row>
    <row r="108" spans="1:10" x14ac:dyDescent="0.3">
      <c r="A108" s="47" t="s">
        <v>110</v>
      </c>
      <c r="B108" s="47" t="s">
        <v>212</v>
      </c>
      <c r="C108">
        <v>2</v>
      </c>
      <c r="D108" s="47" t="s">
        <v>226</v>
      </c>
      <c r="F108" s="47"/>
      <c r="H108" s="47"/>
      <c r="I108" s="47"/>
    </row>
    <row r="109" spans="1:10" x14ac:dyDescent="0.3">
      <c r="A109" s="47" t="s">
        <v>110</v>
      </c>
      <c r="B109" s="47" t="s">
        <v>212</v>
      </c>
      <c r="C109">
        <v>3</v>
      </c>
      <c r="D109" s="47" t="s">
        <v>227</v>
      </c>
      <c r="F109" s="47"/>
      <c r="H109" s="47"/>
      <c r="I109" s="47"/>
    </row>
    <row r="110" spans="1:10" x14ac:dyDescent="0.3">
      <c r="A110" s="47" t="s">
        <v>110</v>
      </c>
      <c r="B110" s="47" t="s">
        <v>212</v>
      </c>
      <c r="C110">
        <v>4</v>
      </c>
      <c r="D110" s="47" t="s">
        <v>228</v>
      </c>
      <c r="F110" s="47"/>
      <c r="H110" s="47"/>
      <c r="I110" s="47"/>
    </row>
    <row r="111" spans="1:10" x14ac:dyDescent="0.3">
      <c r="A111" s="47" t="s">
        <v>110</v>
      </c>
      <c r="B111" s="47" t="s">
        <v>212</v>
      </c>
      <c r="C111">
        <v>5</v>
      </c>
      <c r="D111" s="47" t="s">
        <v>229</v>
      </c>
      <c r="E111">
        <v>1</v>
      </c>
      <c r="F111" s="47" t="s">
        <v>230</v>
      </c>
      <c r="G111">
        <v>3</v>
      </c>
      <c r="H111" s="47" t="s">
        <v>247</v>
      </c>
      <c r="I111" s="47" t="s">
        <v>128</v>
      </c>
      <c r="J111">
        <v>1</v>
      </c>
    </row>
    <row r="112" spans="1:10" x14ac:dyDescent="0.3">
      <c r="A112" s="47" t="s">
        <v>110</v>
      </c>
      <c r="B112" s="47" t="s">
        <v>212</v>
      </c>
      <c r="C112">
        <v>6</v>
      </c>
      <c r="D112" s="47" t="s">
        <v>232</v>
      </c>
      <c r="F112" s="47"/>
      <c r="H112" s="47"/>
      <c r="I112" s="47"/>
    </row>
    <row r="113" spans="1:10" x14ac:dyDescent="0.3">
      <c r="A113" s="47" t="s">
        <v>110</v>
      </c>
      <c r="B113" s="47" t="s">
        <v>212</v>
      </c>
      <c r="C113">
        <v>7</v>
      </c>
      <c r="D113" s="47" t="s">
        <v>233</v>
      </c>
      <c r="F113" s="47"/>
      <c r="H113" s="47"/>
      <c r="I113" s="47"/>
    </row>
    <row r="114" spans="1:10" x14ac:dyDescent="0.3">
      <c r="A114" s="47" t="s">
        <v>110</v>
      </c>
      <c r="B114" s="47" t="s">
        <v>212</v>
      </c>
      <c r="C114">
        <v>8</v>
      </c>
      <c r="D114" s="47" t="s">
        <v>2</v>
      </c>
      <c r="F114" s="47"/>
      <c r="H114" s="47"/>
      <c r="I114" s="47"/>
    </row>
    <row r="115" spans="1:10" x14ac:dyDescent="0.3">
      <c r="A115" s="47" t="s">
        <v>110</v>
      </c>
      <c r="B115" s="47" t="s">
        <v>212</v>
      </c>
      <c r="C115">
        <v>9</v>
      </c>
      <c r="D115" s="47" t="s">
        <v>234</v>
      </c>
      <c r="E115">
        <v>1</v>
      </c>
      <c r="F115" s="47" t="s">
        <v>10</v>
      </c>
      <c r="G115">
        <v>4</v>
      </c>
      <c r="H115" s="47"/>
      <c r="I115" s="47"/>
    </row>
    <row r="116" spans="1:10" x14ac:dyDescent="0.3">
      <c r="A116" s="47" t="s">
        <v>110</v>
      </c>
      <c r="B116" s="47" t="s">
        <v>212</v>
      </c>
      <c r="C116">
        <v>10</v>
      </c>
      <c r="D116" s="47" t="s">
        <v>3</v>
      </c>
      <c r="F116" s="47"/>
      <c r="H116" s="47"/>
      <c r="I116" s="47"/>
    </row>
    <row r="117" spans="1:10" x14ac:dyDescent="0.3">
      <c r="A117" s="47" t="s">
        <v>110</v>
      </c>
      <c r="B117" s="47" t="s">
        <v>212</v>
      </c>
      <c r="C117">
        <v>11</v>
      </c>
      <c r="D117" s="47" t="s">
        <v>235</v>
      </c>
      <c r="E117">
        <v>1</v>
      </c>
      <c r="F117" s="47" t="s">
        <v>104</v>
      </c>
      <c r="G117">
        <v>5</v>
      </c>
      <c r="H117" s="47"/>
      <c r="I117" s="47"/>
    </row>
    <row r="118" spans="1:10" x14ac:dyDescent="0.3">
      <c r="A118" s="47" t="s">
        <v>110</v>
      </c>
      <c r="B118" s="47" t="s">
        <v>212</v>
      </c>
      <c r="C118">
        <v>12</v>
      </c>
      <c r="D118" s="47" t="s">
        <v>102</v>
      </c>
      <c r="F118" s="47"/>
      <c r="H118" s="47"/>
      <c r="I118" s="47"/>
    </row>
    <row r="119" spans="1:10" x14ac:dyDescent="0.3">
      <c r="A119" s="47" t="s">
        <v>110</v>
      </c>
      <c r="B119" s="47" t="s">
        <v>212</v>
      </c>
      <c r="C119">
        <v>13</v>
      </c>
      <c r="D119" s="47" t="s">
        <v>236</v>
      </c>
      <c r="E119">
        <v>1</v>
      </c>
      <c r="F119" s="47" t="s">
        <v>11</v>
      </c>
      <c r="G119">
        <v>6</v>
      </c>
      <c r="H119" s="47"/>
      <c r="I119" s="47"/>
    </row>
    <row r="120" spans="1:10" x14ac:dyDescent="0.3">
      <c r="A120" s="47" t="s">
        <v>110</v>
      </c>
      <c r="B120" s="47" t="s">
        <v>212</v>
      </c>
      <c r="C120">
        <v>14</v>
      </c>
      <c r="D120" s="47" t="s">
        <v>237</v>
      </c>
      <c r="F120" s="47"/>
      <c r="H120" s="47"/>
      <c r="I120" s="47"/>
    </row>
    <row r="121" spans="1:10" x14ac:dyDescent="0.3">
      <c r="A121" s="47" t="s">
        <v>110</v>
      </c>
      <c r="B121" s="47" t="s">
        <v>212</v>
      </c>
      <c r="C121">
        <v>15</v>
      </c>
      <c r="D121" s="47" t="s">
        <v>1</v>
      </c>
      <c r="F121" s="47"/>
      <c r="H121" s="47"/>
      <c r="I121" s="47"/>
    </row>
    <row r="122" spans="1:10" x14ac:dyDescent="0.3">
      <c r="A122" s="47" t="s">
        <v>110</v>
      </c>
      <c r="B122" s="47" t="s">
        <v>212</v>
      </c>
      <c r="C122">
        <v>16</v>
      </c>
      <c r="D122" s="47" t="s">
        <v>238</v>
      </c>
      <c r="F122" s="47"/>
      <c r="H122" s="47"/>
      <c r="I122" s="47"/>
    </row>
    <row r="123" spans="1:10" x14ac:dyDescent="0.3">
      <c r="A123" s="47" t="s">
        <v>110</v>
      </c>
      <c r="B123" s="47" t="s">
        <v>212</v>
      </c>
      <c r="C123">
        <v>17</v>
      </c>
      <c r="D123" s="47" t="s">
        <v>16</v>
      </c>
      <c r="E123">
        <v>1</v>
      </c>
      <c r="F123" s="47" t="s">
        <v>16</v>
      </c>
      <c r="G123">
        <v>2</v>
      </c>
      <c r="H123" s="47"/>
      <c r="I123" s="47"/>
    </row>
    <row r="124" spans="1:10" x14ac:dyDescent="0.3">
      <c r="A124" s="47" t="s">
        <v>110</v>
      </c>
      <c r="B124" s="47" t="s">
        <v>212</v>
      </c>
      <c r="C124">
        <v>18</v>
      </c>
      <c r="D124" s="47" t="s">
        <v>239</v>
      </c>
      <c r="E124">
        <v>1</v>
      </c>
      <c r="F124" s="47" t="s">
        <v>239</v>
      </c>
      <c r="G124">
        <v>1</v>
      </c>
      <c r="H124" s="47"/>
      <c r="I124" s="47"/>
    </row>
    <row r="125" spans="1:10" x14ac:dyDescent="0.3">
      <c r="A125" s="47" t="s">
        <v>110</v>
      </c>
      <c r="B125" s="47" t="s">
        <v>212</v>
      </c>
      <c r="C125">
        <v>19</v>
      </c>
      <c r="D125" s="47" t="s">
        <v>240</v>
      </c>
      <c r="F125" s="47"/>
      <c r="H125" s="47"/>
      <c r="I125" s="47"/>
    </row>
    <row r="126" spans="1:10" x14ac:dyDescent="0.3">
      <c r="A126" s="47" t="s">
        <v>110</v>
      </c>
      <c r="B126" s="47" t="s">
        <v>212</v>
      </c>
      <c r="C126">
        <v>20</v>
      </c>
      <c r="D126" s="47" t="s">
        <v>29</v>
      </c>
      <c r="F126" s="47"/>
      <c r="H126" s="47"/>
      <c r="I126" s="47"/>
    </row>
    <row r="127" spans="1:10" x14ac:dyDescent="0.3">
      <c r="A127" s="47" t="s">
        <v>111</v>
      </c>
      <c r="B127" s="47" t="s">
        <v>214</v>
      </c>
      <c r="C127">
        <v>1</v>
      </c>
      <c r="D127" s="47" t="s">
        <v>224</v>
      </c>
      <c r="E127">
        <v>1</v>
      </c>
      <c r="F127" s="47" t="s">
        <v>248</v>
      </c>
      <c r="G127">
        <v>7</v>
      </c>
      <c r="H127" s="47" t="s">
        <v>248</v>
      </c>
      <c r="I127" s="47" t="s">
        <v>129</v>
      </c>
      <c r="J127">
        <v>0</v>
      </c>
    </row>
    <row r="128" spans="1:10" x14ac:dyDescent="0.3">
      <c r="A128" s="47" t="s">
        <v>111</v>
      </c>
      <c r="B128" s="47" t="s">
        <v>214</v>
      </c>
      <c r="C128">
        <v>2</v>
      </c>
      <c r="D128" s="47" t="s">
        <v>226</v>
      </c>
      <c r="F128" s="47"/>
      <c r="H128" s="47"/>
      <c r="I128" s="47"/>
    </row>
    <row r="129" spans="1:10" x14ac:dyDescent="0.3">
      <c r="A129" s="47" t="s">
        <v>111</v>
      </c>
      <c r="B129" s="47" t="s">
        <v>214</v>
      </c>
      <c r="C129">
        <v>3</v>
      </c>
      <c r="D129" s="47" t="s">
        <v>227</v>
      </c>
      <c r="F129" s="47"/>
      <c r="H129" s="47"/>
      <c r="I129" s="47"/>
    </row>
    <row r="130" spans="1:10" x14ac:dyDescent="0.3">
      <c r="A130" s="47" t="s">
        <v>111</v>
      </c>
      <c r="B130" s="47" t="s">
        <v>214</v>
      </c>
      <c r="C130">
        <v>4</v>
      </c>
      <c r="D130" s="47" t="s">
        <v>228</v>
      </c>
      <c r="F130" s="47"/>
      <c r="H130" s="47"/>
      <c r="I130" s="47"/>
    </row>
    <row r="131" spans="1:10" x14ac:dyDescent="0.3">
      <c r="A131" s="47" t="s">
        <v>111</v>
      </c>
      <c r="B131" s="47" t="s">
        <v>214</v>
      </c>
      <c r="C131">
        <v>5</v>
      </c>
      <c r="D131" s="47" t="s">
        <v>229</v>
      </c>
      <c r="E131">
        <v>1</v>
      </c>
      <c r="F131" s="47" t="s">
        <v>230</v>
      </c>
      <c r="G131">
        <v>3</v>
      </c>
      <c r="H131" s="47" t="s">
        <v>249</v>
      </c>
      <c r="I131" s="47" t="s">
        <v>130</v>
      </c>
      <c r="J131">
        <v>1</v>
      </c>
    </row>
    <row r="132" spans="1:10" x14ac:dyDescent="0.3">
      <c r="A132" s="47" t="s">
        <v>111</v>
      </c>
      <c r="B132" s="47" t="s">
        <v>214</v>
      </c>
      <c r="C132">
        <v>6</v>
      </c>
      <c r="D132" s="47" t="s">
        <v>232</v>
      </c>
      <c r="F132" s="47"/>
      <c r="H132" s="47"/>
      <c r="I132" s="47"/>
    </row>
    <row r="133" spans="1:10" x14ac:dyDescent="0.3">
      <c r="A133" s="47" t="s">
        <v>111</v>
      </c>
      <c r="B133" s="47" t="s">
        <v>214</v>
      </c>
      <c r="C133">
        <v>7</v>
      </c>
      <c r="D133" s="47" t="s">
        <v>233</v>
      </c>
      <c r="F133" s="47"/>
      <c r="H133" s="47"/>
      <c r="I133" s="47"/>
    </row>
    <row r="134" spans="1:10" x14ac:dyDescent="0.3">
      <c r="A134" s="47" t="s">
        <v>111</v>
      </c>
      <c r="B134" s="47" t="s">
        <v>214</v>
      </c>
      <c r="C134">
        <v>8</v>
      </c>
      <c r="D134" s="47" t="s">
        <v>2</v>
      </c>
      <c r="F134" s="47"/>
      <c r="H134" s="47"/>
      <c r="I134" s="47"/>
    </row>
    <row r="135" spans="1:10" x14ac:dyDescent="0.3">
      <c r="A135" s="47" t="s">
        <v>111</v>
      </c>
      <c r="B135" s="47" t="s">
        <v>214</v>
      </c>
      <c r="C135">
        <v>9</v>
      </c>
      <c r="D135" s="47" t="s">
        <v>234</v>
      </c>
      <c r="E135">
        <v>1</v>
      </c>
      <c r="F135" s="47" t="s">
        <v>10</v>
      </c>
      <c r="G135">
        <v>4</v>
      </c>
      <c r="H135" s="47"/>
      <c r="I135" s="47"/>
    </row>
    <row r="136" spans="1:10" x14ac:dyDescent="0.3">
      <c r="A136" s="47" t="s">
        <v>111</v>
      </c>
      <c r="B136" s="47" t="s">
        <v>214</v>
      </c>
      <c r="C136">
        <v>10</v>
      </c>
      <c r="D136" s="47" t="s">
        <v>3</v>
      </c>
      <c r="F136" s="47"/>
      <c r="H136" s="47"/>
      <c r="I136" s="47"/>
    </row>
    <row r="137" spans="1:10" x14ac:dyDescent="0.3">
      <c r="A137" s="47" t="s">
        <v>111</v>
      </c>
      <c r="B137" s="47" t="s">
        <v>214</v>
      </c>
      <c r="C137">
        <v>11</v>
      </c>
      <c r="D137" s="47" t="s">
        <v>235</v>
      </c>
      <c r="E137">
        <v>1</v>
      </c>
      <c r="F137" s="47" t="s">
        <v>104</v>
      </c>
      <c r="G137">
        <v>5</v>
      </c>
      <c r="H137" s="47"/>
      <c r="I137" s="47"/>
    </row>
    <row r="138" spans="1:10" x14ac:dyDescent="0.3">
      <c r="A138" s="47" t="s">
        <v>111</v>
      </c>
      <c r="B138" s="47" t="s">
        <v>214</v>
      </c>
      <c r="C138">
        <v>12</v>
      </c>
      <c r="D138" s="47" t="s">
        <v>102</v>
      </c>
      <c r="F138" s="47"/>
      <c r="H138" s="47"/>
      <c r="I138" s="47"/>
    </row>
    <row r="139" spans="1:10" x14ac:dyDescent="0.3">
      <c r="A139" s="47" t="s">
        <v>111</v>
      </c>
      <c r="B139" s="47" t="s">
        <v>214</v>
      </c>
      <c r="C139">
        <v>13</v>
      </c>
      <c r="D139" s="47" t="s">
        <v>236</v>
      </c>
      <c r="E139">
        <v>1</v>
      </c>
      <c r="F139" s="47" t="s">
        <v>11</v>
      </c>
      <c r="G139">
        <v>6</v>
      </c>
      <c r="H139" s="47"/>
      <c r="I139" s="47"/>
    </row>
    <row r="140" spans="1:10" x14ac:dyDescent="0.3">
      <c r="A140" s="47" t="s">
        <v>111</v>
      </c>
      <c r="B140" s="47" t="s">
        <v>214</v>
      </c>
      <c r="C140">
        <v>14</v>
      </c>
      <c r="D140" s="47" t="s">
        <v>237</v>
      </c>
      <c r="F140" s="47"/>
      <c r="H140" s="47"/>
      <c r="I140" s="47"/>
    </row>
    <row r="141" spans="1:10" x14ac:dyDescent="0.3">
      <c r="A141" s="47" t="s">
        <v>111</v>
      </c>
      <c r="B141" s="47" t="s">
        <v>214</v>
      </c>
      <c r="C141">
        <v>15</v>
      </c>
      <c r="D141" s="47" t="s">
        <v>1</v>
      </c>
      <c r="F141" s="47"/>
      <c r="H141" s="47"/>
      <c r="I141" s="47"/>
    </row>
    <row r="142" spans="1:10" x14ac:dyDescent="0.3">
      <c r="A142" s="47" t="s">
        <v>111</v>
      </c>
      <c r="B142" s="47" t="s">
        <v>214</v>
      </c>
      <c r="C142">
        <v>16</v>
      </c>
      <c r="D142" s="47" t="s">
        <v>238</v>
      </c>
      <c r="F142" s="47"/>
      <c r="H142" s="47"/>
      <c r="I142" s="47"/>
    </row>
    <row r="143" spans="1:10" x14ac:dyDescent="0.3">
      <c r="A143" s="47" t="s">
        <v>111</v>
      </c>
      <c r="B143" s="47" t="s">
        <v>214</v>
      </c>
      <c r="C143">
        <v>17</v>
      </c>
      <c r="D143" s="47" t="s">
        <v>16</v>
      </c>
      <c r="E143">
        <v>1</v>
      </c>
      <c r="F143" s="47" t="s">
        <v>16</v>
      </c>
      <c r="G143">
        <v>2</v>
      </c>
      <c r="H143" s="47"/>
      <c r="I143" s="47"/>
    </row>
    <row r="144" spans="1:10" x14ac:dyDescent="0.3">
      <c r="A144" s="47" t="s">
        <v>111</v>
      </c>
      <c r="B144" s="47" t="s">
        <v>214</v>
      </c>
      <c r="C144">
        <v>18</v>
      </c>
      <c r="D144" s="47" t="s">
        <v>239</v>
      </c>
      <c r="E144">
        <v>1</v>
      </c>
      <c r="F144" s="47" t="s">
        <v>239</v>
      </c>
      <c r="G144">
        <v>1</v>
      </c>
      <c r="H144" s="47"/>
      <c r="I144" s="47"/>
    </row>
    <row r="145" spans="1:10" x14ac:dyDescent="0.3">
      <c r="A145" s="47" t="s">
        <v>111</v>
      </c>
      <c r="B145" s="47" t="s">
        <v>214</v>
      </c>
      <c r="C145">
        <v>19</v>
      </c>
      <c r="D145" s="47" t="s">
        <v>240</v>
      </c>
      <c r="F145" s="47"/>
      <c r="H145" s="47"/>
      <c r="I145" s="47"/>
    </row>
    <row r="146" spans="1:10" x14ac:dyDescent="0.3">
      <c r="A146" s="47" t="s">
        <v>111</v>
      </c>
      <c r="B146" s="47" t="s">
        <v>214</v>
      </c>
      <c r="C146">
        <v>20</v>
      </c>
      <c r="D146" s="47" t="s">
        <v>29</v>
      </c>
      <c r="F146" s="47"/>
      <c r="H146" s="47"/>
      <c r="I146" s="47"/>
    </row>
    <row r="147" spans="1:10" x14ac:dyDescent="0.3">
      <c r="A147" s="47" t="s">
        <v>112</v>
      </c>
      <c r="B147" s="47" t="s">
        <v>216</v>
      </c>
      <c r="C147">
        <v>1</v>
      </c>
      <c r="D147" s="47" t="s">
        <v>224</v>
      </c>
      <c r="E147">
        <v>1</v>
      </c>
      <c r="F147" s="47" t="s">
        <v>250</v>
      </c>
      <c r="G147">
        <v>7</v>
      </c>
      <c r="H147" s="47" t="s">
        <v>250</v>
      </c>
      <c r="I147" s="47" t="s">
        <v>131</v>
      </c>
      <c r="J147">
        <v>0</v>
      </c>
    </row>
    <row r="148" spans="1:10" x14ac:dyDescent="0.3">
      <c r="A148" s="47" t="s">
        <v>112</v>
      </c>
      <c r="B148" s="47" t="s">
        <v>216</v>
      </c>
      <c r="C148">
        <v>2</v>
      </c>
      <c r="D148" s="47" t="s">
        <v>226</v>
      </c>
      <c r="F148" s="47"/>
      <c r="H148" s="47"/>
      <c r="I148" s="47"/>
    </row>
    <row r="149" spans="1:10" x14ac:dyDescent="0.3">
      <c r="A149" s="47" t="s">
        <v>112</v>
      </c>
      <c r="B149" s="47" t="s">
        <v>216</v>
      </c>
      <c r="C149">
        <v>3</v>
      </c>
      <c r="D149" s="47" t="s">
        <v>227</v>
      </c>
      <c r="F149" s="47"/>
      <c r="H149" s="47"/>
      <c r="I149" s="47"/>
    </row>
    <row r="150" spans="1:10" x14ac:dyDescent="0.3">
      <c r="A150" s="47" t="s">
        <v>112</v>
      </c>
      <c r="B150" s="47" t="s">
        <v>216</v>
      </c>
      <c r="C150">
        <v>4</v>
      </c>
      <c r="D150" s="47" t="s">
        <v>228</v>
      </c>
      <c r="F150" s="47"/>
      <c r="H150" s="47"/>
      <c r="I150" s="47"/>
    </row>
    <row r="151" spans="1:10" x14ac:dyDescent="0.3">
      <c r="A151" s="47" t="s">
        <v>112</v>
      </c>
      <c r="B151" s="47" t="s">
        <v>216</v>
      </c>
      <c r="C151">
        <v>5</v>
      </c>
      <c r="D151" s="47" t="s">
        <v>229</v>
      </c>
      <c r="E151">
        <v>1</v>
      </c>
      <c r="F151" s="47" t="s">
        <v>230</v>
      </c>
      <c r="G151">
        <v>3</v>
      </c>
      <c r="H151" s="47" t="s">
        <v>251</v>
      </c>
      <c r="I151" s="47" t="s">
        <v>132</v>
      </c>
      <c r="J151">
        <v>1</v>
      </c>
    </row>
    <row r="152" spans="1:10" x14ac:dyDescent="0.3">
      <c r="A152" s="47" t="s">
        <v>112</v>
      </c>
      <c r="B152" s="47" t="s">
        <v>216</v>
      </c>
      <c r="C152">
        <v>6</v>
      </c>
      <c r="D152" s="47" t="s">
        <v>232</v>
      </c>
      <c r="F152" s="47"/>
      <c r="H152" s="47"/>
      <c r="I152" s="47"/>
    </row>
    <row r="153" spans="1:10" x14ac:dyDescent="0.3">
      <c r="A153" s="47" t="s">
        <v>112</v>
      </c>
      <c r="B153" s="47" t="s">
        <v>216</v>
      </c>
      <c r="C153">
        <v>7</v>
      </c>
      <c r="D153" s="47" t="s">
        <v>233</v>
      </c>
      <c r="F153" s="47"/>
      <c r="H153" s="47"/>
      <c r="I153" s="47"/>
    </row>
    <row r="154" spans="1:10" x14ac:dyDescent="0.3">
      <c r="A154" s="47" t="s">
        <v>112</v>
      </c>
      <c r="B154" s="47" t="s">
        <v>216</v>
      </c>
      <c r="C154">
        <v>8</v>
      </c>
      <c r="D154" s="47" t="s">
        <v>2</v>
      </c>
      <c r="F154" s="47"/>
      <c r="H154" s="47"/>
      <c r="I154" s="47"/>
    </row>
    <row r="155" spans="1:10" x14ac:dyDescent="0.3">
      <c r="A155" s="47" t="s">
        <v>112</v>
      </c>
      <c r="B155" s="47" t="s">
        <v>216</v>
      </c>
      <c r="C155">
        <v>9</v>
      </c>
      <c r="D155" s="47" t="s">
        <v>234</v>
      </c>
      <c r="E155">
        <v>1</v>
      </c>
      <c r="F155" s="47" t="s">
        <v>10</v>
      </c>
      <c r="G155">
        <v>4</v>
      </c>
      <c r="H155" s="47"/>
      <c r="I155" s="47"/>
    </row>
    <row r="156" spans="1:10" x14ac:dyDescent="0.3">
      <c r="A156" s="47" t="s">
        <v>112</v>
      </c>
      <c r="B156" s="47" t="s">
        <v>216</v>
      </c>
      <c r="C156">
        <v>10</v>
      </c>
      <c r="D156" s="47" t="s">
        <v>3</v>
      </c>
      <c r="F156" s="47"/>
      <c r="H156" s="47"/>
      <c r="I156" s="47"/>
    </row>
    <row r="157" spans="1:10" x14ac:dyDescent="0.3">
      <c r="A157" s="47" t="s">
        <v>112</v>
      </c>
      <c r="B157" s="47" t="s">
        <v>216</v>
      </c>
      <c r="C157">
        <v>11</v>
      </c>
      <c r="D157" s="47" t="s">
        <v>235</v>
      </c>
      <c r="E157">
        <v>1</v>
      </c>
      <c r="F157" s="47" t="s">
        <v>104</v>
      </c>
      <c r="G157">
        <v>5</v>
      </c>
      <c r="H157" s="47"/>
      <c r="I157" s="47"/>
    </row>
    <row r="158" spans="1:10" x14ac:dyDescent="0.3">
      <c r="A158" s="47" t="s">
        <v>112</v>
      </c>
      <c r="B158" s="47" t="s">
        <v>216</v>
      </c>
      <c r="C158">
        <v>12</v>
      </c>
      <c r="D158" s="47" t="s">
        <v>102</v>
      </c>
      <c r="F158" s="47"/>
      <c r="H158" s="47"/>
      <c r="I158" s="47"/>
    </row>
    <row r="159" spans="1:10" x14ac:dyDescent="0.3">
      <c r="A159" s="47" t="s">
        <v>112</v>
      </c>
      <c r="B159" s="47" t="s">
        <v>216</v>
      </c>
      <c r="C159">
        <v>13</v>
      </c>
      <c r="D159" s="47" t="s">
        <v>236</v>
      </c>
      <c r="E159">
        <v>1</v>
      </c>
      <c r="F159" s="47" t="s">
        <v>11</v>
      </c>
      <c r="G159">
        <v>6</v>
      </c>
      <c r="H159" s="47"/>
      <c r="I159" s="47"/>
    </row>
    <row r="160" spans="1:10" x14ac:dyDescent="0.3">
      <c r="A160" s="47" t="s">
        <v>112</v>
      </c>
      <c r="B160" s="47" t="s">
        <v>216</v>
      </c>
      <c r="C160">
        <v>14</v>
      </c>
      <c r="D160" s="47" t="s">
        <v>237</v>
      </c>
      <c r="F160" s="47"/>
      <c r="H160" s="47"/>
      <c r="I160" s="47"/>
    </row>
    <row r="161" spans="1:10" x14ac:dyDescent="0.3">
      <c r="A161" s="47" t="s">
        <v>112</v>
      </c>
      <c r="B161" s="47" t="s">
        <v>216</v>
      </c>
      <c r="C161">
        <v>15</v>
      </c>
      <c r="D161" s="47" t="s">
        <v>1</v>
      </c>
      <c r="F161" s="47"/>
      <c r="H161" s="47"/>
      <c r="I161" s="47"/>
    </row>
    <row r="162" spans="1:10" x14ac:dyDescent="0.3">
      <c r="A162" s="47" t="s">
        <v>112</v>
      </c>
      <c r="B162" s="47" t="s">
        <v>216</v>
      </c>
      <c r="C162">
        <v>16</v>
      </c>
      <c r="D162" s="47" t="s">
        <v>238</v>
      </c>
      <c r="F162" s="47"/>
      <c r="H162" s="47"/>
      <c r="I162" s="47"/>
    </row>
    <row r="163" spans="1:10" x14ac:dyDescent="0.3">
      <c r="A163" s="47" t="s">
        <v>112</v>
      </c>
      <c r="B163" s="47" t="s">
        <v>216</v>
      </c>
      <c r="C163">
        <v>17</v>
      </c>
      <c r="D163" s="47" t="s">
        <v>16</v>
      </c>
      <c r="E163">
        <v>1</v>
      </c>
      <c r="F163" s="47" t="s">
        <v>16</v>
      </c>
      <c r="G163">
        <v>2</v>
      </c>
      <c r="H163" s="47"/>
      <c r="I163" s="47"/>
    </row>
    <row r="164" spans="1:10" x14ac:dyDescent="0.3">
      <c r="A164" s="47" t="s">
        <v>112</v>
      </c>
      <c r="B164" s="47" t="s">
        <v>216</v>
      </c>
      <c r="C164">
        <v>18</v>
      </c>
      <c r="D164" s="47" t="s">
        <v>239</v>
      </c>
      <c r="E164">
        <v>1</v>
      </c>
      <c r="F164" s="47" t="s">
        <v>239</v>
      </c>
      <c r="G164">
        <v>1</v>
      </c>
      <c r="H164" s="47"/>
      <c r="I164" s="47"/>
    </row>
    <row r="165" spans="1:10" x14ac:dyDescent="0.3">
      <c r="A165" s="47" t="s">
        <v>112</v>
      </c>
      <c r="B165" s="47" t="s">
        <v>216</v>
      </c>
      <c r="C165">
        <v>19</v>
      </c>
      <c r="D165" s="47" t="s">
        <v>240</v>
      </c>
      <c r="F165" s="47"/>
      <c r="H165" s="47"/>
      <c r="I165" s="47"/>
    </row>
    <row r="166" spans="1:10" x14ac:dyDescent="0.3">
      <c r="A166" s="47" t="s">
        <v>112</v>
      </c>
      <c r="B166" s="47" t="s">
        <v>216</v>
      </c>
      <c r="C166">
        <v>20</v>
      </c>
      <c r="D166" s="47" t="s">
        <v>29</v>
      </c>
      <c r="F166" s="47"/>
      <c r="H166" s="47"/>
      <c r="I166" s="47"/>
    </row>
    <row r="167" spans="1:10" x14ac:dyDescent="0.3">
      <c r="A167" s="47" t="s">
        <v>120</v>
      </c>
      <c r="B167" s="47" t="s">
        <v>218</v>
      </c>
      <c r="C167">
        <v>1</v>
      </c>
      <c r="D167" s="47" t="s">
        <v>224</v>
      </c>
      <c r="E167">
        <v>1</v>
      </c>
      <c r="F167" s="47" t="s">
        <v>252</v>
      </c>
      <c r="G167">
        <v>7</v>
      </c>
      <c r="H167" s="47" t="s">
        <v>252</v>
      </c>
      <c r="I167" s="47" t="s">
        <v>133</v>
      </c>
      <c r="J167">
        <v>0</v>
      </c>
    </row>
    <row r="168" spans="1:10" x14ac:dyDescent="0.3">
      <c r="A168" s="47" t="s">
        <v>120</v>
      </c>
      <c r="B168" s="47" t="s">
        <v>218</v>
      </c>
      <c r="C168">
        <v>2</v>
      </c>
      <c r="D168" s="47" t="s">
        <v>226</v>
      </c>
      <c r="F168" s="47"/>
      <c r="H168" s="47"/>
      <c r="I168" s="47"/>
    </row>
    <row r="169" spans="1:10" x14ac:dyDescent="0.3">
      <c r="A169" s="47" t="s">
        <v>120</v>
      </c>
      <c r="B169" s="47" t="s">
        <v>218</v>
      </c>
      <c r="C169">
        <v>3</v>
      </c>
      <c r="D169" s="47" t="s">
        <v>227</v>
      </c>
      <c r="F169" s="47"/>
      <c r="H169" s="47"/>
      <c r="I169" s="47"/>
    </row>
    <row r="170" spans="1:10" x14ac:dyDescent="0.3">
      <c r="A170" s="47" t="s">
        <v>120</v>
      </c>
      <c r="B170" s="47" t="s">
        <v>218</v>
      </c>
      <c r="C170">
        <v>4</v>
      </c>
      <c r="D170" s="47" t="s">
        <v>228</v>
      </c>
      <c r="F170" s="47"/>
      <c r="H170" s="47"/>
      <c r="I170" s="47"/>
    </row>
    <row r="171" spans="1:10" x14ac:dyDescent="0.3">
      <c r="A171" s="47" t="s">
        <v>120</v>
      </c>
      <c r="B171" s="47" t="s">
        <v>218</v>
      </c>
      <c r="C171">
        <v>5</v>
      </c>
      <c r="D171" s="47" t="s">
        <v>229</v>
      </c>
      <c r="E171">
        <v>1</v>
      </c>
      <c r="F171" s="47" t="s">
        <v>230</v>
      </c>
      <c r="G171">
        <v>3</v>
      </c>
      <c r="H171" s="47" t="s">
        <v>253</v>
      </c>
      <c r="I171" s="47" t="s">
        <v>134</v>
      </c>
      <c r="J171">
        <v>1</v>
      </c>
    </row>
    <row r="172" spans="1:10" x14ac:dyDescent="0.3">
      <c r="A172" s="47" t="s">
        <v>120</v>
      </c>
      <c r="B172" s="47" t="s">
        <v>218</v>
      </c>
      <c r="C172">
        <v>6</v>
      </c>
      <c r="D172" s="47" t="s">
        <v>232</v>
      </c>
      <c r="F172" s="47"/>
      <c r="H172" s="47"/>
      <c r="I172" s="47"/>
    </row>
    <row r="173" spans="1:10" x14ac:dyDescent="0.3">
      <c r="A173" s="47" t="s">
        <v>120</v>
      </c>
      <c r="B173" s="47" t="s">
        <v>218</v>
      </c>
      <c r="C173">
        <v>7</v>
      </c>
      <c r="D173" s="47" t="s">
        <v>233</v>
      </c>
      <c r="F173" s="47"/>
      <c r="H173" s="47"/>
      <c r="I173" s="47"/>
    </row>
    <row r="174" spans="1:10" x14ac:dyDescent="0.3">
      <c r="A174" s="47" t="s">
        <v>120</v>
      </c>
      <c r="B174" s="47" t="s">
        <v>218</v>
      </c>
      <c r="C174">
        <v>8</v>
      </c>
      <c r="D174" s="47" t="s">
        <v>2</v>
      </c>
      <c r="F174" s="47"/>
      <c r="H174" s="47"/>
      <c r="I174" s="47"/>
    </row>
    <row r="175" spans="1:10" x14ac:dyDescent="0.3">
      <c r="A175" s="47" t="s">
        <v>120</v>
      </c>
      <c r="B175" s="47" t="s">
        <v>218</v>
      </c>
      <c r="C175">
        <v>9</v>
      </c>
      <c r="D175" s="47" t="s">
        <v>234</v>
      </c>
      <c r="E175">
        <v>1</v>
      </c>
      <c r="F175" s="47" t="s">
        <v>10</v>
      </c>
      <c r="G175">
        <v>4</v>
      </c>
      <c r="H175" s="47"/>
      <c r="I175" s="47"/>
    </row>
    <row r="176" spans="1:10" x14ac:dyDescent="0.3">
      <c r="A176" s="47" t="s">
        <v>120</v>
      </c>
      <c r="B176" s="47" t="s">
        <v>218</v>
      </c>
      <c r="C176">
        <v>10</v>
      </c>
      <c r="D176" s="47" t="s">
        <v>3</v>
      </c>
      <c r="F176" s="47"/>
      <c r="H176" s="47"/>
      <c r="I176" s="47"/>
    </row>
    <row r="177" spans="1:10" x14ac:dyDescent="0.3">
      <c r="A177" s="47" t="s">
        <v>120</v>
      </c>
      <c r="B177" s="47" t="s">
        <v>218</v>
      </c>
      <c r="C177">
        <v>11</v>
      </c>
      <c r="D177" s="47" t="s">
        <v>235</v>
      </c>
      <c r="E177">
        <v>1</v>
      </c>
      <c r="F177" s="47" t="s">
        <v>104</v>
      </c>
      <c r="G177">
        <v>5</v>
      </c>
      <c r="H177" s="47"/>
      <c r="I177" s="47"/>
    </row>
    <row r="178" spans="1:10" x14ac:dyDescent="0.3">
      <c r="A178" s="47" t="s">
        <v>120</v>
      </c>
      <c r="B178" s="47" t="s">
        <v>218</v>
      </c>
      <c r="C178">
        <v>12</v>
      </c>
      <c r="D178" s="47" t="s">
        <v>102</v>
      </c>
      <c r="F178" s="47"/>
      <c r="H178" s="47"/>
      <c r="I178" s="47"/>
    </row>
    <row r="179" spans="1:10" x14ac:dyDescent="0.3">
      <c r="A179" s="47" t="s">
        <v>120</v>
      </c>
      <c r="B179" s="47" t="s">
        <v>218</v>
      </c>
      <c r="C179">
        <v>13</v>
      </c>
      <c r="D179" s="47" t="s">
        <v>236</v>
      </c>
      <c r="E179">
        <v>1</v>
      </c>
      <c r="F179" s="47" t="s">
        <v>11</v>
      </c>
      <c r="G179">
        <v>6</v>
      </c>
      <c r="H179" s="47"/>
      <c r="I179" s="47"/>
    </row>
    <row r="180" spans="1:10" x14ac:dyDescent="0.3">
      <c r="A180" s="47" t="s">
        <v>120</v>
      </c>
      <c r="B180" s="47" t="s">
        <v>218</v>
      </c>
      <c r="C180">
        <v>14</v>
      </c>
      <c r="D180" s="47" t="s">
        <v>237</v>
      </c>
      <c r="F180" s="47"/>
      <c r="H180" s="47"/>
      <c r="I180" s="47"/>
    </row>
    <row r="181" spans="1:10" x14ac:dyDescent="0.3">
      <c r="A181" s="47" t="s">
        <v>120</v>
      </c>
      <c r="B181" s="47" t="s">
        <v>218</v>
      </c>
      <c r="C181">
        <v>15</v>
      </c>
      <c r="D181" s="47" t="s">
        <v>1</v>
      </c>
      <c r="F181" s="47"/>
      <c r="H181" s="47"/>
      <c r="I181" s="47"/>
    </row>
    <row r="182" spans="1:10" x14ac:dyDescent="0.3">
      <c r="A182" s="47" t="s">
        <v>120</v>
      </c>
      <c r="B182" s="47" t="s">
        <v>218</v>
      </c>
      <c r="C182">
        <v>16</v>
      </c>
      <c r="D182" s="47" t="s">
        <v>238</v>
      </c>
      <c r="F182" s="47"/>
      <c r="H182" s="47"/>
      <c r="I182" s="47"/>
    </row>
    <row r="183" spans="1:10" x14ac:dyDescent="0.3">
      <c r="A183" s="47" t="s">
        <v>120</v>
      </c>
      <c r="B183" s="47" t="s">
        <v>218</v>
      </c>
      <c r="C183">
        <v>17</v>
      </c>
      <c r="D183" s="47" t="s">
        <v>16</v>
      </c>
      <c r="E183">
        <v>1</v>
      </c>
      <c r="F183" s="47" t="s">
        <v>16</v>
      </c>
      <c r="G183">
        <v>2</v>
      </c>
      <c r="H183" s="47"/>
      <c r="I183" s="47"/>
    </row>
    <row r="184" spans="1:10" x14ac:dyDescent="0.3">
      <c r="A184" s="47" t="s">
        <v>120</v>
      </c>
      <c r="B184" s="47" t="s">
        <v>218</v>
      </c>
      <c r="C184">
        <v>18</v>
      </c>
      <c r="D184" s="47" t="s">
        <v>239</v>
      </c>
      <c r="E184">
        <v>1</v>
      </c>
      <c r="F184" s="47" t="s">
        <v>239</v>
      </c>
      <c r="G184">
        <v>1</v>
      </c>
      <c r="H184" s="47"/>
      <c r="I184" s="47"/>
    </row>
    <row r="185" spans="1:10" x14ac:dyDescent="0.3">
      <c r="A185" s="47" t="s">
        <v>120</v>
      </c>
      <c r="B185" s="47" t="s">
        <v>218</v>
      </c>
      <c r="C185">
        <v>19</v>
      </c>
      <c r="D185" s="47" t="s">
        <v>240</v>
      </c>
      <c r="F185" s="47"/>
      <c r="H185" s="47"/>
      <c r="I185" s="47"/>
    </row>
    <row r="186" spans="1:10" x14ac:dyDescent="0.3">
      <c r="A186" s="47" t="s">
        <v>120</v>
      </c>
      <c r="B186" s="47" t="s">
        <v>218</v>
      </c>
      <c r="C186">
        <v>20</v>
      </c>
      <c r="D186" s="47" t="s">
        <v>29</v>
      </c>
      <c r="F186" s="47"/>
      <c r="H186" s="47"/>
      <c r="I186" s="47"/>
    </row>
    <row r="187" spans="1:10" x14ac:dyDescent="0.3">
      <c r="A187" s="47" t="s">
        <v>121</v>
      </c>
      <c r="B187" s="47" t="s">
        <v>220</v>
      </c>
      <c r="C187">
        <v>1</v>
      </c>
      <c r="D187" s="47" t="s">
        <v>224</v>
      </c>
      <c r="E187">
        <v>1</v>
      </c>
      <c r="F187" s="47" t="s">
        <v>254</v>
      </c>
      <c r="G187">
        <v>7</v>
      </c>
      <c r="H187" s="47" t="s">
        <v>254</v>
      </c>
      <c r="I187" s="47" t="s">
        <v>135</v>
      </c>
      <c r="J187">
        <v>0</v>
      </c>
    </row>
    <row r="188" spans="1:10" x14ac:dyDescent="0.3">
      <c r="A188" s="47" t="s">
        <v>121</v>
      </c>
      <c r="B188" s="47" t="s">
        <v>220</v>
      </c>
      <c r="C188">
        <v>2</v>
      </c>
      <c r="D188" s="47" t="s">
        <v>226</v>
      </c>
      <c r="F188" s="47"/>
      <c r="H188" s="47"/>
      <c r="I188" s="47"/>
    </row>
    <row r="189" spans="1:10" x14ac:dyDescent="0.3">
      <c r="A189" s="47" t="s">
        <v>121</v>
      </c>
      <c r="B189" s="47" t="s">
        <v>220</v>
      </c>
      <c r="C189">
        <v>3</v>
      </c>
      <c r="D189" s="47" t="s">
        <v>227</v>
      </c>
      <c r="F189" s="47"/>
      <c r="H189" s="47"/>
      <c r="I189" s="47"/>
    </row>
    <row r="190" spans="1:10" x14ac:dyDescent="0.3">
      <c r="A190" s="47" t="s">
        <v>121</v>
      </c>
      <c r="B190" s="47" t="s">
        <v>220</v>
      </c>
      <c r="C190">
        <v>4</v>
      </c>
      <c r="D190" s="47" t="s">
        <v>228</v>
      </c>
      <c r="F190" s="47"/>
      <c r="H190" s="47"/>
      <c r="I190" s="47"/>
    </row>
    <row r="191" spans="1:10" x14ac:dyDescent="0.3">
      <c r="A191" s="47" t="s">
        <v>121</v>
      </c>
      <c r="B191" s="47" t="s">
        <v>220</v>
      </c>
      <c r="C191">
        <v>5</v>
      </c>
      <c r="D191" s="47" t="s">
        <v>229</v>
      </c>
      <c r="E191">
        <v>1</v>
      </c>
      <c r="F191" s="47" t="s">
        <v>230</v>
      </c>
      <c r="G191">
        <v>3</v>
      </c>
      <c r="H191" s="47" t="s">
        <v>261</v>
      </c>
      <c r="I191" s="47" t="s">
        <v>136</v>
      </c>
      <c r="J191">
        <v>1</v>
      </c>
    </row>
    <row r="192" spans="1:10" x14ac:dyDescent="0.3">
      <c r="A192" s="47" t="s">
        <v>121</v>
      </c>
      <c r="B192" s="47" t="s">
        <v>220</v>
      </c>
      <c r="C192">
        <v>6</v>
      </c>
      <c r="D192" s="47" t="s">
        <v>232</v>
      </c>
      <c r="F192" s="47"/>
      <c r="H192" s="47"/>
      <c r="I192" s="47"/>
    </row>
    <row r="193" spans="1:10" x14ac:dyDescent="0.3">
      <c r="A193" s="47" t="s">
        <v>121</v>
      </c>
      <c r="B193" s="47" t="s">
        <v>220</v>
      </c>
      <c r="C193">
        <v>7</v>
      </c>
      <c r="D193" s="47" t="s">
        <v>233</v>
      </c>
      <c r="F193" s="47"/>
      <c r="H193" s="47"/>
      <c r="I193" s="47"/>
    </row>
    <row r="194" spans="1:10" x14ac:dyDescent="0.3">
      <c r="A194" s="47" t="s">
        <v>121</v>
      </c>
      <c r="B194" s="47" t="s">
        <v>220</v>
      </c>
      <c r="C194">
        <v>8</v>
      </c>
      <c r="D194" s="47" t="s">
        <v>2</v>
      </c>
      <c r="F194" s="47"/>
      <c r="H194" s="47"/>
      <c r="I194" s="47"/>
    </row>
    <row r="195" spans="1:10" x14ac:dyDescent="0.3">
      <c r="A195" s="47" t="s">
        <v>121</v>
      </c>
      <c r="B195" s="47" t="s">
        <v>220</v>
      </c>
      <c r="C195">
        <v>9</v>
      </c>
      <c r="D195" s="47" t="s">
        <v>234</v>
      </c>
      <c r="E195">
        <v>1</v>
      </c>
      <c r="F195" s="47" t="s">
        <v>10</v>
      </c>
      <c r="G195">
        <v>4</v>
      </c>
      <c r="H195" s="47"/>
      <c r="I195" s="47"/>
    </row>
    <row r="196" spans="1:10" x14ac:dyDescent="0.3">
      <c r="A196" s="47" t="s">
        <v>121</v>
      </c>
      <c r="B196" s="47" t="s">
        <v>220</v>
      </c>
      <c r="C196">
        <v>10</v>
      </c>
      <c r="D196" s="47" t="s">
        <v>3</v>
      </c>
      <c r="F196" s="47"/>
      <c r="H196" s="47"/>
      <c r="I196" s="47"/>
    </row>
    <row r="197" spans="1:10" x14ac:dyDescent="0.3">
      <c r="A197" s="47" t="s">
        <v>121</v>
      </c>
      <c r="B197" s="47" t="s">
        <v>220</v>
      </c>
      <c r="C197">
        <v>11</v>
      </c>
      <c r="D197" s="47" t="s">
        <v>235</v>
      </c>
      <c r="E197">
        <v>1</v>
      </c>
      <c r="F197" s="47" t="s">
        <v>104</v>
      </c>
      <c r="G197">
        <v>5</v>
      </c>
      <c r="H197" s="47"/>
      <c r="I197" s="47"/>
    </row>
    <row r="198" spans="1:10" x14ac:dyDescent="0.3">
      <c r="A198" s="47" t="s">
        <v>121</v>
      </c>
      <c r="B198" s="47" t="s">
        <v>220</v>
      </c>
      <c r="C198">
        <v>12</v>
      </c>
      <c r="D198" s="47" t="s">
        <v>102</v>
      </c>
      <c r="F198" s="47"/>
      <c r="H198" s="47"/>
      <c r="I198" s="47"/>
    </row>
    <row r="199" spans="1:10" x14ac:dyDescent="0.3">
      <c r="A199" s="47" t="s">
        <v>121</v>
      </c>
      <c r="B199" s="47" t="s">
        <v>220</v>
      </c>
      <c r="C199">
        <v>13</v>
      </c>
      <c r="D199" s="47" t="s">
        <v>236</v>
      </c>
      <c r="E199">
        <v>1</v>
      </c>
      <c r="F199" s="47" t="s">
        <v>11</v>
      </c>
      <c r="G199">
        <v>6</v>
      </c>
      <c r="H199" s="47"/>
      <c r="I199" s="47"/>
    </row>
    <row r="200" spans="1:10" x14ac:dyDescent="0.3">
      <c r="A200" s="47" t="s">
        <v>121</v>
      </c>
      <c r="B200" s="47" t="s">
        <v>220</v>
      </c>
      <c r="C200">
        <v>14</v>
      </c>
      <c r="D200" s="47" t="s">
        <v>237</v>
      </c>
      <c r="F200" s="47"/>
      <c r="H200" s="47"/>
      <c r="I200" s="47"/>
    </row>
    <row r="201" spans="1:10" x14ac:dyDescent="0.3">
      <c r="A201" s="47" t="s">
        <v>121</v>
      </c>
      <c r="B201" s="47" t="s">
        <v>220</v>
      </c>
      <c r="C201">
        <v>15</v>
      </c>
      <c r="D201" s="47" t="s">
        <v>1</v>
      </c>
      <c r="F201" s="47"/>
      <c r="H201" s="47"/>
      <c r="I201" s="47"/>
    </row>
    <row r="202" spans="1:10" x14ac:dyDescent="0.3">
      <c r="A202" s="47" t="s">
        <v>121</v>
      </c>
      <c r="B202" s="47" t="s">
        <v>220</v>
      </c>
      <c r="C202">
        <v>16</v>
      </c>
      <c r="D202" s="47" t="s">
        <v>238</v>
      </c>
      <c r="F202" s="47"/>
      <c r="H202" s="47"/>
      <c r="I202" s="47"/>
    </row>
    <row r="203" spans="1:10" x14ac:dyDescent="0.3">
      <c r="A203" s="47" t="s">
        <v>121</v>
      </c>
      <c r="B203" s="47" t="s">
        <v>220</v>
      </c>
      <c r="C203">
        <v>17</v>
      </c>
      <c r="D203" s="47" t="s">
        <v>16</v>
      </c>
      <c r="E203">
        <v>1</v>
      </c>
      <c r="F203" s="47" t="s">
        <v>16</v>
      </c>
      <c r="G203">
        <v>2</v>
      </c>
      <c r="H203" s="47"/>
      <c r="I203" s="47"/>
    </row>
    <row r="204" spans="1:10" x14ac:dyDescent="0.3">
      <c r="A204" s="47" t="s">
        <v>121</v>
      </c>
      <c r="B204" s="47" t="s">
        <v>220</v>
      </c>
      <c r="C204">
        <v>18</v>
      </c>
      <c r="D204" s="47" t="s">
        <v>239</v>
      </c>
      <c r="E204">
        <v>1</v>
      </c>
      <c r="F204" s="47" t="s">
        <v>239</v>
      </c>
      <c r="G204">
        <v>1</v>
      </c>
      <c r="H204" s="47"/>
      <c r="I204" s="47"/>
    </row>
    <row r="205" spans="1:10" x14ac:dyDescent="0.3">
      <c r="A205" s="47" t="s">
        <v>121</v>
      </c>
      <c r="B205" s="47" t="s">
        <v>220</v>
      </c>
      <c r="C205">
        <v>19</v>
      </c>
      <c r="D205" s="47" t="s">
        <v>240</v>
      </c>
      <c r="F205" s="47"/>
      <c r="H205" s="47"/>
      <c r="I205" s="47"/>
    </row>
    <row r="206" spans="1:10" x14ac:dyDescent="0.3">
      <c r="A206" s="47" t="s">
        <v>121</v>
      </c>
      <c r="B206" s="47" t="s">
        <v>220</v>
      </c>
      <c r="C206">
        <v>20</v>
      </c>
      <c r="D206" s="47" t="s">
        <v>29</v>
      </c>
      <c r="F206" s="47"/>
      <c r="H206" s="47"/>
      <c r="I206" s="47"/>
    </row>
    <row r="207" spans="1:10" x14ac:dyDescent="0.3">
      <c r="A207" s="47" t="s">
        <v>122</v>
      </c>
      <c r="B207" s="47" t="s">
        <v>222</v>
      </c>
      <c r="C207">
        <v>1</v>
      </c>
      <c r="D207" s="47" t="s">
        <v>224</v>
      </c>
      <c r="E207">
        <v>1</v>
      </c>
      <c r="F207" s="47" t="s">
        <v>255</v>
      </c>
      <c r="G207">
        <v>7</v>
      </c>
      <c r="H207" s="47" t="s">
        <v>255</v>
      </c>
      <c r="I207" s="47" t="s">
        <v>137</v>
      </c>
      <c r="J207">
        <v>0</v>
      </c>
    </row>
    <row r="208" spans="1:10" x14ac:dyDescent="0.3">
      <c r="A208" s="47" t="s">
        <v>122</v>
      </c>
      <c r="B208" s="47" t="s">
        <v>222</v>
      </c>
      <c r="C208">
        <v>2</v>
      </c>
      <c r="D208" s="47" t="s">
        <v>226</v>
      </c>
      <c r="F208" s="47"/>
      <c r="H208" s="47"/>
      <c r="I208" s="47"/>
    </row>
    <row r="209" spans="1:10" x14ac:dyDescent="0.3">
      <c r="A209" s="47" t="s">
        <v>122</v>
      </c>
      <c r="B209" s="47" t="s">
        <v>222</v>
      </c>
      <c r="C209">
        <v>3</v>
      </c>
      <c r="D209" s="47" t="s">
        <v>227</v>
      </c>
      <c r="F209" s="47"/>
      <c r="H209" s="47"/>
      <c r="I209" s="47"/>
    </row>
    <row r="210" spans="1:10" x14ac:dyDescent="0.3">
      <c r="A210" s="47" t="s">
        <v>122</v>
      </c>
      <c r="B210" s="47" t="s">
        <v>222</v>
      </c>
      <c r="C210">
        <v>4</v>
      </c>
      <c r="D210" s="47" t="s">
        <v>228</v>
      </c>
      <c r="F210" s="47"/>
      <c r="H210" s="47"/>
      <c r="I210" s="47"/>
    </row>
    <row r="211" spans="1:10" x14ac:dyDescent="0.3">
      <c r="A211" s="47" t="s">
        <v>122</v>
      </c>
      <c r="B211" s="47" t="s">
        <v>222</v>
      </c>
      <c r="C211">
        <v>5</v>
      </c>
      <c r="D211" s="47" t="s">
        <v>229</v>
      </c>
      <c r="E211">
        <v>1</v>
      </c>
      <c r="F211" s="47" t="s">
        <v>230</v>
      </c>
      <c r="G211">
        <v>3</v>
      </c>
      <c r="H211" s="47" t="s">
        <v>262</v>
      </c>
      <c r="I211" s="47" t="s">
        <v>138</v>
      </c>
      <c r="J211">
        <v>1</v>
      </c>
    </row>
    <row r="212" spans="1:10" x14ac:dyDescent="0.3">
      <c r="A212" s="47" t="s">
        <v>122</v>
      </c>
      <c r="B212" s="47" t="s">
        <v>222</v>
      </c>
      <c r="C212">
        <v>6</v>
      </c>
      <c r="D212" s="47" t="s">
        <v>232</v>
      </c>
      <c r="F212" s="47"/>
      <c r="H212" s="47"/>
      <c r="I212" s="47"/>
    </row>
    <row r="213" spans="1:10" x14ac:dyDescent="0.3">
      <c r="A213" s="47" t="s">
        <v>122</v>
      </c>
      <c r="B213" s="47" t="s">
        <v>222</v>
      </c>
      <c r="C213">
        <v>7</v>
      </c>
      <c r="D213" s="47" t="s">
        <v>233</v>
      </c>
      <c r="F213" s="47"/>
      <c r="H213" s="47"/>
      <c r="I213" s="47"/>
    </row>
    <row r="214" spans="1:10" x14ac:dyDescent="0.3">
      <c r="A214" s="47" t="s">
        <v>122</v>
      </c>
      <c r="B214" s="47" t="s">
        <v>222</v>
      </c>
      <c r="C214">
        <v>8</v>
      </c>
      <c r="D214" s="47" t="s">
        <v>2</v>
      </c>
      <c r="F214" s="47"/>
      <c r="H214" s="47"/>
      <c r="I214" s="47"/>
    </row>
    <row r="215" spans="1:10" x14ac:dyDescent="0.3">
      <c r="A215" s="47" t="s">
        <v>122</v>
      </c>
      <c r="B215" s="47" t="s">
        <v>222</v>
      </c>
      <c r="C215">
        <v>9</v>
      </c>
      <c r="D215" s="47" t="s">
        <v>234</v>
      </c>
      <c r="E215">
        <v>1</v>
      </c>
      <c r="F215" s="47" t="s">
        <v>10</v>
      </c>
      <c r="G215">
        <v>4</v>
      </c>
      <c r="H215" s="47"/>
      <c r="I215" s="47"/>
    </row>
    <row r="216" spans="1:10" x14ac:dyDescent="0.3">
      <c r="A216" s="47" t="s">
        <v>122</v>
      </c>
      <c r="B216" s="47" t="s">
        <v>222</v>
      </c>
      <c r="C216">
        <v>10</v>
      </c>
      <c r="D216" s="47" t="s">
        <v>3</v>
      </c>
      <c r="F216" s="47"/>
      <c r="H216" s="47"/>
      <c r="I216" s="47"/>
    </row>
    <row r="217" spans="1:10" x14ac:dyDescent="0.3">
      <c r="A217" s="47" t="s">
        <v>122</v>
      </c>
      <c r="B217" s="47" t="s">
        <v>222</v>
      </c>
      <c r="C217">
        <v>11</v>
      </c>
      <c r="D217" s="47" t="s">
        <v>235</v>
      </c>
      <c r="E217">
        <v>1</v>
      </c>
      <c r="F217" s="47" t="s">
        <v>104</v>
      </c>
      <c r="G217">
        <v>5</v>
      </c>
      <c r="H217" s="47"/>
      <c r="I217" s="47"/>
    </row>
    <row r="218" spans="1:10" x14ac:dyDescent="0.3">
      <c r="A218" s="47" t="s">
        <v>122</v>
      </c>
      <c r="B218" s="47" t="s">
        <v>222</v>
      </c>
      <c r="C218">
        <v>12</v>
      </c>
      <c r="D218" s="47" t="s">
        <v>102</v>
      </c>
      <c r="F218" s="47"/>
      <c r="H218" s="47"/>
      <c r="I218" s="47"/>
    </row>
    <row r="219" spans="1:10" x14ac:dyDescent="0.3">
      <c r="A219" s="47" t="s">
        <v>122</v>
      </c>
      <c r="B219" s="47" t="s">
        <v>222</v>
      </c>
      <c r="C219">
        <v>13</v>
      </c>
      <c r="D219" s="47" t="s">
        <v>236</v>
      </c>
      <c r="E219">
        <v>1</v>
      </c>
      <c r="F219" s="47" t="s">
        <v>11</v>
      </c>
      <c r="G219">
        <v>6</v>
      </c>
      <c r="H219" s="47"/>
      <c r="I219" s="47"/>
    </row>
    <row r="220" spans="1:10" x14ac:dyDescent="0.3">
      <c r="A220" s="47" t="s">
        <v>122</v>
      </c>
      <c r="B220" s="47" t="s">
        <v>222</v>
      </c>
      <c r="C220">
        <v>14</v>
      </c>
      <c r="D220" s="47" t="s">
        <v>237</v>
      </c>
      <c r="F220" s="47"/>
      <c r="H220" s="47"/>
      <c r="I220" s="47"/>
    </row>
    <row r="221" spans="1:10" x14ac:dyDescent="0.3">
      <c r="A221" s="47" t="s">
        <v>122</v>
      </c>
      <c r="B221" s="47" t="s">
        <v>222</v>
      </c>
      <c r="C221">
        <v>15</v>
      </c>
      <c r="D221" s="47" t="s">
        <v>1</v>
      </c>
      <c r="F221" s="47"/>
      <c r="H221" s="47"/>
      <c r="I221" s="47"/>
    </row>
    <row r="222" spans="1:10" x14ac:dyDescent="0.3">
      <c r="A222" s="47" t="s">
        <v>122</v>
      </c>
      <c r="B222" s="47" t="s">
        <v>222</v>
      </c>
      <c r="C222">
        <v>16</v>
      </c>
      <c r="D222" s="47" t="s">
        <v>238</v>
      </c>
      <c r="F222" s="47"/>
      <c r="H222" s="47"/>
      <c r="I222" s="47"/>
    </row>
    <row r="223" spans="1:10" x14ac:dyDescent="0.3">
      <c r="A223" s="47" t="s">
        <v>122</v>
      </c>
      <c r="B223" s="47" t="s">
        <v>222</v>
      </c>
      <c r="C223">
        <v>17</v>
      </c>
      <c r="D223" s="47" t="s">
        <v>16</v>
      </c>
      <c r="E223">
        <v>1</v>
      </c>
      <c r="F223" s="47" t="s">
        <v>16</v>
      </c>
      <c r="G223">
        <v>2</v>
      </c>
      <c r="H223" s="47"/>
      <c r="I223" s="47"/>
    </row>
    <row r="224" spans="1:10" x14ac:dyDescent="0.3">
      <c r="A224" s="47" t="s">
        <v>122</v>
      </c>
      <c r="B224" s="47" t="s">
        <v>222</v>
      </c>
      <c r="C224">
        <v>18</v>
      </c>
      <c r="D224" s="47" t="s">
        <v>239</v>
      </c>
      <c r="E224">
        <v>1</v>
      </c>
      <c r="F224" s="47" t="s">
        <v>239</v>
      </c>
      <c r="G224">
        <v>1</v>
      </c>
      <c r="H224" s="47"/>
      <c r="I224" s="47"/>
    </row>
    <row r="225" spans="1:10" x14ac:dyDescent="0.3">
      <c r="A225" s="47" t="s">
        <v>122</v>
      </c>
      <c r="B225" s="47" t="s">
        <v>222</v>
      </c>
      <c r="C225">
        <v>19</v>
      </c>
      <c r="D225" s="47" t="s">
        <v>240</v>
      </c>
      <c r="F225" s="47"/>
      <c r="H225" s="47"/>
      <c r="I225" s="47"/>
    </row>
    <row r="226" spans="1:10" x14ac:dyDescent="0.3">
      <c r="A226" s="47" t="s">
        <v>122</v>
      </c>
      <c r="B226" s="47" t="s">
        <v>222</v>
      </c>
      <c r="C226">
        <v>20</v>
      </c>
      <c r="D226" s="47" t="s">
        <v>29</v>
      </c>
      <c r="F226" s="47"/>
      <c r="H226" s="47"/>
      <c r="I226" s="47"/>
    </row>
    <row r="227" spans="1:10" x14ac:dyDescent="0.3">
      <c r="A227" s="47" t="s">
        <v>300</v>
      </c>
      <c r="B227" s="47" t="s">
        <v>282</v>
      </c>
      <c r="C227">
        <v>1</v>
      </c>
      <c r="D227" s="47" t="s">
        <v>224</v>
      </c>
      <c r="E227">
        <v>1</v>
      </c>
      <c r="F227" s="47" t="s">
        <v>309</v>
      </c>
      <c r="G227">
        <v>7</v>
      </c>
      <c r="H227" s="47" t="s">
        <v>309</v>
      </c>
      <c r="I227" s="47" t="s">
        <v>327</v>
      </c>
      <c r="J227">
        <v>0</v>
      </c>
    </row>
    <row r="228" spans="1:10" x14ac:dyDescent="0.3">
      <c r="A228" s="47" t="s">
        <v>300</v>
      </c>
      <c r="B228" s="47" t="s">
        <v>282</v>
      </c>
      <c r="C228">
        <v>2</v>
      </c>
      <c r="D228" s="47" t="s">
        <v>226</v>
      </c>
      <c r="F228" s="47"/>
      <c r="H228" s="47"/>
      <c r="I228" s="47"/>
    </row>
    <row r="229" spans="1:10" x14ac:dyDescent="0.3">
      <c r="A229" s="47" t="s">
        <v>300</v>
      </c>
      <c r="B229" s="47" t="s">
        <v>282</v>
      </c>
      <c r="C229">
        <v>3</v>
      </c>
      <c r="D229" s="47" t="s">
        <v>227</v>
      </c>
      <c r="F229" s="47"/>
      <c r="H229" s="47"/>
      <c r="I229" s="47"/>
    </row>
    <row r="230" spans="1:10" x14ac:dyDescent="0.3">
      <c r="A230" s="47" t="s">
        <v>300</v>
      </c>
      <c r="B230" s="47" t="s">
        <v>282</v>
      </c>
      <c r="C230">
        <v>4</v>
      </c>
      <c r="D230" s="47" t="s">
        <v>228</v>
      </c>
      <c r="F230" s="47"/>
      <c r="H230" s="47"/>
      <c r="I230" s="47"/>
    </row>
    <row r="231" spans="1:10" x14ac:dyDescent="0.3">
      <c r="A231" s="47" t="s">
        <v>300</v>
      </c>
      <c r="B231" s="47" t="s">
        <v>282</v>
      </c>
      <c r="C231">
        <v>5</v>
      </c>
      <c r="D231" s="47" t="s">
        <v>229</v>
      </c>
      <c r="E231">
        <v>1</v>
      </c>
      <c r="F231" s="47" t="s">
        <v>230</v>
      </c>
      <c r="G231">
        <v>3</v>
      </c>
      <c r="H231" s="47" t="s">
        <v>310</v>
      </c>
      <c r="I231" s="47" t="s">
        <v>328</v>
      </c>
      <c r="J231">
        <v>1</v>
      </c>
    </row>
    <row r="232" spans="1:10" x14ac:dyDescent="0.3">
      <c r="A232" s="47" t="s">
        <v>300</v>
      </c>
      <c r="B232" s="47" t="s">
        <v>282</v>
      </c>
      <c r="C232">
        <v>6</v>
      </c>
      <c r="D232" s="47" t="s">
        <v>232</v>
      </c>
      <c r="F232" s="47"/>
      <c r="H232" s="47"/>
      <c r="I232" s="47"/>
    </row>
    <row r="233" spans="1:10" x14ac:dyDescent="0.3">
      <c r="A233" s="47" t="s">
        <v>300</v>
      </c>
      <c r="B233" s="47" t="s">
        <v>282</v>
      </c>
      <c r="C233">
        <v>7</v>
      </c>
      <c r="D233" s="47" t="s">
        <v>233</v>
      </c>
      <c r="F233" s="47"/>
      <c r="H233" s="47"/>
      <c r="I233" s="47"/>
    </row>
    <row r="234" spans="1:10" x14ac:dyDescent="0.3">
      <c r="A234" s="47" t="s">
        <v>300</v>
      </c>
      <c r="B234" s="47" t="s">
        <v>282</v>
      </c>
      <c r="C234">
        <v>8</v>
      </c>
      <c r="D234" s="47" t="s">
        <v>2</v>
      </c>
      <c r="F234" s="47"/>
      <c r="H234" s="47"/>
      <c r="I234" s="47"/>
    </row>
    <row r="235" spans="1:10" x14ac:dyDescent="0.3">
      <c r="A235" s="47" t="s">
        <v>300</v>
      </c>
      <c r="B235" s="47" t="s">
        <v>282</v>
      </c>
      <c r="C235">
        <v>9</v>
      </c>
      <c r="D235" s="47" t="s">
        <v>234</v>
      </c>
      <c r="E235">
        <v>1</v>
      </c>
      <c r="F235" s="47" t="s">
        <v>10</v>
      </c>
      <c r="G235">
        <v>4</v>
      </c>
      <c r="H235" s="47"/>
      <c r="I235" s="47"/>
    </row>
    <row r="236" spans="1:10" x14ac:dyDescent="0.3">
      <c r="A236" s="47" t="s">
        <v>300</v>
      </c>
      <c r="B236" s="47" t="s">
        <v>282</v>
      </c>
      <c r="C236">
        <v>10</v>
      </c>
      <c r="D236" s="47" t="s">
        <v>3</v>
      </c>
      <c r="F236" s="47"/>
      <c r="H236" s="47"/>
      <c r="I236" s="47"/>
    </row>
    <row r="237" spans="1:10" x14ac:dyDescent="0.3">
      <c r="A237" s="47" t="s">
        <v>300</v>
      </c>
      <c r="B237" s="47" t="s">
        <v>282</v>
      </c>
      <c r="C237">
        <v>11</v>
      </c>
      <c r="D237" s="47" t="s">
        <v>235</v>
      </c>
      <c r="E237">
        <v>1</v>
      </c>
      <c r="F237" s="47" t="s">
        <v>104</v>
      </c>
      <c r="G237">
        <v>5</v>
      </c>
      <c r="H237" s="47"/>
      <c r="I237" s="47"/>
    </row>
    <row r="238" spans="1:10" x14ac:dyDescent="0.3">
      <c r="A238" s="47" t="s">
        <v>300</v>
      </c>
      <c r="B238" s="47" t="s">
        <v>282</v>
      </c>
      <c r="C238">
        <v>12</v>
      </c>
      <c r="D238" s="47" t="s">
        <v>102</v>
      </c>
      <c r="F238" s="47"/>
      <c r="H238" s="47"/>
      <c r="I238" s="47"/>
    </row>
    <row r="239" spans="1:10" x14ac:dyDescent="0.3">
      <c r="A239" s="47" t="s">
        <v>300</v>
      </c>
      <c r="B239" s="47" t="s">
        <v>282</v>
      </c>
      <c r="C239">
        <v>13</v>
      </c>
      <c r="D239" s="47" t="s">
        <v>236</v>
      </c>
      <c r="E239">
        <v>1</v>
      </c>
      <c r="F239" s="47" t="s">
        <v>11</v>
      </c>
      <c r="G239">
        <v>6</v>
      </c>
      <c r="H239" s="47"/>
      <c r="I239" s="47"/>
    </row>
    <row r="240" spans="1:10" x14ac:dyDescent="0.3">
      <c r="A240" s="47" t="s">
        <v>300</v>
      </c>
      <c r="B240" s="47" t="s">
        <v>282</v>
      </c>
      <c r="C240">
        <v>14</v>
      </c>
      <c r="D240" s="47" t="s">
        <v>237</v>
      </c>
      <c r="F240" s="47"/>
      <c r="H240" s="47"/>
      <c r="I240" s="47"/>
    </row>
    <row r="241" spans="1:10" x14ac:dyDescent="0.3">
      <c r="A241" s="47" t="s">
        <v>300</v>
      </c>
      <c r="B241" s="47" t="s">
        <v>282</v>
      </c>
      <c r="C241">
        <v>15</v>
      </c>
      <c r="D241" s="47" t="s">
        <v>1</v>
      </c>
      <c r="F241" s="47"/>
      <c r="H241" s="47"/>
      <c r="I241" s="47"/>
    </row>
    <row r="242" spans="1:10" x14ac:dyDescent="0.3">
      <c r="A242" s="47" t="s">
        <v>300</v>
      </c>
      <c r="B242" s="47" t="s">
        <v>282</v>
      </c>
      <c r="C242">
        <v>16</v>
      </c>
      <c r="D242" s="47" t="s">
        <v>238</v>
      </c>
      <c r="F242" s="47"/>
      <c r="H242" s="47"/>
      <c r="I242" s="47"/>
    </row>
    <row r="243" spans="1:10" x14ac:dyDescent="0.3">
      <c r="A243" s="47" t="s">
        <v>300</v>
      </c>
      <c r="B243" s="47" t="s">
        <v>282</v>
      </c>
      <c r="C243">
        <v>17</v>
      </c>
      <c r="D243" s="47" t="s">
        <v>16</v>
      </c>
      <c r="E243">
        <v>1</v>
      </c>
      <c r="F243" s="47" t="s">
        <v>16</v>
      </c>
      <c r="G243">
        <v>2</v>
      </c>
      <c r="H243" s="47"/>
      <c r="I243" s="47"/>
    </row>
    <row r="244" spans="1:10" x14ac:dyDescent="0.3">
      <c r="A244" s="47" t="s">
        <v>300</v>
      </c>
      <c r="B244" s="47" t="s">
        <v>282</v>
      </c>
      <c r="C244">
        <v>18</v>
      </c>
      <c r="D244" s="47" t="s">
        <v>239</v>
      </c>
      <c r="E244">
        <v>1</v>
      </c>
      <c r="F244" s="47" t="s">
        <v>239</v>
      </c>
      <c r="G244">
        <v>1</v>
      </c>
      <c r="H244" s="47"/>
      <c r="I244" s="47"/>
    </row>
    <row r="245" spans="1:10" x14ac:dyDescent="0.3">
      <c r="A245" s="47" t="s">
        <v>300</v>
      </c>
      <c r="B245" s="47" t="s">
        <v>282</v>
      </c>
      <c r="C245">
        <v>19</v>
      </c>
      <c r="D245" s="47" t="s">
        <v>240</v>
      </c>
      <c r="F245" s="47"/>
      <c r="H245" s="47"/>
      <c r="I245" s="47"/>
    </row>
    <row r="246" spans="1:10" x14ac:dyDescent="0.3">
      <c r="A246" s="47" t="s">
        <v>300</v>
      </c>
      <c r="B246" s="47" t="s">
        <v>282</v>
      </c>
      <c r="C246">
        <v>20</v>
      </c>
      <c r="D246" s="47" t="s">
        <v>29</v>
      </c>
      <c r="F246" s="47"/>
      <c r="H246" s="47"/>
      <c r="I246" s="47"/>
    </row>
    <row r="247" spans="1:10" x14ac:dyDescent="0.3">
      <c r="A247" s="47" t="s">
        <v>301</v>
      </c>
      <c r="B247" s="47" t="s">
        <v>284</v>
      </c>
      <c r="C247">
        <v>1</v>
      </c>
      <c r="D247" s="47" t="s">
        <v>224</v>
      </c>
      <c r="E247">
        <v>1</v>
      </c>
      <c r="F247" s="47" t="s">
        <v>311</v>
      </c>
      <c r="G247">
        <v>7</v>
      </c>
      <c r="H247" s="47" t="s">
        <v>311</v>
      </c>
      <c r="I247" s="47" t="s">
        <v>329</v>
      </c>
      <c r="J247">
        <v>0</v>
      </c>
    </row>
    <row r="248" spans="1:10" x14ac:dyDescent="0.3">
      <c r="A248" s="47" t="s">
        <v>301</v>
      </c>
      <c r="B248" s="47" t="s">
        <v>284</v>
      </c>
      <c r="C248">
        <v>2</v>
      </c>
      <c r="D248" s="47" t="s">
        <v>226</v>
      </c>
      <c r="F248" s="47"/>
      <c r="H248" s="47"/>
      <c r="I248" s="47"/>
    </row>
    <row r="249" spans="1:10" x14ac:dyDescent="0.3">
      <c r="A249" s="47" t="s">
        <v>301</v>
      </c>
      <c r="B249" s="47" t="s">
        <v>284</v>
      </c>
      <c r="C249">
        <v>3</v>
      </c>
      <c r="D249" s="47" t="s">
        <v>227</v>
      </c>
      <c r="F249" s="47"/>
      <c r="H249" s="47"/>
      <c r="I249" s="47"/>
    </row>
    <row r="250" spans="1:10" x14ac:dyDescent="0.3">
      <c r="A250" s="47" t="s">
        <v>301</v>
      </c>
      <c r="B250" s="47" t="s">
        <v>284</v>
      </c>
      <c r="C250">
        <v>4</v>
      </c>
      <c r="D250" s="47" t="s">
        <v>228</v>
      </c>
      <c r="F250" s="47"/>
      <c r="H250" s="47"/>
      <c r="I250" s="47"/>
    </row>
    <row r="251" spans="1:10" x14ac:dyDescent="0.3">
      <c r="A251" s="47" t="s">
        <v>301</v>
      </c>
      <c r="B251" s="47" t="s">
        <v>284</v>
      </c>
      <c r="C251">
        <v>5</v>
      </c>
      <c r="D251" s="47" t="s">
        <v>229</v>
      </c>
      <c r="E251">
        <v>1</v>
      </c>
      <c r="F251" s="47" t="s">
        <v>230</v>
      </c>
      <c r="G251">
        <v>3</v>
      </c>
      <c r="H251" s="47" t="s">
        <v>312</v>
      </c>
      <c r="I251" s="47" t="s">
        <v>330</v>
      </c>
      <c r="J251">
        <v>1</v>
      </c>
    </row>
    <row r="252" spans="1:10" x14ac:dyDescent="0.3">
      <c r="A252" s="47" t="s">
        <v>301</v>
      </c>
      <c r="B252" s="47" t="s">
        <v>284</v>
      </c>
      <c r="C252">
        <v>6</v>
      </c>
      <c r="D252" s="47" t="s">
        <v>232</v>
      </c>
      <c r="F252" s="47"/>
      <c r="H252" s="47"/>
      <c r="I252" s="47"/>
    </row>
    <row r="253" spans="1:10" x14ac:dyDescent="0.3">
      <c r="A253" s="47" t="s">
        <v>301</v>
      </c>
      <c r="B253" s="47" t="s">
        <v>284</v>
      </c>
      <c r="C253">
        <v>7</v>
      </c>
      <c r="D253" s="47" t="s">
        <v>233</v>
      </c>
      <c r="F253" s="47"/>
      <c r="H253" s="47"/>
      <c r="I253" s="47"/>
    </row>
    <row r="254" spans="1:10" x14ac:dyDescent="0.3">
      <c r="A254" s="47" t="s">
        <v>301</v>
      </c>
      <c r="B254" s="47" t="s">
        <v>284</v>
      </c>
      <c r="C254">
        <v>8</v>
      </c>
      <c r="D254" s="47" t="s">
        <v>2</v>
      </c>
      <c r="F254" s="47"/>
      <c r="H254" s="47"/>
      <c r="I254" s="47"/>
    </row>
    <row r="255" spans="1:10" x14ac:dyDescent="0.3">
      <c r="A255" s="47" t="s">
        <v>301</v>
      </c>
      <c r="B255" s="47" t="s">
        <v>284</v>
      </c>
      <c r="C255">
        <v>9</v>
      </c>
      <c r="D255" s="47" t="s">
        <v>234</v>
      </c>
      <c r="E255">
        <v>1</v>
      </c>
      <c r="F255" s="47" t="s">
        <v>10</v>
      </c>
      <c r="G255">
        <v>4</v>
      </c>
      <c r="H255" s="47"/>
      <c r="I255" s="47"/>
    </row>
    <row r="256" spans="1:10" x14ac:dyDescent="0.3">
      <c r="A256" s="47" t="s">
        <v>301</v>
      </c>
      <c r="B256" s="47" t="s">
        <v>284</v>
      </c>
      <c r="C256">
        <v>10</v>
      </c>
      <c r="D256" s="47" t="s">
        <v>3</v>
      </c>
      <c r="F256" s="47"/>
      <c r="H256" s="47"/>
      <c r="I256" s="47"/>
    </row>
    <row r="257" spans="1:10" x14ac:dyDescent="0.3">
      <c r="A257" s="47" t="s">
        <v>301</v>
      </c>
      <c r="B257" s="47" t="s">
        <v>284</v>
      </c>
      <c r="C257">
        <v>11</v>
      </c>
      <c r="D257" s="47" t="s">
        <v>235</v>
      </c>
      <c r="E257">
        <v>1</v>
      </c>
      <c r="F257" s="47" t="s">
        <v>104</v>
      </c>
      <c r="G257">
        <v>5</v>
      </c>
      <c r="H257" s="47"/>
      <c r="I257" s="47"/>
    </row>
    <row r="258" spans="1:10" x14ac:dyDescent="0.3">
      <c r="A258" s="47" t="s">
        <v>301</v>
      </c>
      <c r="B258" s="47" t="s">
        <v>284</v>
      </c>
      <c r="C258">
        <v>12</v>
      </c>
      <c r="D258" s="47" t="s">
        <v>102</v>
      </c>
      <c r="F258" s="47"/>
      <c r="H258" s="47"/>
      <c r="I258" s="47"/>
    </row>
    <row r="259" spans="1:10" x14ac:dyDescent="0.3">
      <c r="A259" s="47" t="s">
        <v>301</v>
      </c>
      <c r="B259" s="47" t="s">
        <v>284</v>
      </c>
      <c r="C259">
        <v>13</v>
      </c>
      <c r="D259" s="47" t="s">
        <v>236</v>
      </c>
      <c r="E259">
        <v>1</v>
      </c>
      <c r="F259" s="47" t="s">
        <v>11</v>
      </c>
      <c r="G259">
        <v>6</v>
      </c>
      <c r="H259" s="47"/>
      <c r="I259" s="47"/>
    </row>
    <row r="260" spans="1:10" x14ac:dyDescent="0.3">
      <c r="A260" s="47" t="s">
        <v>301</v>
      </c>
      <c r="B260" s="47" t="s">
        <v>284</v>
      </c>
      <c r="C260">
        <v>14</v>
      </c>
      <c r="D260" s="47" t="s">
        <v>237</v>
      </c>
      <c r="F260" s="47"/>
      <c r="H260" s="47"/>
      <c r="I260" s="47"/>
    </row>
    <row r="261" spans="1:10" x14ac:dyDescent="0.3">
      <c r="A261" s="47" t="s">
        <v>301</v>
      </c>
      <c r="B261" s="47" t="s">
        <v>284</v>
      </c>
      <c r="C261">
        <v>15</v>
      </c>
      <c r="D261" s="47" t="s">
        <v>1</v>
      </c>
      <c r="F261" s="47"/>
      <c r="H261" s="47"/>
      <c r="I261" s="47"/>
    </row>
    <row r="262" spans="1:10" x14ac:dyDescent="0.3">
      <c r="A262" s="47" t="s">
        <v>301</v>
      </c>
      <c r="B262" s="47" t="s">
        <v>284</v>
      </c>
      <c r="C262">
        <v>16</v>
      </c>
      <c r="D262" s="47" t="s">
        <v>238</v>
      </c>
      <c r="F262" s="47"/>
      <c r="H262" s="47"/>
      <c r="I262" s="47"/>
    </row>
    <row r="263" spans="1:10" x14ac:dyDescent="0.3">
      <c r="A263" s="47" t="s">
        <v>301</v>
      </c>
      <c r="B263" s="47" t="s">
        <v>284</v>
      </c>
      <c r="C263">
        <v>17</v>
      </c>
      <c r="D263" s="47" t="s">
        <v>16</v>
      </c>
      <c r="E263">
        <v>1</v>
      </c>
      <c r="F263" s="47" t="s">
        <v>16</v>
      </c>
      <c r="G263">
        <v>2</v>
      </c>
      <c r="H263" s="47"/>
      <c r="I263" s="47"/>
    </row>
    <row r="264" spans="1:10" x14ac:dyDescent="0.3">
      <c r="A264" s="47" t="s">
        <v>301</v>
      </c>
      <c r="B264" s="47" t="s">
        <v>284</v>
      </c>
      <c r="C264">
        <v>18</v>
      </c>
      <c r="D264" s="47" t="s">
        <v>239</v>
      </c>
      <c r="E264">
        <v>1</v>
      </c>
      <c r="F264" s="47" t="s">
        <v>239</v>
      </c>
      <c r="G264">
        <v>1</v>
      </c>
      <c r="H264" s="47"/>
      <c r="I264" s="47"/>
    </row>
    <row r="265" spans="1:10" x14ac:dyDescent="0.3">
      <c r="A265" s="47" t="s">
        <v>301</v>
      </c>
      <c r="B265" s="47" t="s">
        <v>284</v>
      </c>
      <c r="C265">
        <v>19</v>
      </c>
      <c r="D265" s="47" t="s">
        <v>240</v>
      </c>
      <c r="F265" s="47"/>
      <c r="H265" s="47"/>
      <c r="I265" s="47"/>
    </row>
    <row r="266" spans="1:10" x14ac:dyDescent="0.3">
      <c r="A266" s="47" t="s">
        <v>301</v>
      </c>
      <c r="B266" s="47" t="s">
        <v>284</v>
      </c>
      <c r="C266">
        <v>20</v>
      </c>
      <c r="D266" s="47" t="s">
        <v>29</v>
      </c>
      <c r="F266" s="47"/>
      <c r="H266" s="47"/>
      <c r="I266" s="47"/>
    </row>
    <row r="267" spans="1:10" x14ac:dyDescent="0.3">
      <c r="A267" s="47" t="s">
        <v>302</v>
      </c>
      <c r="B267" s="47" t="s">
        <v>286</v>
      </c>
      <c r="C267">
        <v>1</v>
      </c>
      <c r="D267" s="47" t="s">
        <v>224</v>
      </c>
      <c r="E267">
        <v>1</v>
      </c>
      <c r="F267" s="47" t="s">
        <v>313</v>
      </c>
      <c r="G267">
        <v>7</v>
      </c>
      <c r="H267" s="47" t="s">
        <v>313</v>
      </c>
      <c r="I267" s="47" t="s">
        <v>331</v>
      </c>
      <c r="J267">
        <v>0</v>
      </c>
    </row>
    <row r="268" spans="1:10" x14ac:dyDescent="0.3">
      <c r="A268" s="47" t="s">
        <v>302</v>
      </c>
      <c r="B268" s="47" t="s">
        <v>286</v>
      </c>
      <c r="C268">
        <v>2</v>
      </c>
      <c r="D268" s="47" t="s">
        <v>226</v>
      </c>
      <c r="F268" s="47"/>
      <c r="H268" s="47"/>
      <c r="I268" s="47"/>
    </row>
    <row r="269" spans="1:10" x14ac:dyDescent="0.3">
      <c r="A269" s="47" t="s">
        <v>302</v>
      </c>
      <c r="B269" s="47" t="s">
        <v>286</v>
      </c>
      <c r="C269">
        <v>3</v>
      </c>
      <c r="D269" s="47" t="s">
        <v>227</v>
      </c>
      <c r="F269" s="47"/>
      <c r="H269" s="47"/>
      <c r="I269" s="47"/>
    </row>
    <row r="270" spans="1:10" x14ac:dyDescent="0.3">
      <c r="A270" s="47" t="s">
        <v>302</v>
      </c>
      <c r="B270" s="47" t="s">
        <v>286</v>
      </c>
      <c r="C270">
        <v>4</v>
      </c>
      <c r="D270" s="47" t="s">
        <v>228</v>
      </c>
      <c r="F270" s="47"/>
      <c r="H270" s="47"/>
      <c r="I270" s="47"/>
    </row>
    <row r="271" spans="1:10" x14ac:dyDescent="0.3">
      <c r="A271" s="47" t="s">
        <v>302</v>
      </c>
      <c r="B271" s="47" t="s">
        <v>286</v>
      </c>
      <c r="C271">
        <v>5</v>
      </c>
      <c r="D271" s="47" t="s">
        <v>229</v>
      </c>
      <c r="E271">
        <v>1</v>
      </c>
      <c r="F271" s="47" t="s">
        <v>230</v>
      </c>
      <c r="G271">
        <v>3</v>
      </c>
      <c r="H271" s="47" t="s">
        <v>314</v>
      </c>
      <c r="I271" s="47" t="s">
        <v>332</v>
      </c>
      <c r="J271">
        <v>1</v>
      </c>
    </row>
    <row r="272" spans="1:10" x14ac:dyDescent="0.3">
      <c r="A272" s="47" t="s">
        <v>302</v>
      </c>
      <c r="B272" s="47" t="s">
        <v>286</v>
      </c>
      <c r="C272">
        <v>6</v>
      </c>
      <c r="D272" s="47" t="s">
        <v>232</v>
      </c>
      <c r="F272" s="47"/>
      <c r="H272" s="47"/>
      <c r="I272" s="47"/>
    </row>
    <row r="273" spans="1:10" x14ac:dyDescent="0.3">
      <c r="A273" s="47" t="s">
        <v>302</v>
      </c>
      <c r="B273" s="47" t="s">
        <v>286</v>
      </c>
      <c r="C273">
        <v>7</v>
      </c>
      <c r="D273" s="47" t="s">
        <v>233</v>
      </c>
      <c r="F273" s="47"/>
      <c r="H273" s="47"/>
      <c r="I273" s="47"/>
    </row>
    <row r="274" spans="1:10" x14ac:dyDescent="0.3">
      <c r="A274" s="47" t="s">
        <v>302</v>
      </c>
      <c r="B274" s="47" t="s">
        <v>286</v>
      </c>
      <c r="C274">
        <v>8</v>
      </c>
      <c r="D274" s="47" t="s">
        <v>2</v>
      </c>
      <c r="F274" s="47"/>
      <c r="H274" s="47"/>
      <c r="I274" s="47"/>
    </row>
    <row r="275" spans="1:10" x14ac:dyDescent="0.3">
      <c r="A275" s="47" t="s">
        <v>302</v>
      </c>
      <c r="B275" s="47" t="s">
        <v>286</v>
      </c>
      <c r="C275">
        <v>9</v>
      </c>
      <c r="D275" s="47" t="s">
        <v>234</v>
      </c>
      <c r="E275">
        <v>1</v>
      </c>
      <c r="F275" s="47" t="s">
        <v>10</v>
      </c>
      <c r="G275">
        <v>4</v>
      </c>
      <c r="H275" s="47"/>
      <c r="I275" s="47"/>
    </row>
    <row r="276" spans="1:10" x14ac:dyDescent="0.3">
      <c r="A276" s="47" t="s">
        <v>302</v>
      </c>
      <c r="B276" s="47" t="s">
        <v>286</v>
      </c>
      <c r="C276">
        <v>10</v>
      </c>
      <c r="D276" s="47" t="s">
        <v>3</v>
      </c>
      <c r="F276" s="47"/>
      <c r="H276" s="47"/>
      <c r="I276" s="47"/>
    </row>
    <row r="277" spans="1:10" x14ac:dyDescent="0.3">
      <c r="A277" s="47" t="s">
        <v>302</v>
      </c>
      <c r="B277" s="47" t="s">
        <v>286</v>
      </c>
      <c r="C277">
        <v>11</v>
      </c>
      <c r="D277" s="47" t="s">
        <v>235</v>
      </c>
      <c r="E277">
        <v>1</v>
      </c>
      <c r="F277" s="47" t="s">
        <v>104</v>
      </c>
      <c r="G277">
        <v>5</v>
      </c>
      <c r="H277" s="47"/>
      <c r="I277" s="47"/>
    </row>
    <row r="278" spans="1:10" x14ac:dyDescent="0.3">
      <c r="A278" s="47" t="s">
        <v>302</v>
      </c>
      <c r="B278" s="47" t="s">
        <v>286</v>
      </c>
      <c r="C278">
        <v>12</v>
      </c>
      <c r="D278" s="47" t="s">
        <v>102</v>
      </c>
      <c r="F278" s="47"/>
      <c r="H278" s="47"/>
      <c r="I278" s="47"/>
    </row>
    <row r="279" spans="1:10" x14ac:dyDescent="0.3">
      <c r="A279" s="47" t="s">
        <v>302</v>
      </c>
      <c r="B279" s="47" t="s">
        <v>286</v>
      </c>
      <c r="C279">
        <v>13</v>
      </c>
      <c r="D279" s="47" t="s">
        <v>236</v>
      </c>
      <c r="E279">
        <v>1</v>
      </c>
      <c r="F279" s="47" t="s">
        <v>11</v>
      </c>
      <c r="G279">
        <v>6</v>
      </c>
      <c r="H279" s="47"/>
      <c r="I279" s="47"/>
    </row>
    <row r="280" spans="1:10" x14ac:dyDescent="0.3">
      <c r="A280" s="47" t="s">
        <v>302</v>
      </c>
      <c r="B280" s="47" t="s">
        <v>286</v>
      </c>
      <c r="C280">
        <v>14</v>
      </c>
      <c r="D280" s="47" t="s">
        <v>237</v>
      </c>
      <c r="F280" s="47"/>
      <c r="H280" s="47"/>
      <c r="I280" s="47"/>
    </row>
    <row r="281" spans="1:10" x14ac:dyDescent="0.3">
      <c r="A281" s="47" t="s">
        <v>302</v>
      </c>
      <c r="B281" s="47" t="s">
        <v>286</v>
      </c>
      <c r="C281">
        <v>15</v>
      </c>
      <c r="D281" s="47" t="s">
        <v>1</v>
      </c>
      <c r="F281" s="47"/>
      <c r="H281" s="47"/>
      <c r="I281" s="47"/>
    </row>
    <row r="282" spans="1:10" x14ac:dyDescent="0.3">
      <c r="A282" s="47" t="s">
        <v>302</v>
      </c>
      <c r="B282" s="47" t="s">
        <v>286</v>
      </c>
      <c r="C282">
        <v>16</v>
      </c>
      <c r="D282" s="47" t="s">
        <v>238</v>
      </c>
      <c r="F282" s="47"/>
      <c r="H282" s="47"/>
      <c r="I282" s="47"/>
    </row>
    <row r="283" spans="1:10" x14ac:dyDescent="0.3">
      <c r="A283" s="47" t="s">
        <v>302</v>
      </c>
      <c r="B283" s="47" t="s">
        <v>286</v>
      </c>
      <c r="C283">
        <v>17</v>
      </c>
      <c r="D283" s="47" t="s">
        <v>16</v>
      </c>
      <c r="E283">
        <v>1</v>
      </c>
      <c r="F283" s="47" t="s">
        <v>16</v>
      </c>
      <c r="G283">
        <v>2</v>
      </c>
      <c r="H283" s="47"/>
      <c r="I283" s="47"/>
    </row>
    <row r="284" spans="1:10" x14ac:dyDescent="0.3">
      <c r="A284" s="47" t="s">
        <v>302</v>
      </c>
      <c r="B284" s="47" t="s">
        <v>286</v>
      </c>
      <c r="C284">
        <v>18</v>
      </c>
      <c r="D284" s="47" t="s">
        <v>239</v>
      </c>
      <c r="E284">
        <v>1</v>
      </c>
      <c r="F284" s="47" t="s">
        <v>239</v>
      </c>
      <c r="G284">
        <v>1</v>
      </c>
      <c r="H284" s="47"/>
      <c r="I284" s="47"/>
    </row>
    <row r="285" spans="1:10" x14ac:dyDescent="0.3">
      <c r="A285" s="47" t="s">
        <v>302</v>
      </c>
      <c r="B285" s="47" t="s">
        <v>286</v>
      </c>
      <c r="C285">
        <v>19</v>
      </c>
      <c r="D285" s="47" t="s">
        <v>240</v>
      </c>
      <c r="F285" s="47"/>
      <c r="H285" s="47"/>
      <c r="I285" s="47"/>
    </row>
    <row r="286" spans="1:10" x14ac:dyDescent="0.3">
      <c r="A286" s="47" t="s">
        <v>302</v>
      </c>
      <c r="B286" s="47" t="s">
        <v>286</v>
      </c>
      <c r="C286">
        <v>20</v>
      </c>
      <c r="D286" s="47" t="s">
        <v>29</v>
      </c>
      <c r="F286" s="47"/>
      <c r="H286" s="47"/>
      <c r="I286" s="47"/>
    </row>
    <row r="287" spans="1:10" x14ac:dyDescent="0.3">
      <c r="A287" s="47" t="s">
        <v>303</v>
      </c>
      <c r="B287" s="47" t="s">
        <v>288</v>
      </c>
      <c r="C287">
        <v>1</v>
      </c>
      <c r="D287" s="47" t="s">
        <v>224</v>
      </c>
      <c r="E287">
        <v>1</v>
      </c>
      <c r="F287" s="47" t="s">
        <v>315</v>
      </c>
      <c r="G287">
        <v>7</v>
      </c>
      <c r="H287" s="47" t="s">
        <v>315</v>
      </c>
      <c r="I287" s="47" t="s">
        <v>333</v>
      </c>
      <c r="J287">
        <v>0</v>
      </c>
    </row>
    <row r="288" spans="1:10" x14ac:dyDescent="0.3">
      <c r="A288" s="47" t="s">
        <v>303</v>
      </c>
      <c r="B288" s="47" t="s">
        <v>288</v>
      </c>
      <c r="C288">
        <v>2</v>
      </c>
      <c r="D288" s="47" t="s">
        <v>226</v>
      </c>
      <c r="F288" s="47"/>
      <c r="H288" s="47"/>
      <c r="I288" s="47"/>
    </row>
    <row r="289" spans="1:10" x14ac:dyDescent="0.3">
      <c r="A289" s="47" t="s">
        <v>303</v>
      </c>
      <c r="B289" s="47" t="s">
        <v>288</v>
      </c>
      <c r="C289">
        <v>3</v>
      </c>
      <c r="D289" s="47" t="s">
        <v>227</v>
      </c>
      <c r="F289" s="47"/>
      <c r="H289" s="47"/>
      <c r="I289" s="47"/>
    </row>
    <row r="290" spans="1:10" x14ac:dyDescent="0.3">
      <c r="A290" s="47" t="s">
        <v>303</v>
      </c>
      <c r="B290" s="47" t="s">
        <v>288</v>
      </c>
      <c r="C290">
        <v>4</v>
      </c>
      <c r="D290" s="47" t="s">
        <v>228</v>
      </c>
      <c r="F290" s="47"/>
      <c r="H290" s="47"/>
      <c r="I290" s="47"/>
    </row>
    <row r="291" spans="1:10" x14ac:dyDescent="0.3">
      <c r="A291" s="47" t="s">
        <v>303</v>
      </c>
      <c r="B291" s="47" t="s">
        <v>288</v>
      </c>
      <c r="C291">
        <v>5</v>
      </c>
      <c r="D291" s="47" t="s">
        <v>229</v>
      </c>
      <c r="E291">
        <v>1</v>
      </c>
      <c r="F291" s="47" t="s">
        <v>230</v>
      </c>
      <c r="G291">
        <v>3</v>
      </c>
      <c r="H291" s="47" t="s">
        <v>316</v>
      </c>
      <c r="I291" s="47" t="s">
        <v>334</v>
      </c>
      <c r="J291">
        <v>1</v>
      </c>
    </row>
    <row r="292" spans="1:10" x14ac:dyDescent="0.3">
      <c r="A292" s="47" t="s">
        <v>303</v>
      </c>
      <c r="B292" s="47" t="s">
        <v>288</v>
      </c>
      <c r="C292">
        <v>6</v>
      </c>
      <c r="D292" s="47" t="s">
        <v>232</v>
      </c>
      <c r="F292" s="47"/>
      <c r="H292" s="47"/>
      <c r="I292" s="47"/>
    </row>
    <row r="293" spans="1:10" x14ac:dyDescent="0.3">
      <c r="A293" s="47" t="s">
        <v>303</v>
      </c>
      <c r="B293" s="47" t="s">
        <v>288</v>
      </c>
      <c r="C293">
        <v>7</v>
      </c>
      <c r="D293" s="47" t="s">
        <v>233</v>
      </c>
      <c r="F293" s="47"/>
      <c r="H293" s="47"/>
      <c r="I293" s="47"/>
    </row>
    <row r="294" spans="1:10" x14ac:dyDescent="0.3">
      <c r="A294" s="47" t="s">
        <v>303</v>
      </c>
      <c r="B294" s="47" t="s">
        <v>288</v>
      </c>
      <c r="C294">
        <v>8</v>
      </c>
      <c r="D294" s="47" t="s">
        <v>2</v>
      </c>
      <c r="F294" s="47"/>
      <c r="H294" s="47"/>
      <c r="I294" s="47"/>
    </row>
    <row r="295" spans="1:10" x14ac:dyDescent="0.3">
      <c r="A295" s="47" t="s">
        <v>303</v>
      </c>
      <c r="B295" s="47" t="s">
        <v>288</v>
      </c>
      <c r="C295">
        <v>9</v>
      </c>
      <c r="D295" s="47" t="s">
        <v>234</v>
      </c>
      <c r="E295">
        <v>1</v>
      </c>
      <c r="F295" s="47" t="s">
        <v>10</v>
      </c>
      <c r="G295">
        <v>4</v>
      </c>
      <c r="H295" s="47"/>
      <c r="I295" s="47"/>
    </row>
    <row r="296" spans="1:10" x14ac:dyDescent="0.3">
      <c r="A296" s="47" t="s">
        <v>303</v>
      </c>
      <c r="B296" s="47" t="s">
        <v>288</v>
      </c>
      <c r="C296">
        <v>10</v>
      </c>
      <c r="D296" s="47" t="s">
        <v>3</v>
      </c>
      <c r="F296" s="47"/>
      <c r="H296" s="47"/>
      <c r="I296" s="47"/>
    </row>
    <row r="297" spans="1:10" x14ac:dyDescent="0.3">
      <c r="A297" s="47" t="s">
        <v>303</v>
      </c>
      <c r="B297" s="47" t="s">
        <v>288</v>
      </c>
      <c r="C297">
        <v>11</v>
      </c>
      <c r="D297" s="47" t="s">
        <v>235</v>
      </c>
      <c r="E297">
        <v>1</v>
      </c>
      <c r="F297" s="47" t="s">
        <v>104</v>
      </c>
      <c r="G297">
        <v>5</v>
      </c>
      <c r="H297" s="47"/>
      <c r="I297" s="47"/>
    </row>
    <row r="298" spans="1:10" x14ac:dyDescent="0.3">
      <c r="A298" s="47" t="s">
        <v>303</v>
      </c>
      <c r="B298" s="47" t="s">
        <v>288</v>
      </c>
      <c r="C298">
        <v>12</v>
      </c>
      <c r="D298" s="47" t="s">
        <v>102</v>
      </c>
      <c r="F298" s="47"/>
      <c r="H298" s="47"/>
      <c r="I298" s="47"/>
    </row>
    <row r="299" spans="1:10" x14ac:dyDescent="0.3">
      <c r="A299" s="47" t="s">
        <v>303</v>
      </c>
      <c r="B299" s="47" t="s">
        <v>288</v>
      </c>
      <c r="C299">
        <v>13</v>
      </c>
      <c r="D299" s="47" t="s">
        <v>236</v>
      </c>
      <c r="E299">
        <v>1</v>
      </c>
      <c r="F299" s="47" t="s">
        <v>11</v>
      </c>
      <c r="G299">
        <v>6</v>
      </c>
      <c r="H299" s="47"/>
      <c r="I299" s="47"/>
    </row>
    <row r="300" spans="1:10" x14ac:dyDescent="0.3">
      <c r="A300" s="47" t="s">
        <v>303</v>
      </c>
      <c r="B300" s="47" t="s">
        <v>288</v>
      </c>
      <c r="C300">
        <v>14</v>
      </c>
      <c r="D300" s="47" t="s">
        <v>237</v>
      </c>
      <c r="F300" s="47"/>
      <c r="H300" s="47"/>
      <c r="I300" s="47"/>
    </row>
    <row r="301" spans="1:10" x14ac:dyDescent="0.3">
      <c r="A301" s="47" t="s">
        <v>303</v>
      </c>
      <c r="B301" s="47" t="s">
        <v>288</v>
      </c>
      <c r="C301">
        <v>15</v>
      </c>
      <c r="D301" s="47" t="s">
        <v>1</v>
      </c>
      <c r="F301" s="47"/>
      <c r="H301" s="47"/>
      <c r="I301" s="47"/>
    </row>
    <row r="302" spans="1:10" x14ac:dyDescent="0.3">
      <c r="A302" s="47" t="s">
        <v>303</v>
      </c>
      <c r="B302" s="47" t="s">
        <v>288</v>
      </c>
      <c r="C302">
        <v>16</v>
      </c>
      <c r="D302" s="47" t="s">
        <v>238</v>
      </c>
      <c r="F302" s="47"/>
      <c r="H302" s="47"/>
      <c r="I302" s="47"/>
    </row>
    <row r="303" spans="1:10" x14ac:dyDescent="0.3">
      <c r="A303" s="47" t="s">
        <v>303</v>
      </c>
      <c r="B303" s="47" t="s">
        <v>288</v>
      </c>
      <c r="C303">
        <v>17</v>
      </c>
      <c r="D303" s="47" t="s">
        <v>16</v>
      </c>
      <c r="E303">
        <v>1</v>
      </c>
      <c r="F303" s="47" t="s">
        <v>16</v>
      </c>
      <c r="G303">
        <v>2</v>
      </c>
      <c r="H303" s="47"/>
      <c r="I303" s="47"/>
    </row>
    <row r="304" spans="1:10" x14ac:dyDescent="0.3">
      <c r="A304" s="47" t="s">
        <v>303</v>
      </c>
      <c r="B304" s="47" t="s">
        <v>288</v>
      </c>
      <c r="C304">
        <v>18</v>
      </c>
      <c r="D304" s="47" t="s">
        <v>239</v>
      </c>
      <c r="E304">
        <v>1</v>
      </c>
      <c r="F304" s="47" t="s">
        <v>239</v>
      </c>
      <c r="G304">
        <v>1</v>
      </c>
      <c r="H304" s="47"/>
      <c r="I304" s="47"/>
    </row>
    <row r="305" spans="1:10" x14ac:dyDescent="0.3">
      <c r="A305" s="47" t="s">
        <v>303</v>
      </c>
      <c r="B305" s="47" t="s">
        <v>288</v>
      </c>
      <c r="C305">
        <v>19</v>
      </c>
      <c r="D305" s="47" t="s">
        <v>240</v>
      </c>
      <c r="F305" s="47"/>
      <c r="H305" s="47"/>
      <c r="I305" s="47"/>
    </row>
    <row r="306" spans="1:10" x14ac:dyDescent="0.3">
      <c r="A306" s="47" t="s">
        <v>303</v>
      </c>
      <c r="B306" s="47" t="s">
        <v>288</v>
      </c>
      <c r="C306">
        <v>20</v>
      </c>
      <c r="D306" s="47" t="s">
        <v>29</v>
      </c>
      <c r="F306" s="47"/>
      <c r="H306" s="47"/>
      <c r="I306" s="47"/>
    </row>
    <row r="307" spans="1:10" x14ac:dyDescent="0.3">
      <c r="A307" s="47" t="s">
        <v>304</v>
      </c>
      <c r="B307" s="47" t="s">
        <v>290</v>
      </c>
      <c r="C307">
        <v>1</v>
      </c>
      <c r="D307" s="47" t="s">
        <v>224</v>
      </c>
      <c r="E307">
        <v>1</v>
      </c>
      <c r="F307" s="47" t="s">
        <v>317</v>
      </c>
      <c r="G307">
        <v>7</v>
      </c>
      <c r="H307" s="47" t="s">
        <v>317</v>
      </c>
      <c r="I307" s="47" t="s">
        <v>335</v>
      </c>
      <c r="J307">
        <v>0</v>
      </c>
    </row>
    <row r="308" spans="1:10" x14ac:dyDescent="0.3">
      <c r="A308" s="47" t="s">
        <v>304</v>
      </c>
      <c r="B308" s="47" t="s">
        <v>290</v>
      </c>
      <c r="C308">
        <v>2</v>
      </c>
      <c r="D308" s="47" t="s">
        <v>226</v>
      </c>
      <c r="F308" s="47"/>
      <c r="H308" s="47"/>
      <c r="I308" s="47"/>
    </row>
    <row r="309" spans="1:10" x14ac:dyDescent="0.3">
      <c r="A309" s="47" t="s">
        <v>304</v>
      </c>
      <c r="B309" s="47" t="s">
        <v>290</v>
      </c>
      <c r="C309">
        <v>3</v>
      </c>
      <c r="D309" s="47" t="s">
        <v>227</v>
      </c>
      <c r="F309" s="47"/>
      <c r="H309" s="47"/>
      <c r="I309" s="47"/>
    </row>
    <row r="310" spans="1:10" x14ac:dyDescent="0.3">
      <c r="A310" s="47" t="s">
        <v>304</v>
      </c>
      <c r="B310" s="47" t="s">
        <v>290</v>
      </c>
      <c r="C310">
        <v>4</v>
      </c>
      <c r="D310" s="47" t="s">
        <v>228</v>
      </c>
      <c r="F310" s="47"/>
      <c r="H310" s="47"/>
      <c r="I310" s="47"/>
    </row>
    <row r="311" spans="1:10" x14ac:dyDescent="0.3">
      <c r="A311" s="47" t="s">
        <v>304</v>
      </c>
      <c r="B311" s="47" t="s">
        <v>290</v>
      </c>
      <c r="C311">
        <v>5</v>
      </c>
      <c r="D311" s="47" t="s">
        <v>229</v>
      </c>
      <c r="E311">
        <v>1</v>
      </c>
      <c r="F311" s="47" t="s">
        <v>230</v>
      </c>
      <c r="G311">
        <v>3</v>
      </c>
      <c r="H311" s="47" t="s">
        <v>318</v>
      </c>
      <c r="I311" s="47" t="s">
        <v>336</v>
      </c>
      <c r="J311">
        <v>1</v>
      </c>
    </row>
    <row r="312" spans="1:10" x14ac:dyDescent="0.3">
      <c r="A312" s="47" t="s">
        <v>304</v>
      </c>
      <c r="B312" s="47" t="s">
        <v>290</v>
      </c>
      <c r="C312">
        <v>6</v>
      </c>
      <c r="D312" s="47" t="s">
        <v>232</v>
      </c>
      <c r="F312" s="47"/>
      <c r="H312" s="47"/>
      <c r="I312" s="47"/>
    </row>
    <row r="313" spans="1:10" x14ac:dyDescent="0.3">
      <c r="A313" s="47" t="s">
        <v>304</v>
      </c>
      <c r="B313" s="47" t="s">
        <v>290</v>
      </c>
      <c r="C313">
        <v>7</v>
      </c>
      <c r="D313" s="47" t="s">
        <v>233</v>
      </c>
      <c r="F313" s="47"/>
      <c r="H313" s="47"/>
      <c r="I313" s="47"/>
    </row>
    <row r="314" spans="1:10" x14ac:dyDescent="0.3">
      <c r="A314" s="47" t="s">
        <v>304</v>
      </c>
      <c r="B314" s="47" t="s">
        <v>290</v>
      </c>
      <c r="C314">
        <v>8</v>
      </c>
      <c r="D314" s="47" t="s">
        <v>2</v>
      </c>
      <c r="F314" s="47"/>
      <c r="H314" s="47"/>
      <c r="I314" s="47"/>
    </row>
    <row r="315" spans="1:10" x14ac:dyDescent="0.3">
      <c r="A315" s="47" t="s">
        <v>304</v>
      </c>
      <c r="B315" s="47" t="s">
        <v>290</v>
      </c>
      <c r="C315">
        <v>9</v>
      </c>
      <c r="D315" s="47" t="s">
        <v>234</v>
      </c>
      <c r="E315">
        <v>1</v>
      </c>
      <c r="F315" s="47" t="s">
        <v>10</v>
      </c>
      <c r="G315">
        <v>4</v>
      </c>
      <c r="H315" s="47"/>
      <c r="I315" s="47"/>
    </row>
    <row r="316" spans="1:10" x14ac:dyDescent="0.3">
      <c r="A316" s="47" t="s">
        <v>304</v>
      </c>
      <c r="B316" s="47" t="s">
        <v>290</v>
      </c>
      <c r="C316">
        <v>10</v>
      </c>
      <c r="D316" s="47" t="s">
        <v>3</v>
      </c>
      <c r="F316" s="47"/>
      <c r="H316" s="47"/>
      <c r="I316" s="47"/>
    </row>
    <row r="317" spans="1:10" x14ac:dyDescent="0.3">
      <c r="A317" s="47" t="s">
        <v>304</v>
      </c>
      <c r="B317" s="47" t="s">
        <v>290</v>
      </c>
      <c r="C317">
        <v>11</v>
      </c>
      <c r="D317" s="47" t="s">
        <v>235</v>
      </c>
      <c r="E317">
        <v>1</v>
      </c>
      <c r="F317" s="47" t="s">
        <v>104</v>
      </c>
      <c r="G317">
        <v>5</v>
      </c>
      <c r="H317" s="47"/>
      <c r="I317" s="47"/>
    </row>
    <row r="318" spans="1:10" x14ac:dyDescent="0.3">
      <c r="A318" s="47" t="s">
        <v>304</v>
      </c>
      <c r="B318" s="47" t="s">
        <v>290</v>
      </c>
      <c r="C318">
        <v>12</v>
      </c>
      <c r="D318" s="47" t="s">
        <v>102</v>
      </c>
      <c r="F318" s="47"/>
      <c r="H318" s="47"/>
      <c r="I318" s="47"/>
    </row>
    <row r="319" spans="1:10" x14ac:dyDescent="0.3">
      <c r="A319" s="47" t="s">
        <v>304</v>
      </c>
      <c r="B319" s="47" t="s">
        <v>290</v>
      </c>
      <c r="C319">
        <v>13</v>
      </c>
      <c r="D319" s="47" t="s">
        <v>236</v>
      </c>
      <c r="E319">
        <v>1</v>
      </c>
      <c r="F319" s="47" t="s">
        <v>11</v>
      </c>
      <c r="G319">
        <v>6</v>
      </c>
      <c r="H319" s="47"/>
      <c r="I319" s="47"/>
    </row>
    <row r="320" spans="1:10" x14ac:dyDescent="0.3">
      <c r="A320" s="47" t="s">
        <v>304</v>
      </c>
      <c r="B320" s="47" t="s">
        <v>290</v>
      </c>
      <c r="C320">
        <v>14</v>
      </c>
      <c r="D320" s="47" t="s">
        <v>237</v>
      </c>
      <c r="F320" s="47"/>
      <c r="H320" s="47"/>
      <c r="I320" s="47"/>
    </row>
    <row r="321" spans="1:10" x14ac:dyDescent="0.3">
      <c r="A321" s="47" t="s">
        <v>304</v>
      </c>
      <c r="B321" s="47" t="s">
        <v>290</v>
      </c>
      <c r="C321">
        <v>15</v>
      </c>
      <c r="D321" s="47" t="s">
        <v>1</v>
      </c>
      <c r="F321" s="47"/>
      <c r="H321" s="47"/>
      <c r="I321" s="47"/>
    </row>
    <row r="322" spans="1:10" x14ac:dyDescent="0.3">
      <c r="A322" s="47" t="s">
        <v>304</v>
      </c>
      <c r="B322" s="47" t="s">
        <v>290</v>
      </c>
      <c r="C322">
        <v>16</v>
      </c>
      <c r="D322" s="47" t="s">
        <v>238</v>
      </c>
      <c r="F322" s="47"/>
      <c r="H322" s="47"/>
      <c r="I322" s="47"/>
    </row>
    <row r="323" spans="1:10" x14ac:dyDescent="0.3">
      <c r="A323" s="47" t="s">
        <v>304</v>
      </c>
      <c r="B323" s="47" t="s">
        <v>290</v>
      </c>
      <c r="C323">
        <v>17</v>
      </c>
      <c r="D323" s="47" t="s">
        <v>16</v>
      </c>
      <c r="E323">
        <v>1</v>
      </c>
      <c r="F323" s="47" t="s">
        <v>16</v>
      </c>
      <c r="G323">
        <v>2</v>
      </c>
      <c r="H323" s="47"/>
      <c r="I323" s="47"/>
    </row>
    <row r="324" spans="1:10" x14ac:dyDescent="0.3">
      <c r="A324" s="47" t="s">
        <v>304</v>
      </c>
      <c r="B324" s="47" t="s">
        <v>290</v>
      </c>
      <c r="C324">
        <v>18</v>
      </c>
      <c r="D324" s="47" t="s">
        <v>239</v>
      </c>
      <c r="E324">
        <v>1</v>
      </c>
      <c r="F324" s="47" t="s">
        <v>239</v>
      </c>
      <c r="G324">
        <v>1</v>
      </c>
      <c r="H324" s="47"/>
      <c r="I324" s="47"/>
    </row>
    <row r="325" spans="1:10" x14ac:dyDescent="0.3">
      <c r="A325" s="47" t="s">
        <v>304</v>
      </c>
      <c r="B325" s="47" t="s">
        <v>290</v>
      </c>
      <c r="C325">
        <v>19</v>
      </c>
      <c r="D325" s="47" t="s">
        <v>240</v>
      </c>
      <c r="F325" s="47"/>
      <c r="H325" s="47"/>
      <c r="I325" s="47"/>
    </row>
    <row r="326" spans="1:10" x14ac:dyDescent="0.3">
      <c r="A326" s="47" t="s">
        <v>304</v>
      </c>
      <c r="B326" s="47" t="s">
        <v>290</v>
      </c>
      <c r="C326">
        <v>20</v>
      </c>
      <c r="D326" s="47" t="s">
        <v>29</v>
      </c>
      <c r="F326" s="47"/>
      <c r="H326" s="47"/>
      <c r="I326" s="47"/>
    </row>
    <row r="327" spans="1:10" x14ac:dyDescent="0.3">
      <c r="A327" s="47" t="s">
        <v>305</v>
      </c>
      <c r="B327" s="47" t="s">
        <v>292</v>
      </c>
      <c r="C327">
        <v>1</v>
      </c>
      <c r="D327" s="47" t="s">
        <v>224</v>
      </c>
      <c r="E327">
        <v>1</v>
      </c>
      <c r="F327" s="47" t="s">
        <v>319</v>
      </c>
      <c r="G327">
        <v>7</v>
      </c>
      <c r="H327" s="47" t="s">
        <v>319</v>
      </c>
      <c r="I327" s="47" t="s">
        <v>337</v>
      </c>
      <c r="J327">
        <v>0</v>
      </c>
    </row>
    <row r="328" spans="1:10" x14ac:dyDescent="0.3">
      <c r="A328" s="47" t="s">
        <v>305</v>
      </c>
      <c r="B328" s="47" t="s">
        <v>292</v>
      </c>
      <c r="C328">
        <v>2</v>
      </c>
      <c r="D328" s="47" t="s">
        <v>226</v>
      </c>
      <c r="F328" s="47"/>
      <c r="H328" s="47"/>
      <c r="I328" s="47"/>
    </row>
    <row r="329" spans="1:10" x14ac:dyDescent="0.3">
      <c r="A329" s="47" t="s">
        <v>305</v>
      </c>
      <c r="B329" s="47" t="s">
        <v>292</v>
      </c>
      <c r="C329">
        <v>3</v>
      </c>
      <c r="D329" s="47" t="s">
        <v>227</v>
      </c>
      <c r="F329" s="47"/>
      <c r="H329" s="47"/>
      <c r="I329" s="47"/>
    </row>
    <row r="330" spans="1:10" x14ac:dyDescent="0.3">
      <c r="A330" s="47" t="s">
        <v>305</v>
      </c>
      <c r="B330" s="47" t="s">
        <v>292</v>
      </c>
      <c r="C330">
        <v>4</v>
      </c>
      <c r="D330" s="47" t="s">
        <v>228</v>
      </c>
      <c r="F330" s="47"/>
      <c r="H330" s="47"/>
      <c r="I330" s="47"/>
    </row>
    <row r="331" spans="1:10" x14ac:dyDescent="0.3">
      <c r="A331" s="47" t="s">
        <v>305</v>
      </c>
      <c r="B331" s="47" t="s">
        <v>292</v>
      </c>
      <c r="C331">
        <v>5</v>
      </c>
      <c r="D331" s="47" t="s">
        <v>229</v>
      </c>
      <c r="E331">
        <v>1</v>
      </c>
      <c r="F331" s="47" t="s">
        <v>230</v>
      </c>
      <c r="G331">
        <v>3</v>
      </c>
      <c r="H331" s="47" t="s">
        <v>320</v>
      </c>
      <c r="I331" s="47" t="s">
        <v>338</v>
      </c>
      <c r="J331">
        <v>1</v>
      </c>
    </row>
    <row r="332" spans="1:10" x14ac:dyDescent="0.3">
      <c r="A332" s="47" t="s">
        <v>305</v>
      </c>
      <c r="B332" s="47" t="s">
        <v>292</v>
      </c>
      <c r="C332">
        <v>6</v>
      </c>
      <c r="D332" s="47" t="s">
        <v>232</v>
      </c>
      <c r="F332" s="47"/>
      <c r="H332" s="47"/>
      <c r="I332" s="47"/>
    </row>
    <row r="333" spans="1:10" x14ac:dyDescent="0.3">
      <c r="A333" s="47" t="s">
        <v>305</v>
      </c>
      <c r="B333" s="47" t="s">
        <v>292</v>
      </c>
      <c r="C333">
        <v>7</v>
      </c>
      <c r="D333" s="47" t="s">
        <v>233</v>
      </c>
      <c r="F333" s="47"/>
      <c r="H333" s="47"/>
      <c r="I333" s="47"/>
    </row>
    <row r="334" spans="1:10" x14ac:dyDescent="0.3">
      <c r="A334" s="47" t="s">
        <v>305</v>
      </c>
      <c r="B334" s="47" t="s">
        <v>292</v>
      </c>
      <c r="C334">
        <v>8</v>
      </c>
      <c r="D334" s="47" t="s">
        <v>2</v>
      </c>
      <c r="F334" s="47"/>
      <c r="H334" s="47"/>
      <c r="I334" s="47"/>
    </row>
    <row r="335" spans="1:10" x14ac:dyDescent="0.3">
      <c r="A335" s="47" t="s">
        <v>305</v>
      </c>
      <c r="B335" s="47" t="s">
        <v>292</v>
      </c>
      <c r="C335">
        <v>9</v>
      </c>
      <c r="D335" s="47" t="s">
        <v>234</v>
      </c>
      <c r="E335">
        <v>1</v>
      </c>
      <c r="F335" s="47" t="s">
        <v>10</v>
      </c>
      <c r="G335">
        <v>4</v>
      </c>
      <c r="H335" s="47"/>
      <c r="I335" s="47"/>
    </row>
    <row r="336" spans="1:10" x14ac:dyDescent="0.3">
      <c r="A336" s="47" t="s">
        <v>305</v>
      </c>
      <c r="B336" s="47" t="s">
        <v>292</v>
      </c>
      <c r="C336">
        <v>10</v>
      </c>
      <c r="D336" s="47" t="s">
        <v>3</v>
      </c>
      <c r="F336" s="47"/>
      <c r="H336" s="47"/>
      <c r="I336" s="47"/>
    </row>
    <row r="337" spans="1:10" x14ac:dyDescent="0.3">
      <c r="A337" s="47" t="s">
        <v>305</v>
      </c>
      <c r="B337" s="47" t="s">
        <v>292</v>
      </c>
      <c r="C337">
        <v>11</v>
      </c>
      <c r="D337" s="47" t="s">
        <v>235</v>
      </c>
      <c r="E337">
        <v>1</v>
      </c>
      <c r="F337" s="47" t="s">
        <v>104</v>
      </c>
      <c r="G337">
        <v>5</v>
      </c>
      <c r="H337" s="47"/>
      <c r="I337" s="47"/>
    </row>
    <row r="338" spans="1:10" x14ac:dyDescent="0.3">
      <c r="A338" s="47" t="s">
        <v>305</v>
      </c>
      <c r="B338" s="47" t="s">
        <v>292</v>
      </c>
      <c r="C338">
        <v>12</v>
      </c>
      <c r="D338" s="47" t="s">
        <v>102</v>
      </c>
      <c r="F338" s="47"/>
      <c r="H338" s="47"/>
      <c r="I338" s="47"/>
    </row>
    <row r="339" spans="1:10" x14ac:dyDescent="0.3">
      <c r="A339" s="47" t="s">
        <v>305</v>
      </c>
      <c r="B339" s="47" t="s">
        <v>292</v>
      </c>
      <c r="C339">
        <v>13</v>
      </c>
      <c r="D339" s="47" t="s">
        <v>236</v>
      </c>
      <c r="E339">
        <v>1</v>
      </c>
      <c r="F339" s="47" t="s">
        <v>11</v>
      </c>
      <c r="G339">
        <v>6</v>
      </c>
      <c r="H339" s="47"/>
      <c r="I339" s="47"/>
    </row>
    <row r="340" spans="1:10" x14ac:dyDescent="0.3">
      <c r="A340" s="47" t="s">
        <v>305</v>
      </c>
      <c r="B340" s="47" t="s">
        <v>292</v>
      </c>
      <c r="C340">
        <v>14</v>
      </c>
      <c r="D340" s="47" t="s">
        <v>237</v>
      </c>
      <c r="F340" s="47"/>
      <c r="H340" s="47"/>
      <c r="I340" s="47"/>
    </row>
    <row r="341" spans="1:10" x14ac:dyDescent="0.3">
      <c r="A341" s="47" t="s">
        <v>305</v>
      </c>
      <c r="B341" s="47" t="s">
        <v>292</v>
      </c>
      <c r="C341">
        <v>15</v>
      </c>
      <c r="D341" s="47" t="s">
        <v>1</v>
      </c>
      <c r="F341" s="47"/>
      <c r="H341" s="47"/>
      <c r="I341" s="47"/>
    </row>
    <row r="342" spans="1:10" x14ac:dyDescent="0.3">
      <c r="A342" s="47" t="s">
        <v>305</v>
      </c>
      <c r="B342" s="47" t="s">
        <v>292</v>
      </c>
      <c r="C342">
        <v>16</v>
      </c>
      <c r="D342" s="47" t="s">
        <v>238</v>
      </c>
      <c r="F342" s="47"/>
      <c r="H342" s="47"/>
      <c r="I342" s="47"/>
    </row>
    <row r="343" spans="1:10" x14ac:dyDescent="0.3">
      <c r="A343" s="47" t="s">
        <v>305</v>
      </c>
      <c r="B343" s="47" t="s">
        <v>292</v>
      </c>
      <c r="C343">
        <v>17</v>
      </c>
      <c r="D343" s="47" t="s">
        <v>16</v>
      </c>
      <c r="E343">
        <v>1</v>
      </c>
      <c r="F343" s="47" t="s">
        <v>16</v>
      </c>
      <c r="G343">
        <v>2</v>
      </c>
      <c r="H343" s="47"/>
      <c r="I343" s="47"/>
    </row>
    <row r="344" spans="1:10" x14ac:dyDescent="0.3">
      <c r="A344" s="47" t="s">
        <v>305</v>
      </c>
      <c r="B344" s="47" t="s">
        <v>292</v>
      </c>
      <c r="C344">
        <v>18</v>
      </c>
      <c r="D344" s="47" t="s">
        <v>239</v>
      </c>
      <c r="E344">
        <v>1</v>
      </c>
      <c r="F344" s="47" t="s">
        <v>239</v>
      </c>
      <c r="G344">
        <v>1</v>
      </c>
      <c r="H344" s="47"/>
      <c r="I344" s="47"/>
    </row>
    <row r="345" spans="1:10" x14ac:dyDescent="0.3">
      <c r="A345" s="47" t="s">
        <v>305</v>
      </c>
      <c r="B345" s="47" t="s">
        <v>292</v>
      </c>
      <c r="C345">
        <v>19</v>
      </c>
      <c r="D345" s="47" t="s">
        <v>240</v>
      </c>
      <c r="F345" s="47"/>
      <c r="H345" s="47"/>
      <c r="I345" s="47"/>
    </row>
    <row r="346" spans="1:10" x14ac:dyDescent="0.3">
      <c r="A346" s="47" t="s">
        <v>305</v>
      </c>
      <c r="B346" s="47" t="s">
        <v>292</v>
      </c>
      <c r="C346">
        <v>20</v>
      </c>
      <c r="D346" s="47" t="s">
        <v>29</v>
      </c>
      <c r="F346" s="47"/>
      <c r="H346" s="47"/>
      <c r="I346" s="47"/>
    </row>
    <row r="347" spans="1:10" x14ac:dyDescent="0.3">
      <c r="A347" s="47" t="s">
        <v>306</v>
      </c>
      <c r="B347" s="47" t="s">
        <v>294</v>
      </c>
      <c r="C347">
        <v>1</v>
      </c>
      <c r="D347" s="47" t="s">
        <v>224</v>
      </c>
      <c r="E347">
        <v>1</v>
      </c>
      <c r="F347" s="47" t="s">
        <v>321</v>
      </c>
      <c r="G347">
        <v>7</v>
      </c>
      <c r="H347" s="47" t="s">
        <v>321</v>
      </c>
      <c r="I347" s="47" t="s">
        <v>339</v>
      </c>
      <c r="J347">
        <v>0</v>
      </c>
    </row>
    <row r="348" spans="1:10" x14ac:dyDescent="0.3">
      <c r="A348" s="47" t="s">
        <v>306</v>
      </c>
      <c r="B348" s="47" t="s">
        <v>294</v>
      </c>
      <c r="C348">
        <v>2</v>
      </c>
      <c r="D348" s="47" t="s">
        <v>226</v>
      </c>
      <c r="F348" s="47"/>
      <c r="H348" s="47"/>
      <c r="I348" s="47"/>
    </row>
    <row r="349" spans="1:10" x14ac:dyDescent="0.3">
      <c r="A349" s="47" t="s">
        <v>306</v>
      </c>
      <c r="B349" s="47" t="s">
        <v>294</v>
      </c>
      <c r="C349">
        <v>3</v>
      </c>
      <c r="D349" s="47" t="s">
        <v>227</v>
      </c>
      <c r="F349" s="47"/>
      <c r="H349" s="47"/>
      <c r="I349" s="47"/>
    </row>
    <row r="350" spans="1:10" x14ac:dyDescent="0.3">
      <c r="A350" s="47" t="s">
        <v>306</v>
      </c>
      <c r="B350" s="47" t="s">
        <v>294</v>
      </c>
      <c r="C350">
        <v>4</v>
      </c>
      <c r="D350" s="47" t="s">
        <v>228</v>
      </c>
      <c r="F350" s="47"/>
      <c r="H350" s="47"/>
      <c r="I350" s="47"/>
    </row>
    <row r="351" spans="1:10" x14ac:dyDescent="0.3">
      <c r="A351" s="47" t="s">
        <v>306</v>
      </c>
      <c r="B351" s="47" t="s">
        <v>294</v>
      </c>
      <c r="C351">
        <v>5</v>
      </c>
      <c r="D351" s="47" t="s">
        <v>229</v>
      </c>
      <c r="E351">
        <v>1</v>
      </c>
      <c r="F351" s="47" t="s">
        <v>230</v>
      </c>
      <c r="G351">
        <v>3</v>
      </c>
      <c r="H351" s="47" t="s">
        <v>322</v>
      </c>
      <c r="I351" s="47" t="s">
        <v>340</v>
      </c>
      <c r="J351">
        <v>1</v>
      </c>
    </row>
    <row r="352" spans="1:10" x14ac:dyDescent="0.3">
      <c r="A352" s="47" t="s">
        <v>306</v>
      </c>
      <c r="B352" s="47" t="s">
        <v>294</v>
      </c>
      <c r="C352">
        <v>6</v>
      </c>
      <c r="D352" s="47" t="s">
        <v>232</v>
      </c>
      <c r="F352" s="47"/>
      <c r="H352" s="47"/>
      <c r="I352" s="47"/>
    </row>
    <row r="353" spans="1:10" x14ac:dyDescent="0.3">
      <c r="A353" s="47" t="s">
        <v>306</v>
      </c>
      <c r="B353" s="47" t="s">
        <v>294</v>
      </c>
      <c r="C353">
        <v>7</v>
      </c>
      <c r="D353" s="47" t="s">
        <v>233</v>
      </c>
      <c r="F353" s="47"/>
      <c r="H353" s="47"/>
      <c r="I353" s="47"/>
    </row>
    <row r="354" spans="1:10" x14ac:dyDescent="0.3">
      <c r="A354" s="47" t="s">
        <v>306</v>
      </c>
      <c r="B354" s="47" t="s">
        <v>294</v>
      </c>
      <c r="C354">
        <v>8</v>
      </c>
      <c r="D354" s="47" t="s">
        <v>2</v>
      </c>
      <c r="F354" s="47"/>
      <c r="H354" s="47"/>
      <c r="I354" s="47"/>
    </row>
    <row r="355" spans="1:10" x14ac:dyDescent="0.3">
      <c r="A355" s="47" t="s">
        <v>306</v>
      </c>
      <c r="B355" s="47" t="s">
        <v>294</v>
      </c>
      <c r="C355">
        <v>9</v>
      </c>
      <c r="D355" s="47" t="s">
        <v>234</v>
      </c>
      <c r="E355">
        <v>1</v>
      </c>
      <c r="F355" s="47" t="s">
        <v>10</v>
      </c>
      <c r="G355">
        <v>4</v>
      </c>
      <c r="H355" s="47"/>
      <c r="I355" s="47"/>
    </row>
    <row r="356" spans="1:10" x14ac:dyDescent="0.3">
      <c r="A356" s="47" t="s">
        <v>306</v>
      </c>
      <c r="B356" s="47" t="s">
        <v>294</v>
      </c>
      <c r="C356">
        <v>10</v>
      </c>
      <c r="D356" s="47" t="s">
        <v>3</v>
      </c>
      <c r="F356" s="47"/>
      <c r="H356" s="47"/>
      <c r="I356" s="47"/>
    </row>
    <row r="357" spans="1:10" x14ac:dyDescent="0.3">
      <c r="A357" s="47" t="s">
        <v>306</v>
      </c>
      <c r="B357" s="47" t="s">
        <v>294</v>
      </c>
      <c r="C357">
        <v>11</v>
      </c>
      <c r="D357" s="47" t="s">
        <v>235</v>
      </c>
      <c r="E357">
        <v>1</v>
      </c>
      <c r="F357" s="47" t="s">
        <v>104</v>
      </c>
      <c r="G357">
        <v>5</v>
      </c>
      <c r="H357" s="47"/>
      <c r="I357" s="47"/>
    </row>
    <row r="358" spans="1:10" x14ac:dyDescent="0.3">
      <c r="A358" s="47" t="s">
        <v>306</v>
      </c>
      <c r="B358" s="47" t="s">
        <v>294</v>
      </c>
      <c r="C358">
        <v>12</v>
      </c>
      <c r="D358" s="47" t="s">
        <v>102</v>
      </c>
      <c r="F358" s="47"/>
      <c r="H358" s="47"/>
      <c r="I358" s="47"/>
    </row>
    <row r="359" spans="1:10" x14ac:dyDescent="0.3">
      <c r="A359" s="47" t="s">
        <v>306</v>
      </c>
      <c r="B359" s="47" t="s">
        <v>294</v>
      </c>
      <c r="C359">
        <v>13</v>
      </c>
      <c r="D359" s="47" t="s">
        <v>236</v>
      </c>
      <c r="E359">
        <v>1</v>
      </c>
      <c r="F359" s="47" t="s">
        <v>11</v>
      </c>
      <c r="G359">
        <v>6</v>
      </c>
      <c r="H359" s="47"/>
      <c r="I359" s="47"/>
    </row>
    <row r="360" spans="1:10" x14ac:dyDescent="0.3">
      <c r="A360" s="47" t="s">
        <v>306</v>
      </c>
      <c r="B360" s="47" t="s">
        <v>294</v>
      </c>
      <c r="C360">
        <v>14</v>
      </c>
      <c r="D360" s="47" t="s">
        <v>237</v>
      </c>
      <c r="F360" s="47"/>
      <c r="H360" s="47"/>
      <c r="I360" s="47"/>
    </row>
    <row r="361" spans="1:10" x14ac:dyDescent="0.3">
      <c r="A361" s="47" t="s">
        <v>306</v>
      </c>
      <c r="B361" s="47" t="s">
        <v>294</v>
      </c>
      <c r="C361">
        <v>15</v>
      </c>
      <c r="D361" s="47" t="s">
        <v>1</v>
      </c>
      <c r="F361" s="47"/>
      <c r="H361" s="47"/>
      <c r="I361" s="47"/>
    </row>
    <row r="362" spans="1:10" x14ac:dyDescent="0.3">
      <c r="A362" s="47" t="s">
        <v>306</v>
      </c>
      <c r="B362" s="47" t="s">
        <v>294</v>
      </c>
      <c r="C362">
        <v>16</v>
      </c>
      <c r="D362" s="47" t="s">
        <v>238</v>
      </c>
      <c r="F362" s="47"/>
      <c r="H362" s="47"/>
      <c r="I362" s="47"/>
    </row>
    <row r="363" spans="1:10" x14ac:dyDescent="0.3">
      <c r="A363" s="47" t="s">
        <v>306</v>
      </c>
      <c r="B363" s="47" t="s">
        <v>294</v>
      </c>
      <c r="C363">
        <v>17</v>
      </c>
      <c r="D363" s="47" t="s">
        <v>16</v>
      </c>
      <c r="E363">
        <v>1</v>
      </c>
      <c r="F363" s="47" t="s">
        <v>16</v>
      </c>
      <c r="G363">
        <v>2</v>
      </c>
      <c r="H363" s="47"/>
      <c r="I363" s="47"/>
    </row>
    <row r="364" spans="1:10" x14ac:dyDescent="0.3">
      <c r="A364" s="47" t="s">
        <v>306</v>
      </c>
      <c r="B364" s="47" t="s">
        <v>294</v>
      </c>
      <c r="C364">
        <v>18</v>
      </c>
      <c r="D364" s="47" t="s">
        <v>239</v>
      </c>
      <c r="E364">
        <v>1</v>
      </c>
      <c r="F364" s="47" t="s">
        <v>239</v>
      </c>
      <c r="G364">
        <v>1</v>
      </c>
      <c r="H364" s="47"/>
      <c r="I364" s="47"/>
    </row>
    <row r="365" spans="1:10" x14ac:dyDescent="0.3">
      <c r="A365" s="47" t="s">
        <v>306</v>
      </c>
      <c r="B365" s="47" t="s">
        <v>294</v>
      </c>
      <c r="C365">
        <v>19</v>
      </c>
      <c r="D365" s="47" t="s">
        <v>240</v>
      </c>
      <c r="F365" s="47"/>
      <c r="H365" s="47"/>
      <c r="I365" s="47"/>
    </row>
    <row r="366" spans="1:10" x14ac:dyDescent="0.3">
      <c r="A366" s="47" t="s">
        <v>306</v>
      </c>
      <c r="B366" s="47" t="s">
        <v>294</v>
      </c>
      <c r="C366">
        <v>20</v>
      </c>
      <c r="D366" s="47" t="s">
        <v>29</v>
      </c>
      <c r="F366" s="47"/>
      <c r="H366" s="47"/>
      <c r="I366" s="47"/>
    </row>
    <row r="367" spans="1:10" x14ac:dyDescent="0.3">
      <c r="A367" s="47" t="s">
        <v>307</v>
      </c>
      <c r="B367" s="47" t="s">
        <v>296</v>
      </c>
      <c r="C367">
        <v>1</v>
      </c>
      <c r="D367" s="47" t="s">
        <v>224</v>
      </c>
      <c r="E367">
        <v>1</v>
      </c>
      <c r="F367" s="47" t="s">
        <v>323</v>
      </c>
      <c r="G367">
        <v>7</v>
      </c>
      <c r="H367" s="47" t="s">
        <v>323</v>
      </c>
      <c r="I367" s="47" t="s">
        <v>341</v>
      </c>
      <c r="J367">
        <v>0</v>
      </c>
    </row>
    <row r="368" spans="1:10" x14ac:dyDescent="0.3">
      <c r="A368" s="47" t="s">
        <v>307</v>
      </c>
      <c r="B368" s="47" t="s">
        <v>296</v>
      </c>
      <c r="C368">
        <v>2</v>
      </c>
      <c r="D368" s="47" t="s">
        <v>226</v>
      </c>
      <c r="F368" s="47"/>
      <c r="H368" s="47"/>
      <c r="I368" s="47"/>
    </row>
    <row r="369" spans="1:10" x14ac:dyDescent="0.3">
      <c r="A369" s="47" t="s">
        <v>307</v>
      </c>
      <c r="B369" s="47" t="s">
        <v>296</v>
      </c>
      <c r="C369">
        <v>3</v>
      </c>
      <c r="D369" s="47" t="s">
        <v>227</v>
      </c>
      <c r="F369" s="47"/>
      <c r="H369" s="47"/>
      <c r="I369" s="47"/>
    </row>
    <row r="370" spans="1:10" x14ac:dyDescent="0.3">
      <c r="A370" s="47" t="s">
        <v>307</v>
      </c>
      <c r="B370" s="47" t="s">
        <v>296</v>
      </c>
      <c r="C370">
        <v>4</v>
      </c>
      <c r="D370" s="47" t="s">
        <v>228</v>
      </c>
      <c r="F370" s="47"/>
      <c r="H370" s="47"/>
      <c r="I370" s="47"/>
    </row>
    <row r="371" spans="1:10" x14ac:dyDescent="0.3">
      <c r="A371" s="47" t="s">
        <v>307</v>
      </c>
      <c r="B371" s="47" t="s">
        <v>296</v>
      </c>
      <c r="C371">
        <v>5</v>
      </c>
      <c r="D371" s="47" t="s">
        <v>229</v>
      </c>
      <c r="E371">
        <v>1</v>
      </c>
      <c r="F371" s="47" t="s">
        <v>230</v>
      </c>
      <c r="G371">
        <v>3</v>
      </c>
      <c r="H371" s="47" t="s">
        <v>324</v>
      </c>
      <c r="I371" s="47" t="s">
        <v>342</v>
      </c>
      <c r="J371">
        <v>1</v>
      </c>
    </row>
    <row r="372" spans="1:10" x14ac:dyDescent="0.3">
      <c r="A372" s="47" t="s">
        <v>307</v>
      </c>
      <c r="B372" s="47" t="s">
        <v>296</v>
      </c>
      <c r="C372">
        <v>6</v>
      </c>
      <c r="D372" s="47" t="s">
        <v>232</v>
      </c>
      <c r="F372" s="47"/>
      <c r="H372" s="47"/>
      <c r="I372" s="47"/>
    </row>
    <row r="373" spans="1:10" x14ac:dyDescent="0.3">
      <c r="A373" s="47" t="s">
        <v>307</v>
      </c>
      <c r="B373" s="47" t="s">
        <v>296</v>
      </c>
      <c r="C373">
        <v>7</v>
      </c>
      <c r="D373" s="47" t="s">
        <v>233</v>
      </c>
      <c r="F373" s="47"/>
      <c r="H373" s="47"/>
      <c r="I373" s="47"/>
    </row>
    <row r="374" spans="1:10" x14ac:dyDescent="0.3">
      <c r="A374" s="47" t="s">
        <v>307</v>
      </c>
      <c r="B374" s="47" t="s">
        <v>296</v>
      </c>
      <c r="C374">
        <v>8</v>
      </c>
      <c r="D374" s="47" t="s">
        <v>2</v>
      </c>
      <c r="F374" s="47"/>
      <c r="H374" s="47"/>
      <c r="I374" s="47"/>
    </row>
    <row r="375" spans="1:10" x14ac:dyDescent="0.3">
      <c r="A375" s="47" t="s">
        <v>307</v>
      </c>
      <c r="B375" s="47" t="s">
        <v>296</v>
      </c>
      <c r="C375">
        <v>9</v>
      </c>
      <c r="D375" s="47" t="s">
        <v>234</v>
      </c>
      <c r="E375">
        <v>1</v>
      </c>
      <c r="F375" s="47" t="s">
        <v>10</v>
      </c>
      <c r="G375">
        <v>4</v>
      </c>
      <c r="H375" s="47"/>
      <c r="I375" s="47"/>
    </row>
    <row r="376" spans="1:10" x14ac:dyDescent="0.3">
      <c r="A376" s="47" t="s">
        <v>307</v>
      </c>
      <c r="B376" s="47" t="s">
        <v>296</v>
      </c>
      <c r="C376">
        <v>10</v>
      </c>
      <c r="D376" s="47" t="s">
        <v>3</v>
      </c>
      <c r="F376" s="47"/>
      <c r="H376" s="47"/>
      <c r="I376" s="47"/>
    </row>
    <row r="377" spans="1:10" x14ac:dyDescent="0.3">
      <c r="A377" s="47" t="s">
        <v>307</v>
      </c>
      <c r="B377" s="47" t="s">
        <v>296</v>
      </c>
      <c r="C377">
        <v>11</v>
      </c>
      <c r="D377" s="47" t="s">
        <v>235</v>
      </c>
      <c r="E377">
        <v>1</v>
      </c>
      <c r="F377" s="47" t="s">
        <v>104</v>
      </c>
      <c r="G377">
        <v>5</v>
      </c>
      <c r="H377" s="47"/>
      <c r="I377" s="47"/>
    </row>
    <row r="378" spans="1:10" x14ac:dyDescent="0.3">
      <c r="A378" s="47" t="s">
        <v>307</v>
      </c>
      <c r="B378" s="47" t="s">
        <v>296</v>
      </c>
      <c r="C378">
        <v>12</v>
      </c>
      <c r="D378" s="47" t="s">
        <v>102</v>
      </c>
      <c r="F378" s="47"/>
      <c r="H378" s="47"/>
      <c r="I378" s="47"/>
    </row>
    <row r="379" spans="1:10" x14ac:dyDescent="0.3">
      <c r="A379" s="47" t="s">
        <v>307</v>
      </c>
      <c r="B379" s="47" t="s">
        <v>296</v>
      </c>
      <c r="C379">
        <v>13</v>
      </c>
      <c r="D379" s="47" t="s">
        <v>236</v>
      </c>
      <c r="E379">
        <v>1</v>
      </c>
      <c r="F379" s="47" t="s">
        <v>11</v>
      </c>
      <c r="G379">
        <v>6</v>
      </c>
      <c r="H379" s="47"/>
      <c r="I379" s="47"/>
    </row>
    <row r="380" spans="1:10" x14ac:dyDescent="0.3">
      <c r="A380" s="47" t="s">
        <v>307</v>
      </c>
      <c r="B380" s="47" t="s">
        <v>296</v>
      </c>
      <c r="C380">
        <v>14</v>
      </c>
      <c r="D380" s="47" t="s">
        <v>237</v>
      </c>
      <c r="F380" s="47"/>
      <c r="H380" s="47"/>
      <c r="I380" s="47"/>
    </row>
    <row r="381" spans="1:10" x14ac:dyDescent="0.3">
      <c r="A381" s="47" t="s">
        <v>307</v>
      </c>
      <c r="B381" s="47" t="s">
        <v>296</v>
      </c>
      <c r="C381">
        <v>15</v>
      </c>
      <c r="D381" s="47" t="s">
        <v>1</v>
      </c>
      <c r="F381" s="47"/>
      <c r="H381" s="47"/>
      <c r="I381" s="47"/>
    </row>
    <row r="382" spans="1:10" x14ac:dyDescent="0.3">
      <c r="A382" s="47" t="s">
        <v>307</v>
      </c>
      <c r="B382" s="47" t="s">
        <v>296</v>
      </c>
      <c r="C382">
        <v>16</v>
      </c>
      <c r="D382" s="47" t="s">
        <v>238</v>
      </c>
      <c r="F382" s="47"/>
      <c r="H382" s="47"/>
      <c r="I382" s="47"/>
    </row>
    <row r="383" spans="1:10" x14ac:dyDescent="0.3">
      <c r="A383" s="47" t="s">
        <v>307</v>
      </c>
      <c r="B383" s="47" t="s">
        <v>296</v>
      </c>
      <c r="C383">
        <v>17</v>
      </c>
      <c r="D383" s="47" t="s">
        <v>16</v>
      </c>
      <c r="E383">
        <v>1</v>
      </c>
      <c r="F383" s="47" t="s">
        <v>16</v>
      </c>
      <c r="G383">
        <v>2</v>
      </c>
      <c r="H383" s="47"/>
      <c r="I383" s="47"/>
    </row>
    <row r="384" spans="1:10" x14ac:dyDescent="0.3">
      <c r="A384" s="47" t="s">
        <v>307</v>
      </c>
      <c r="B384" s="47" t="s">
        <v>296</v>
      </c>
      <c r="C384">
        <v>18</v>
      </c>
      <c r="D384" s="47" t="s">
        <v>239</v>
      </c>
      <c r="E384">
        <v>1</v>
      </c>
      <c r="F384" s="47" t="s">
        <v>239</v>
      </c>
      <c r="G384">
        <v>1</v>
      </c>
      <c r="H384" s="47"/>
      <c r="I384" s="47"/>
    </row>
    <row r="385" spans="1:10" x14ac:dyDescent="0.3">
      <c r="A385" s="47" t="s">
        <v>307</v>
      </c>
      <c r="B385" s="47" t="s">
        <v>296</v>
      </c>
      <c r="C385">
        <v>19</v>
      </c>
      <c r="D385" s="47" t="s">
        <v>240</v>
      </c>
      <c r="F385" s="47"/>
      <c r="H385" s="47"/>
      <c r="I385" s="47"/>
    </row>
    <row r="386" spans="1:10" x14ac:dyDescent="0.3">
      <c r="A386" s="47" t="s">
        <v>307</v>
      </c>
      <c r="B386" s="47" t="s">
        <v>296</v>
      </c>
      <c r="C386">
        <v>20</v>
      </c>
      <c r="D386" s="47" t="s">
        <v>29</v>
      </c>
      <c r="F386" s="47"/>
      <c r="H386" s="47"/>
      <c r="I386" s="47"/>
    </row>
    <row r="387" spans="1:10" x14ac:dyDescent="0.3">
      <c r="A387" s="47" t="s">
        <v>308</v>
      </c>
      <c r="B387" s="47" t="s">
        <v>298</v>
      </c>
      <c r="C387">
        <v>1</v>
      </c>
      <c r="D387" s="47" t="s">
        <v>224</v>
      </c>
      <c r="E387">
        <v>1</v>
      </c>
      <c r="F387" s="47" t="s">
        <v>325</v>
      </c>
      <c r="G387">
        <v>7</v>
      </c>
      <c r="H387" s="47" t="s">
        <v>325</v>
      </c>
      <c r="I387" s="47" t="s">
        <v>343</v>
      </c>
      <c r="J387">
        <v>0</v>
      </c>
    </row>
    <row r="388" spans="1:10" x14ac:dyDescent="0.3">
      <c r="A388" s="47" t="s">
        <v>308</v>
      </c>
      <c r="B388" s="47" t="s">
        <v>298</v>
      </c>
      <c r="C388">
        <v>2</v>
      </c>
      <c r="D388" s="47" t="s">
        <v>226</v>
      </c>
      <c r="F388" s="47"/>
      <c r="H388" s="47"/>
      <c r="I388" s="47"/>
    </row>
    <row r="389" spans="1:10" x14ac:dyDescent="0.3">
      <c r="A389" s="47" t="s">
        <v>308</v>
      </c>
      <c r="B389" s="47" t="s">
        <v>298</v>
      </c>
      <c r="C389">
        <v>3</v>
      </c>
      <c r="D389" s="47" t="s">
        <v>227</v>
      </c>
      <c r="F389" s="47"/>
      <c r="H389" s="47"/>
      <c r="I389" s="47"/>
    </row>
    <row r="390" spans="1:10" x14ac:dyDescent="0.3">
      <c r="A390" s="47" t="s">
        <v>308</v>
      </c>
      <c r="B390" s="47" t="s">
        <v>298</v>
      </c>
      <c r="C390">
        <v>4</v>
      </c>
      <c r="D390" s="47" t="s">
        <v>228</v>
      </c>
      <c r="F390" s="47"/>
      <c r="H390" s="47"/>
      <c r="I390" s="47"/>
    </row>
    <row r="391" spans="1:10" x14ac:dyDescent="0.3">
      <c r="A391" s="47" t="s">
        <v>308</v>
      </c>
      <c r="B391" s="47" t="s">
        <v>298</v>
      </c>
      <c r="C391">
        <v>5</v>
      </c>
      <c r="D391" s="47" t="s">
        <v>229</v>
      </c>
      <c r="E391">
        <v>1</v>
      </c>
      <c r="F391" s="47" t="s">
        <v>230</v>
      </c>
      <c r="G391">
        <v>3</v>
      </c>
      <c r="H391" s="47" t="s">
        <v>326</v>
      </c>
      <c r="I391" s="47" t="s">
        <v>344</v>
      </c>
      <c r="J391">
        <v>1</v>
      </c>
    </row>
    <row r="392" spans="1:10" x14ac:dyDescent="0.3">
      <c r="A392" s="47" t="s">
        <v>308</v>
      </c>
      <c r="B392" s="47" t="s">
        <v>298</v>
      </c>
      <c r="C392">
        <v>6</v>
      </c>
      <c r="D392" s="47" t="s">
        <v>232</v>
      </c>
      <c r="F392" s="47"/>
      <c r="H392" s="47"/>
      <c r="I392" s="47"/>
    </row>
    <row r="393" spans="1:10" x14ac:dyDescent="0.3">
      <c r="A393" s="47" t="s">
        <v>308</v>
      </c>
      <c r="B393" s="47" t="s">
        <v>298</v>
      </c>
      <c r="C393">
        <v>7</v>
      </c>
      <c r="D393" s="47" t="s">
        <v>233</v>
      </c>
      <c r="F393" s="47"/>
      <c r="H393" s="47"/>
      <c r="I393" s="47"/>
    </row>
    <row r="394" spans="1:10" x14ac:dyDescent="0.3">
      <c r="A394" s="47" t="s">
        <v>308</v>
      </c>
      <c r="B394" s="47" t="s">
        <v>298</v>
      </c>
      <c r="C394">
        <v>8</v>
      </c>
      <c r="D394" s="47" t="s">
        <v>2</v>
      </c>
      <c r="F394" s="47"/>
      <c r="H394" s="47"/>
      <c r="I394" s="47"/>
    </row>
    <row r="395" spans="1:10" x14ac:dyDescent="0.3">
      <c r="A395" s="47" t="s">
        <v>308</v>
      </c>
      <c r="B395" s="47" t="s">
        <v>298</v>
      </c>
      <c r="C395">
        <v>9</v>
      </c>
      <c r="D395" s="47" t="s">
        <v>234</v>
      </c>
      <c r="E395">
        <v>1</v>
      </c>
      <c r="F395" s="47" t="s">
        <v>10</v>
      </c>
      <c r="G395">
        <v>4</v>
      </c>
      <c r="H395" s="47"/>
      <c r="I395" s="47"/>
    </row>
    <row r="396" spans="1:10" x14ac:dyDescent="0.3">
      <c r="A396" s="47" t="s">
        <v>308</v>
      </c>
      <c r="B396" s="47" t="s">
        <v>298</v>
      </c>
      <c r="C396">
        <v>10</v>
      </c>
      <c r="D396" s="47" t="s">
        <v>3</v>
      </c>
      <c r="F396" s="47"/>
      <c r="H396" s="47"/>
      <c r="I396" s="47"/>
    </row>
    <row r="397" spans="1:10" x14ac:dyDescent="0.3">
      <c r="A397" s="47" t="s">
        <v>308</v>
      </c>
      <c r="B397" s="47" t="s">
        <v>298</v>
      </c>
      <c r="C397">
        <v>11</v>
      </c>
      <c r="D397" s="47" t="s">
        <v>235</v>
      </c>
      <c r="E397">
        <v>1</v>
      </c>
      <c r="F397" s="47" t="s">
        <v>104</v>
      </c>
      <c r="G397">
        <v>5</v>
      </c>
      <c r="H397" s="47"/>
      <c r="I397" s="47"/>
    </row>
    <row r="398" spans="1:10" x14ac:dyDescent="0.3">
      <c r="A398" s="47" t="s">
        <v>308</v>
      </c>
      <c r="B398" s="47" t="s">
        <v>298</v>
      </c>
      <c r="C398">
        <v>12</v>
      </c>
      <c r="D398" s="47" t="s">
        <v>102</v>
      </c>
      <c r="F398" s="47"/>
      <c r="H398" s="47"/>
      <c r="I398" s="47"/>
    </row>
    <row r="399" spans="1:10" x14ac:dyDescent="0.3">
      <c r="A399" s="47" t="s">
        <v>308</v>
      </c>
      <c r="B399" s="47" t="s">
        <v>298</v>
      </c>
      <c r="C399">
        <v>13</v>
      </c>
      <c r="D399" s="47" t="s">
        <v>236</v>
      </c>
      <c r="E399">
        <v>1</v>
      </c>
      <c r="F399" s="47" t="s">
        <v>11</v>
      </c>
      <c r="G399">
        <v>6</v>
      </c>
      <c r="H399" s="47"/>
      <c r="I399" s="47"/>
    </row>
    <row r="400" spans="1:10" x14ac:dyDescent="0.3">
      <c r="A400" s="47" t="s">
        <v>308</v>
      </c>
      <c r="B400" s="47" t="s">
        <v>298</v>
      </c>
      <c r="C400">
        <v>14</v>
      </c>
      <c r="D400" s="47" t="s">
        <v>237</v>
      </c>
      <c r="F400" s="47"/>
      <c r="H400" s="47"/>
      <c r="I400" s="47"/>
    </row>
    <row r="401" spans="1:10" x14ac:dyDescent="0.3">
      <c r="A401" s="47" t="s">
        <v>308</v>
      </c>
      <c r="B401" s="47" t="s">
        <v>298</v>
      </c>
      <c r="C401">
        <v>15</v>
      </c>
      <c r="D401" s="47" t="s">
        <v>1</v>
      </c>
      <c r="F401" s="47"/>
      <c r="H401" s="47"/>
      <c r="I401" s="47"/>
    </row>
    <row r="402" spans="1:10" x14ac:dyDescent="0.3">
      <c r="A402" s="47" t="s">
        <v>308</v>
      </c>
      <c r="B402" s="47" t="s">
        <v>298</v>
      </c>
      <c r="C402">
        <v>16</v>
      </c>
      <c r="D402" s="47" t="s">
        <v>238</v>
      </c>
      <c r="F402" s="47"/>
      <c r="H402" s="47"/>
      <c r="I402" s="47"/>
    </row>
    <row r="403" spans="1:10" x14ac:dyDescent="0.3">
      <c r="A403" s="47" t="s">
        <v>308</v>
      </c>
      <c r="B403" s="47" t="s">
        <v>298</v>
      </c>
      <c r="C403">
        <v>17</v>
      </c>
      <c r="D403" s="47" t="s">
        <v>16</v>
      </c>
      <c r="E403">
        <v>1</v>
      </c>
      <c r="F403" s="47" t="s">
        <v>16</v>
      </c>
      <c r="G403">
        <v>2</v>
      </c>
      <c r="H403" s="47"/>
      <c r="I403" s="47"/>
    </row>
    <row r="404" spans="1:10" x14ac:dyDescent="0.3">
      <c r="A404" s="47" t="s">
        <v>308</v>
      </c>
      <c r="B404" s="47" t="s">
        <v>298</v>
      </c>
      <c r="C404">
        <v>18</v>
      </c>
      <c r="D404" s="47" t="s">
        <v>239</v>
      </c>
      <c r="E404">
        <v>1</v>
      </c>
      <c r="F404" s="47" t="s">
        <v>239</v>
      </c>
      <c r="G404">
        <v>1</v>
      </c>
      <c r="H404" s="47"/>
      <c r="I404" s="47"/>
    </row>
    <row r="405" spans="1:10" x14ac:dyDescent="0.3">
      <c r="A405" s="47" t="s">
        <v>308</v>
      </c>
      <c r="B405" s="47" t="s">
        <v>298</v>
      </c>
      <c r="C405">
        <v>19</v>
      </c>
      <c r="D405" s="47" t="s">
        <v>240</v>
      </c>
      <c r="F405" s="47"/>
      <c r="H405" s="47"/>
      <c r="I405" s="47"/>
    </row>
    <row r="406" spans="1:10" x14ac:dyDescent="0.3">
      <c r="A406" s="47" t="s">
        <v>308</v>
      </c>
      <c r="B406" s="47" t="s">
        <v>298</v>
      </c>
      <c r="C406">
        <v>20</v>
      </c>
      <c r="D406" s="47" t="s">
        <v>29</v>
      </c>
      <c r="F406" s="47"/>
      <c r="H406" s="47"/>
      <c r="I406" s="47"/>
    </row>
    <row r="407" spans="1:10" x14ac:dyDescent="0.3">
      <c r="A407" s="47" t="s">
        <v>383</v>
      </c>
      <c r="B407" s="47" t="s">
        <v>367</v>
      </c>
      <c r="C407">
        <v>1</v>
      </c>
      <c r="D407" s="47" t="s">
        <v>224</v>
      </c>
      <c r="E407">
        <v>1</v>
      </c>
      <c r="F407" s="47" t="s">
        <v>391</v>
      </c>
      <c r="G407">
        <v>7</v>
      </c>
      <c r="H407" s="47" t="s">
        <v>391</v>
      </c>
      <c r="I407" s="47" t="s">
        <v>405</v>
      </c>
      <c r="J407">
        <v>0</v>
      </c>
    </row>
    <row r="408" spans="1:10" x14ac:dyDescent="0.3">
      <c r="A408" s="47" t="s">
        <v>383</v>
      </c>
      <c r="B408" s="47" t="s">
        <v>367</v>
      </c>
      <c r="C408">
        <v>2</v>
      </c>
      <c r="D408" s="47" t="s">
        <v>226</v>
      </c>
      <c r="F408" s="47"/>
      <c r="H408" s="47"/>
      <c r="I408" s="47"/>
    </row>
    <row r="409" spans="1:10" x14ac:dyDescent="0.3">
      <c r="A409" s="47" t="s">
        <v>383</v>
      </c>
      <c r="B409" s="47" t="s">
        <v>367</v>
      </c>
      <c r="C409">
        <v>3</v>
      </c>
      <c r="D409" s="47" t="s">
        <v>227</v>
      </c>
      <c r="F409" s="47"/>
      <c r="H409" s="47"/>
      <c r="I409" s="47"/>
    </row>
    <row r="410" spans="1:10" x14ac:dyDescent="0.3">
      <c r="A410" s="47" t="s">
        <v>383</v>
      </c>
      <c r="B410" s="47" t="s">
        <v>367</v>
      </c>
      <c r="C410">
        <v>4</v>
      </c>
      <c r="D410" s="47" t="s">
        <v>228</v>
      </c>
      <c r="F410" s="47"/>
      <c r="H410" s="47"/>
      <c r="I410" s="47"/>
    </row>
    <row r="411" spans="1:10" x14ac:dyDescent="0.3">
      <c r="A411" s="47" t="s">
        <v>383</v>
      </c>
      <c r="B411" s="47" t="s">
        <v>367</v>
      </c>
      <c r="C411">
        <v>5</v>
      </c>
      <c r="D411" s="47" t="s">
        <v>229</v>
      </c>
      <c r="E411">
        <v>1</v>
      </c>
      <c r="F411" s="47" t="s">
        <v>230</v>
      </c>
      <c r="G411">
        <v>3</v>
      </c>
      <c r="H411" s="47" t="s">
        <v>392</v>
      </c>
      <c r="I411" s="47" t="s">
        <v>406</v>
      </c>
      <c r="J411">
        <v>1</v>
      </c>
    </row>
    <row r="412" spans="1:10" x14ac:dyDescent="0.3">
      <c r="A412" s="47" t="s">
        <v>383</v>
      </c>
      <c r="B412" s="47" t="s">
        <v>367</v>
      </c>
      <c r="C412">
        <v>6</v>
      </c>
      <c r="D412" s="47" t="s">
        <v>232</v>
      </c>
      <c r="F412" s="47"/>
      <c r="H412" s="47"/>
      <c r="I412" s="47"/>
    </row>
    <row r="413" spans="1:10" x14ac:dyDescent="0.3">
      <c r="A413" s="47" t="s">
        <v>383</v>
      </c>
      <c r="B413" s="47" t="s">
        <v>367</v>
      </c>
      <c r="C413">
        <v>7</v>
      </c>
      <c r="D413" s="47" t="s">
        <v>233</v>
      </c>
      <c r="F413" s="47"/>
      <c r="H413" s="47"/>
      <c r="I413" s="47"/>
    </row>
    <row r="414" spans="1:10" x14ac:dyDescent="0.3">
      <c r="A414" s="47" t="s">
        <v>383</v>
      </c>
      <c r="B414" s="47" t="s">
        <v>367</v>
      </c>
      <c r="C414">
        <v>8</v>
      </c>
      <c r="D414" s="47" t="s">
        <v>2</v>
      </c>
      <c r="F414" s="47"/>
      <c r="H414" s="47"/>
      <c r="I414" s="47"/>
    </row>
    <row r="415" spans="1:10" x14ac:dyDescent="0.3">
      <c r="A415" s="47" t="s">
        <v>383</v>
      </c>
      <c r="B415" s="47" t="s">
        <v>367</v>
      </c>
      <c r="C415">
        <v>9</v>
      </c>
      <c r="D415" s="47" t="s">
        <v>234</v>
      </c>
      <c r="E415">
        <v>1</v>
      </c>
      <c r="F415" s="47" t="s">
        <v>10</v>
      </c>
      <c r="G415">
        <v>4</v>
      </c>
      <c r="H415" s="47"/>
      <c r="I415" s="47"/>
    </row>
    <row r="416" spans="1:10" x14ac:dyDescent="0.3">
      <c r="A416" s="47" t="s">
        <v>383</v>
      </c>
      <c r="B416" s="47" t="s">
        <v>367</v>
      </c>
      <c r="C416">
        <v>10</v>
      </c>
      <c r="D416" s="47" t="s">
        <v>3</v>
      </c>
      <c r="F416" s="47"/>
      <c r="H416" s="47"/>
      <c r="I416" s="47"/>
    </row>
    <row r="417" spans="1:10" x14ac:dyDescent="0.3">
      <c r="A417" s="47" t="s">
        <v>383</v>
      </c>
      <c r="B417" s="47" t="s">
        <v>367</v>
      </c>
      <c r="C417">
        <v>11</v>
      </c>
      <c r="D417" s="47" t="s">
        <v>235</v>
      </c>
      <c r="E417">
        <v>1</v>
      </c>
      <c r="F417" s="47" t="s">
        <v>104</v>
      </c>
      <c r="G417">
        <v>5</v>
      </c>
      <c r="H417" s="47"/>
      <c r="I417" s="47"/>
    </row>
    <row r="418" spans="1:10" x14ac:dyDescent="0.3">
      <c r="A418" s="47" t="s">
        <v>383</v>
      </c>
      <c r="B418" s="47" t="s">
        <v>367</v>
      </c>
      <c r="C418">
        <v>12</v>
      </c>
      <c r="D418" s="47" t="s">
        <v>102</v>
      </c>
      <c r="F418" s="47"/>
      <c r="H418" s="47"/>
      <c r="I418" s="47"/>
    </row>
    <row r="419" spans="1:10" x14ac:dyDescent="0.3">
      <c r="A419" s="47" t="s">
        <v>383</v>
      </c>
      <c r="B419" s="47" t="s">
        <v>367</v>
      </c>
      <c r="C419">
        <v>13</v>
      </c>
      <c r="D419" s="47" t="s">
        <v>236</v>
      </c>
      <c r="E419">
        <v>1</v>
      </c>
      <c r="F419" s="47" t="s">
        <v>11</v>
      </c>
      <c r="G419">
        <v>6</v>
      </c>
      <c r="H419" s="47"/>
      <c r="I419" s="47"/>
    </row>
    <row r="420" spans="1:10" x14ac:dyDescent="0.3">
      <c r="A420" s="47" t="s">
        <v>383</v>
      </c>
      <c r="B420" s="47" t="s">
        <v>367</v>
      </c>
      <c r="C420">
        <v>14</v>
      </c>
      <c r="D420" s="47" t="s">
        <v>237</v>
      </c>
      <c r="F420" s="47"/>
      <c r="H420" s="47"/>
      <c r="I420" s="47"/>
    </row>
    <row r="421" spans="1:10" x14ac:dyDescent="0.3">
      <c r="A421" s="47" t="s">
        <v>383</v>
      </c>
      <c r="B421" s="47" t="s">
        <v>367</v>
      </c>
      <c r="C421">
        <v>15</v>
      </c>
      <c r="D421" s="47" t="s">
        <v>1</v>
      </c>
      <c r="F421" s="47"/>
      <c r="H421" s="47"/>
      <c r="I421" s="47"/>
    </row>
    <row r="422" spans="1:10" x14ac:dyDescent="0.3">
      <c r="A422" s="47" t="s">
        <v>383</v>
      </c>
      <c r="B422" s="47" t="s">
        <v>367</v>
      </c>
      <c r="C422">
        <v>16</v>
      </c>
      <c r="D422" s="47" t="s">
        <v>238</v>
      </c>
      <c r="F422" s="47"/>
      <c r="H422" s="47"/>
      <c r="I422" s="47"/>
    </row>
    <row r="423" spans="1:10" x14ac:dyDescent="0.3">
      <c r="A423" s="47" t="s">
        <v>383</v>
      </c>
      <c r="B423" s="47" t="s">
        <v>367</v>
      </c>
      <c r="C423">
        <v>17</v>
      </c>
      <c r="D423" s="47" t="s">
        <v>16</v>
      </c>
      <c r="E423">
        <v>1</v>
      </c>
      <c r="F423" s="47" t="s">
        <v>16</v>
      </c>
      <c r="G423">
        <v>2</v>
      </c>
      <c r="H423" s="47"/>
      <c r="I423" s="47"/>
    </row>
    <row r="424" spans="1:10" x14ac:dyDescent="0.3">
      <c r="A424" s="47" t="s">
        <v>383</v>
      </c>
      <c r="B424" s="47" t="s">
        <v>367</v>
      </c>
      <c r="C424">
        <v>18</v>
      </c>
      <c r="D424" s="47" t="s">
        <v>239</v>
      </c>
      <c r="E424">
        <v>1</v>
      </c>
      <c r="F424" s="47" t="s">
        <v>239</v>
      </c>
      <c r="G424">
        <v>1</v>
      </c>
      <c r="H424" s="47"/>
      <c r="I424" s="47"/>
    </row>
    <row r="425" spans="1:10" x14ac:dyDescent="0.3">
      <c r="A425" s="47" t="s">
        <v>383</v>
      </c>
      <c r="B425" s="47" t="s">
        <v>367</v>
      </c>
      <c r="C425">
        <v>19</v>
      </c>
      <c r="D425" s="47" t="s">
        <v>240</v>
      </c>
      <c r="F425" s="47"/>
      <c r="H425" s="47"/>
      <c r="I425" s="47"/>
    </row>
    <row r="426" spans="1:10" x14ac:dyDescent="0.3">
      <c r="A426" s="47" t="s">
        <v>383</v>
      </c>
      <c r="B426" s="47" t="s">
        <v>367</v>
      </c>
      <c r="C426">
        <v>20</v>
      </c>
      <c r="D426" s="47" t="s">
        <v>29</v>
      </c>
      <c r="F426" s="47"/>
      <c r="H426" s="47"/>
      <c r="I426" s="47"/>
    </row>
    <row r="427" spans="1:10" x14ac:dyDescent="0.3">
      <c r="A427" s="47" t="s">
        <v>384</v>
      </c>
      <c r="B427" s="47" t="s">
        <v>369</v>
      </c>
      <c r="C427">
        <v>1</v>
      </c>
      <c r="D427" s="47" t="s">
        <v>224</v>
      </c>
      <c r="E427">
        <v>1</v>
      </c>
      <c r="F427" s="47" t="s">
        <v>393</v>
      </c>
      <c r="G427">
        <v>7</v>
      </c>
      <c r="H427" s="47" t="s">
        <v>393</v>
      </c>
      <c r="I427" s="47" t="s">
        <v>407</v>
      </c>
      <c r="J427">
        <v>0</v>
      </c>
    </row>
    <row r="428" spans="1:10" x14ac:dyDescent="0.3">
      <c r="A428" s="47" t="s">
        <v>384</v>
      </c>
      <c r="B428" s="47" t="s">
        <v>369</v>
      </c>
      <c r="C428">
        <v>2</v>
      </c>
      <c r="D428" s="47" t="s">
        <v>226</v>
      </c>
      <c r="F428" s="47"/>
      <c r="H428" s="47"/>
      <c r="I428" s="47"/>
    </row>
    <row r="429" spans="1:10" x14ac:dyDescent="0.3">
      <c r="A429" s="47" t="s">
        <v>384</v>
      </c>
      <c r="B429" s="47" t="s">
        <v>369</v>
      </c>
      <c r="C429">
        <v>3</v>
      </c>
      <c r="D429" s="47" t="s">
        <v>227</v>
      </c>
      <c r="F429" s="47"/>
      <c r="H429" s="47"/>
      <c r="I429" s="47"/>
    </row>
    <row r="430" spans="1:10" x14ac:dyDescent="0.3">
      <c r="A430" s="47" t="s">
        <v>384</v>
      </c>
      <c r="B430" s="47" t="s">
        <v>369</v>
      </c>
      <c r="C430">
        <v>4</v>
      </c>
      <c r="D430" s="47" t="s">
        <v>228</v>
      </c>
      <c r="F430" s="47"/>
      <c r="H430" s="47"/>
      <c r="I430" s="47"/>
    </row>
    <row r="431" spans="1:10" x14ac:dyDescent="0.3">
      <c r="A431" s="47" t="s">
        <v>384</v>
      </c>
      <c r="B431" s="47" t="s">
        <v>369</v>
      </c>
      <c r="C431">
        <v>5</v>
      </c>
      <c r="D431" s="47" t="s">
        <v>229</v>
      </c>
      <c r="E431">
        <v>1</v>
      </c>
      <c r="F431" s="47" t="s">
        <v>230</v>
      </c>
      <c r="G431">
        <v>3</v>
      </c>
      <c r="H431" s="47" t="s">
        <v>394</v>
      </c>
      <c r="I431" s="47" t="s">
        <v>408</v>
      </c>
      <c r="J431">
        <v>1</v>
      </c>
    </row>
    <row r="432" spans="1:10" x14ac:dyDescent="0.3">
      <c r="A432" s="47" t="s">
        <v>384</v>
      </c>
      <c r="B432" s="47" t="s">
        <v>369</v>
      </c>
      <c r="C432">
        <v>6</v>
      </c>
      <c r="D432" s="47" t="s">
        <v>232</v>
      </c>
      <c r="F432" s="47"/>
      <c r="H432" s="47"/>
      <c r="I432" s="47"/>
    </row>
    <row r="433" spans="1:10" x14ac:dyDescent="0.3">
      <c r="A433" s="47" t="s">
        <v>384</v>
      </c>
      <c r="B433" s="47" t="s">
        <v>369</v>
      </c>
      <c r="C433">
        <v>7</v>
      </c>
      <c r="D433" s="47" t="s">
        <v>233</v>
      </c>
      <c r="F433" s="47"/>
      <c r="H433" s="47"/>
      <c r="I433" s="47"/>
    </row>
    <row r="434" spans="1:10" x14ac:dyDescent="0.3">
      <c r="A434" s="47" t="s">
        <v>384</v>
      </c>
      <c r="B434" s="47" t="s">
        <v>369</v>
      </c>
      <c r="C434">
        <v>8</v>
      </c>
      <c r="D434" s="47" t="s">
        <v>2</v>
      </c>
      <c r="F434" s="47"/>
      <c r="H434" s="47"/>
      <c r="I434" s="47"/>
    </row>
    <row r="435" spans="1:10" x14ac:dyDescent="0.3">
      <c r="A435" s="47" t="s">
        <v>384</v>
      </c>
      <c r="B435" s="47" t="s">
        <v>369</v>
      </c>
      <c r="C435">
        <v>9</v>
      </c>
      <c r="D435" s="47" t="s">
        <v>234</v>
      </c>
      <c r="E435">
        <v>1</v>
      </c>
      <c r="F435" s="47" t="s">
        <v>10</v>
      </c>
      <c r="G435">
        <v>4</v>
      </c>
      <c r="H435" s="47"/>
      <c r="I435" s="47"/>
    </row>
    <row r="436" spans="1:10" x14ac:dyDescent="0.3">
      <c r="A436" s="47" t="s">
        <v>384</v>
      </c>
      <c r="B436" s="47" t="s">
        <v>369</v>
      </c>
      <c r="C436">
        <v>10</v>
      </c>
      <c r="D436" s="47" t="s">
        <v>3</v>
      </c>
      <c r="F436" s="47"/>
      <c r="H436" s="47"/>
      <c r="I436" s="47"/>
    </row>
    <row r="437" spans="1:10" x14ac:dyDescent="0.3">
      <c r="A437" s="47" t="s">
        <v>384</v>
      </c>
      <c r="B437" s="47" t="s">
        <v>369</v>
      </c>
      <c r="C437">
        <v>11</v>
      </c>
      <c r="D437" s="47" t="s">
        <v>235</v>
      </c>
      <c r="E437">
        <v>1</v>
      </c>
      <c r="F437" s="47" t="s">
        <v>104</v>
      </c>
      <c r="G437">
        <v>5</v>
      </c>
      <c r="H437" s="47"/>
      <c r="I437" s="47"/>
    </row>
    <row r="438" spans="1:10" x14ac:dyDescent="0.3">
      <c r="A438" s="47" t="s">
        <v>384</v>
      </c>
      <c r="B438" s="47" t="s">
        <v>369</v>
      </c>
      <c r="C438">
        <v>12</v>
      </c>
      <c r="D438" s="47" t="s">
        <v>102</v>
      </c>
      <c r="F438" s="47"/>
      <c r="H438" s="47"/>
      <c r="I438" s="47"/>
    </row>
    <row r="439" spans="1:10" x14ac:dyDescent="0.3">
      <c r="A439" s="47" t="s">
        <v>384</v>
      </c>
      <c r="B439" s="47" t="s">
        <v>369</v>
      </c>
      <c r="C439">
        <v>13</v>
      </c>
      <c r="D439" s="47" t="s">
        <v>236</v>
      </c>
      <c r="E439">
        <v>1</v>
      </c>
      <c r="F439" s="47" t="s">
        <v>11</v>
      </c>
      <c r="G439">
        <v>6</v>
      </c>
      <c r="H439" s="47"/>
      <c r="I439" s="47"/>
    </row>
    <row r="440" spans="1:10" x14ac:dyDescent="0.3">
      <c r="A440" s="47" t="s">
        <v>384</v>
      </c>
      <c r="B440" s="47" t="s">
        <v>369</v>
      </c>
      <c r="C440">
        <v>14</v>
      </c>
      <c r="D440" s="47" t="s">
        <v>237</v>
      </c>
      <c r="F440" s="47"/>
      <c r="H440" s="47"/>
      <c r="I440" s="47"/>
    </row>
    <row r="441" spans="1:10" x14ac:dyDescent="0.3">
      <c r="A441" s="47" t="s">
        <v>384</v>
      </c>
      <c r="B441" s="47" t="s">
        <v>369</v>
      </c>
      <c r="C441">
        <v>15</v>
      </c>
      <c r="D441" s="47" t="s">
        <v>1</v>
      </c>
      <c r="F441" s="47"/>
      <c r="H441" s="47"/>
      <c r="I441" s="47"/>
    </row>
    <row r="442" spans="1:10" x14ac:dyDescent="0.3">
      <c r="A442" s="47" t="s">
        <v>384</v>
      </c>
      <c r="B442" s="47" t="s">
        <v>369</v>
      </c>
      <c r="C442">
        <v>16</v>
      </c>
      <c r="D442" s="47" t="s">
        <v>238</v>
      </c>
      <c r="F442" s="47"/>
      <c r="H442" s="47"/>
      <c r="I442" s="47"/>
    </row>
    <row r="443" spans="1:10" x14ac:dyDescent="0.3">
      <c r="A443" s="47" t="s">
        <v>384</v>
      </c>
      <c r="B443" s="47" t="s">
        <v>369</v>
      </c>
      <c r="C443">
        <v>17</v>
      </c>
      <c r="D443" s="47" t="s">
        <v>16</v>
      </c>
      <c r="E443">
        <v>1</v>
      </c>
      <c r="F443" s="47" t="s">
        <v>16</v>
      </c>
      <c r="G443">
        <v>2</v>
      </c>
      <c r="H443" s="47"/>
      <c r="I443" s="47"/>
    </row>
    <row r="444" spans="1:10" x14ac:dyDescent="0.3">
      <c r="A444" s="47" t="s">
        <v>384</v>
      </c>
      <c r="B444" s="47" t="s">
        <v>369</v>
      </c>
      <c r="C444">
        <v>18</v>
      </c>
      <c r="D444" s="47" t="s">
        <v>239</v>
      </c>
      <c r="E444">
        <v>1</v>
      </c>
      <c r="F444" s="47" t="s">
        <v>239</v>
      </c>
      <c r="G444">
        <v>1</v>
      </c>
      <c r="H444" s="47"/>
      <c r="I444" s="47"/>
    </row>
    <row r="445" spans="1:10" x14ac:dyDescent="0.3">
      <c r="A445" s="47" t="s">
        <v>384</v>
      </c>
      <c r="B445" s="47" t="s">
        <v>369</v>
      </c>
      <c r="C445">
        <v>19</v>
      </c>
      <c r="D445" s="47" t="s">
        <v>240</v>
      </c>
      <c r="F445" s="47"/>
      <c r="H445" s="47"/>
      <c r="I445" s="47"/>
    </row>
    <row r="446" spans="1:10" x14ac:dyDescent="0.3">
      <c r="A446" s="47" t="s">
        <v>384</v>
      </c>
      <c r="B446" s="47" t="s">
        <v>369</v>
      </c>
      <c r="C446">
        <v>20</v>
      </c>
      <c r="D446" s="47" t="s">
        <v>29</v>
      </c>
      <c r="F446" s="47"/>
      <c r="H446" s="47"/>
      <c r="I446" s="47"/>
    </row>
    <row r="447" spans="1:10" x14ac:dyDescent="0.3">
      <c r="A447" s="47" t="s">
        <v>385</v>
      </c>
      <c r="B447" s="47" t="s">
        <v>371</v>
      </c>
      <c r="C447">
        <v>1</v>
      </c>
      <c r="D447" s="47" t="s">
        <v>224</v>
      </c>
      <c r="E447">
        <v>1</v>
      </c>
      <c r="F447" s="47" t="s">
        <v>395</v>
      </c>
      <c r="G447">
        <v>7</v>
      </c>
      <c r="H447" s="47" t="s">
        <v>395</v>
      </c>
      <c r="I447" s="47" t="s">
        <v>409</v>
      </c>
      <c r="J447">
        <v>0</v>
      </c>
    </row>
    <row r="448" spans="1:10" x14ac:dyDescent="0.3">
      <c r="A448" s="47" t="s">
        <v>385</v>
      </c>
      <c r="B448" s="47" t="s">
        <v>371</v>
      </c>
      <c r="C448">
        <v>2</v>
      </c>
      <c r="D448" s="47" t="s">
        <v>226</v>
      </c>
      <c r="F448" s="47"/>
      <c r="H448" s="47"/>
      <c r="I448" s="47"/>
    </row>
    <row r="449" spans="1:10" x14ac:dyDescent="0.3">
      <c r="A449" s="47" t="s">
        <v>385</v>
      </c>
      <c r="B449" s="47" t="s">
        <v>371</v>
      </c>
      <c r="C449">
        <v>3</v>
      </c>
      <c r="D449" s="47" t="s">
        <v>227</v>
      </c>
      <c r="F449" s="47"/>
      <c r="H449" s="47"/>
      <c r="I449" s="47"/>
    </row>
    <row r="450" spans="1:10" x14ac:dyDescent="0.3">
      <c r="A450" s="47" t="s">
        <v>385</v>
      </c>
      <c r="B450" s="47" t="s">
        <v>371</v>
      </c>
      <c r="C450">
        <v>4</v>
      </c>
      <c r="D450" s="47" t="s">
        <v>228</v>
      </c>
      <c r="F450" s="47"/>
      <c r="H450" s="47"/>
      <c r="I450" s="47"/>
    </row>
    <row r="451" spans="1:10" x14ac:dyDescent="0.3">
      <c r="A451" s="47" t="s">
        <v>385</v>
      </c>
      <c r="B451" s="47" t="s">
        <v>371</v>
      </c>
      <c r="C451">
        <v>5</v>
      </c>
      <c r="D451" s="47" t="s">
        <v>229</v>
      </c>
      <c r="E451">
        <v>1</v>
      </c>
      <c r="F451" s="47" t="s">
        <v>230</v>
      </c>
      <c r="G451">
        <v>3</v>
      </c>
      <c r="H451" s="47" t="s">
        <v>396</v>
      </c>
      <c r="I451" s="47" t="s">
        <v>410</v>
      </c>
      <c r="J451">
        <v>1</v>
      </c>
    </row>
    <row r="452" spans="1:10" x14ac:dyDescent="0.3">
      <c r="A452" s="47" t="s">
        <v>385</v>
      </c>
      <c r="B452" s="47" t="s">
        <v>371</v>
      </c>
      <c r="C452">
        <v>6</v>
      </c>
      <c r="D452" s="47" t="s">
        <v>232</v>
      </c>
      <c r="F452" s="47"/>
      <c r="H452" s="47"/>
      <c r="I452" s="47"/>
    </row>
    <row r="453" spans="1:10" x14ac:dyDescent="0.3">
      <c r="A453" s="47" t="s">
        <v>385</v>
      </c>
      <c r="B453" s="47" t="s">
        <v>371</v>
      </c>
      <c r="C453">
        <v>7</v>
      </c>
      <c r="D453" s="47" t="s">
        <v>233</v>
      </c>
      <c r="F453" s="47"/>
      <c r="H453" s="47"/>
      <c r="I453" s="47"/>
    </row>
    <row r="454" spans="1:10" x14ac:dyDescent="0.3">
      <c r="A454" s="47" t="s">
        <v>385</v>
      </c>
      <c r="B454" s="47" t="s">
        <v>371</v>
      </c>
      <c r="C454">
        <v>8</v>
      </c>
      <c r="D454" s="47" t="s">
        <v>2</v>
      </c>
      <c r="F454" s="47"/>
      <c r="H454" s="47"/>
      <c r="I454" s="47"/>
    </row>
    <row r="455" spans="1:10" x14ac:dyDescent="0.3">
      <c r="A455" s="47" t="s">
        <v>385</v>
      </c>
      <c r="B455" s="47" t="s">
        <v>371</v>
      </c>
      <c r="C455">
        <v>9</v>
      </c>
      <c r="D455" s="47" t="s">
        <v>234</v>
      </c>
      <c r="E455">
        <v>1</v>
      </c>
      <c r="F455" s="47" t="s">
        <v>10</v>
      </c>
      <c r="G455">
        <v>4</v>
      </c>
      <c r="H455" s="47"/>
      <c r="I455" s="47"/>
    </row>
    <row r="456" spans="1:10" x14ac:dyDescent="0.3">
      <c r="A456" s="47" t="s">
        <v>385</v>
      </c>
      <c r="B456" s="47" t="s">
        <v>371</v>
      </c>
      <c r="C456">
        <v>10</v>
      </c>
      <c r="D456" s="47" t="s">
        <v>3</v>
      </c>
      <c r="F456" s="47"/>
      <c r="H456" s="47"/>
      <c r="I456" s="47"/>
    </row>
    <row r="457" spans="1:10" x14ac:dyDescent="0.3">
      <c r="A457" s="47" t="s">
        <v>385</v>
      </c>
      <c r="B457" s="47" t="s">
        <v>371</v>
      </c>
      <c r="C457">
        <v>11</v>
      </c>
      <c r="D457" s="47" t="s">
        <v>235</v>
      </c>
      <c r="E457">
        <v>1</v>
      </c>
      <c r="F457" s="47" t="s">
        <v>104</v>
      </c>
      <c r="G457">
        <v>5</v>
      </c>
      <c r="H457" s="47"/>
      <c r="I457" s="47"/>
    </row>
    <row r="458" spans="1:10" x14ac:dyDescent="0.3">
      <c r="A458" s="47" t="s">
        <v>385</v>
      </c>
      <c r="B458" s="47" t="s">
        <v>371</v>
      </c>
      <c r="C458">
        <v>12</v>
      </c>
      <c r="D458" s="47" t="s">
        <v>102</v>
      </c>
      <c r="F458" s="47"/>
      <c r="H458" s="47"/>
      <c r="I458" s="47"/>
    </row>
    <row r="459" spans="1:10" x14ac:dyDescent="0.3">
      <c r="A459" s="47" t="s">
        <v>385</v>
      </c>
      <c r="B459" s="47" t="s">
        <v>371</v>
      </c>
      <c r="C459">
        <v>13</v>
      </c>
      <c r="D459" s="47" t="s">
        <v>236</v>
      </c>
      <c r="E459">
        <v>1</v>
      </c>
      <c r="F459" s="47" t="s">
        <v>11</v>
      </c>
      <c r="G459">
        <v>6</v>
      </c>
      <c r="H459" s="47"/>
      <c r="I459" s="47"/>
    </row>
    <row r="460" spans="1:10" x14ac:dyDescent="0.3">
      <c r="A460" s="47" t="s">
        <v>385</v>
      </c>
      <c r="B460" s="47" t="s">
        <v>371</v>
      </c>
      <c r="C460">
        <v>14</v>
      </c>
      <c r="D460" s="47" t="s">
        <v>237</v>
      </c>
      <c r="F460" s="47"/>
      <c r="H460" s="47"/>
      <c r="I460" s="47"/>
    </row>
    <row r="461" spans="1:10" x14ac:dyDescent="0.3">
      <c r="A461" s="47" t="s">
        <v>385</v>
      </c>
      <c r="B461" s="47" t="s">
        <v>371</v>
      </c>
      <c r="C461">
        <v>15</v>
      </c>
      <c r="D461" s="47" t="s">
        <v>1</v>
      </c>
      <c r="F461" s="47"/>
      <c r="H461" s="47"/>
      <c r="I461" s="47"/>
    </row>
    <row r="462" spans="1:10" x14ac:dyDescent="0.3">
      <c r="A462" s="47" t="s">
        <v>385</v>
      </c>
      <c r="B462" s="47" t="s">
        <v>371</v>
      </c>
      <c r="C462">
        <v>16</v>
      </c>
      <c r="D462" s="47" t="s">
        <v>238</v>
      </c>
      <c r="F462" s="47"/>
      <c r="H462" s="47"/>
      <c r="I462" s="47"/>
    </row>
    <row r="463" spans="1:10" x14ac:dyDescent="0.3">
      <c r="A463" s="47" t="s">
        <v>385</v>
      </c>
      <c r="B463" s="47" t="s">
        <v>371</v>
      </c>
      <c r="C463">
        <v>17</v>
      </c>
      <c r="D463" s="47" t="s">
        <v>16</v>
      </c>
      <c r="E463">
        <v>1</v>
      </c>
      <c r="F463" s="47" t="s">
        <v>16</v>
      </c>
      <c r="G463">
        <v>2</v>
      </c>
      <c r="H463" s="47"/>
      <c r="I463" s="47"/>
    </row>
    <row r="464" spans="1:10" x14ac:dyDescent="0.3">
      <c r="A464" s="47" t="s">
        <v>385</v>
      </c>
      <c r="B464" s="47" t="s">
        <v>371</v>
      </c>
      <c r="C464">
        <v>18</v>
      </c>
      <c r="D464" s="47" t="s">
        <v>239</v>
      </c>
      <c r="E464">
        <v>1</v>
      </c>
      <c r="F464" s="47" t="s">
        <v>239</v>
      </c>
      <c r="G464">
        <v>1</v>
      </c>
      <c r="H464" s="47"/>
      <c r="I464" s="47"/>
    </row>
    <row r="465" spans="1:10" x14ac:dyDescent="0.3">
      <c r="A465" s="47" t="s">
        <v>385</v>
      </c>
      <c r="B465" s="47" t="s">
        <v>371</v>
      </c>
      <c r="C465">
        <v>19</v>
      </c>
      <c r="D465" s="47" t="s">
        <v>240</v>
      </c>
      <c r="F465" s="47"/>
      <c r="H465" s="47"/>
      <c r="I465" s="47"/>
    </row>
    <row r="466" spans="1:10" x14ac:dyDescent="0.3">
      <c r="A466" s="47" t="s">
        <v>385</v>
      </c>
      <c r="B466" s="47" t="s">
        <v>371</v>
      </c>
      <c r="C466">
        <v>20</v>
      </c>
      <c r="D466" s="47" t="s">
        <v>29</v>
      </c>
      <c r="F466" s="47"/>
      <c r="H466" s="47"/>
      <c r="I466" s="47"/>
    </row>
    <row r="467" spans="1:10" x14ac:dyDescent="0.3">
      <c r="A467" s="47" t="s">
        <v>386</v>
      </c>
      <c r="B467" s="47" t="s">
        <v>373</v>
      </c>
      <c r="C467">
        <v>1</v>
      </c>
      <c r="D467" s="47" t="s">
        <v>224</v>
      </c>
      <c r="E467">
        <v>1</v>
      </c>
      <c r="F467" s="47" t="s">
        <v>397</v>
      </c>
      <c r="G467">
        <v>7</v>
      </c>
      <c r="H467" s="47" t="s">
        <v>397</v>
      </c>
      <c r="I467" s="47" t="s">
        <v>411</v>
      </c>
      <c r="J467">
        <v>0</v>
      </c>
    </row>
    <row r="468" spans="1:10" x14ac:dyDescent="0.3">
      <c r="A468" s="47" t="s">
        <v>386</v>
      </c>
      <c r="B468" s="47" t="s">
        <v>373</v>
      </c>
      <c r="C468">
        <v>2</v>
      </c>
      <c r="D468" s="47" t="s">
        <v>226</v>
      </c>
      <c r="F468" s="47"/>
      <c r="H468" s="47"/>
      <c r="I468" s="47"/>
    </row>
    <row r="469" spans="1:10" x14ac:dyDescent="0.3">
      <c r="A469" s="47" t="s">
        <v>386</v>
      </c>
      <c r="B469" s="47" t="s">
        <v>373</v>
      </c>
      <c r="C469">
        <v>3</v>
      </c>
      <c r="D469" s="47" t="s">
        <v>227</v>
      </c>
      <c r="F469" s="47"/>
      <c r="H469" s="47"/>
      <c r="I469" s="47"/>
    </row>
    <row r="470" spans="1:10" x14ac:dyDescent="0.3">
      <c r="A470" s="47" t="s">
        <v>386</v>
      </c>
      <c r="B470" s="47" t="s">
        <v>373</v>
      </c>
      <c r="C470">
        <v>4</v>
      </c>
      <c r="D470" s="47" t="s">
        <v>228</v>
      </c>
      <c r="F470" s="47"/>
      <c r="H470" s="47"/>
      <c r="I470" s="47"/>
    </row>
    <row r="471" spans="1:10" x14ac:dyDescent="0.3">
      <c r="A471" s="47" t="s">
        <v>386</v>
      </c>
      <c r="B471" s="47" t="s">
        <v>373</v>
      </c>
      <c r="C471">
        <v>5</v>
      </c>
      <c r="D471" s="47" t="s">
        <v>229</v>
      </c>
      <c r="E471">
        <v>1</v>
      </c>
      <c r="F471" s="47" t="s">
        <v>230</v>
      </c>
      <c r="G471">
        <v>3</v>
      </c>
      <c r="H471" s="47" t="s">
        <v>398</v>
      </c>
      <c r="I471" s="47" t="s">
        <v>412</v>
      </c>
      <c r="J471">
        <v>1</v>
      </c>
    </row>
    <row r="472" spans="1:10" x14ac:dyDescent="0.3">
      <c r="A472" s="47" t="s">
        <v>386</v>
      </c>
      <c r="B472" s="47" t="s">
        <v>373</v>
      </c>
      <c r="C472">
        <v>6</v>
      </c>
      <c r="D472" s="47" t="s">
        <v>232</v>
      </c>
      <c r="F472" s="47"/>
      <c r="H472" s="47"/>
      <c r="I472" s="47"/>
    </row>
    <row r="473" spans="1:10" x14ac:dyDescent="0.3">
      <c r="A473" s="47" t="s">
        <v>386</v>
      </c>
      <c r="B473" s="47" t="s">
        <v>373</v>
      </c>
      <c r="C473">
        <v>7</v>
      </c>
      <c r="D473" s="47" t="s">
        <v>233</v>
      </c>
      <c r="F473" s="47"/>
      <c r="H473" s="47"/>
      <c r="I473" s="47"/>
    </row>
    <row r="474" spans="1:10" x14ac:dyDescent="0.3">
      <c r="A474" s="47" t="s">
        <v>386</v>
      </c>
      <c r="B474" s="47" t="s">
        <v>373</v>
      </c>
      <c r="C474">
        <v>8</v>
      </c>
      <c r="D474" s="47" t="s">
        <v>2</v>
      </c>
      <c r="F474" s="47"/>
      <c r="H474" s="47"/>
      <c r="I474" s="47"/>
    </row>
    <row r="475" spans="1:10" x14ac:dyDescent="0.3">
      <c r="A475" s="47" t="s">
        <v>386</v>
      </c>
      <c r="B475" s="47" t="s">
        <v>373</v>
      </c>
      <c r="C475">
        <v>9</v>
      </c>
      <c r="D475" s="47" t="s">
        <v>234</v>
      </c>
      <c r="E475">
        <v>1</v>
      </c>
      <c r="F475" s="47" t="s">
        <v>10</v>
      </c>
      <c r="G475">
        <v>4</v>
      </c>
      <c r="H475" s="47"/>
      <c r="I475" s="47"/>
    </row>
    <row r="476" spans="1:10" x14ac:dyDescent="0.3">
      <c r="A476" s="47" t="s">
        <v>386</v>
      </c>
      <c r="B476" s="47" t="s">
        <v>373</v>
      </c>
      <c r="C476">
        <v>10</v>
      </c>
      <c r="D476" s="47" t="s">
        <v>3</v>
      </c>
      <c r="F476" s="47"/>
      <c r="H476" s="47"/>
      <c r="I476" s="47"/>
    </row>
    <row r="477" spans="1:10" x14ac:dyDescent="0.3">
      <c r="A477" s="47" t="s">
        <v>386</v>
      </c>
      <c r="B477" s="47" t="s">
        <v>373</v>
      </c>
      <c r="C477">
        <v>11</v>
      </c>
      <c r="D477" s="47" t="s">
        <v>235</v>
      </c>
      <c r="E477">
        <v>1</v>
      </c>
      <c r="F477" s="47" t="s">
        <v>104</v>
      </c>
      <c r="G477">
        <v>5</v>
      </c>
      <c r="H477" s="47"/>
      <c r="I477" s="47"/>
    </row>
    <row r="478" spans="1:10" x14ac:dyDescent="0.3">
      <c r="A478" s="47" t="s">
        <v>386</v>
      </c>
      <c r="B478" s="47" t="s">
        <v>373</v>
      </c>
      <c r="C478">
        <v>12</v>
      </c>
      <c r="D478" s="47" t="s">
        <v>102</v>
      </c>
      <c r="F478" s="47"/>
      <c r="H478" s="47"/>
      <c r="I478" s="47"/>
    </row>
    <row r="479" spans="1:10" x14ac:dyDescent="0.3">
      <c r="A479" s="47" t="s">
        <v>386</v>
      </c>
      <c r="B479" s="47" t="s">
        <v>373</v>
      </c>
      <c r="C479">
        <v>13</v>
      </c>
      <c r="D479" s="47" t="s">
        <v>236</v>
      </c>
      <c r="E479">
        <v>1</v>
      </c>
      <c r="F479" s="47" t="s">
        <v>11</v>
      </c>
      <c r="G479">
        <v>6</v>
      </c>
      <c r="H479" s="47"/>
      <c r="I479" s="47"/>
    </row>
    <row r="480" spans="1:10" x14ac:dyDescent="0.3">
      <c r="A480" s="47" t="s">
        <v>386</v>
      </c>
      <c r="B480" s="47" t="s">
        <v>373</v>
      </c>
      <c r="C480">
        <v>14</v>
      </c>
      <c r="D480" s="47" t="s">
        <v>237</v>
      </c>
      <c r="F480" s="47"/>
      <c r="H480" s="47"/>
      <c r="I480" s="47"/>
    </row>
    <row r="481" spans="1:10" x14ac:dyDescent="0.3">
      <c r="A481" s="47" t="s">
        <v>386</v>
      </c>
      <c r="B481" s="47" t="s">
        <v>373</v>
      </c>
      <c r="C481">
        <v>15</v>
      </c>
      <c r="D481" s="47" t="s">
        <v>1</v>
      </c>
      <c r="F481" s="47"/>
      <c r="H481" s="47"/>
      <c r="I481" s="47"/>
    </row>
    <row r="482" spans="1:10" x14ac:dyDescent="0.3">
      <c r="A482" s="47" t="s">
        <v>386</v>
      </c>
      <c r="B482" s="47" t="s">
        <v>373</v>
      </c>
      <c r="C482">
        <v>16</v>
      </c>
      <c r="D482" s="47" t="s">
        <v>238</v>
      </c>
      <c r="F482" s="47"/>
      <c r="H482" s="47"/>
      <c r="I482" s="47"/>
    </row>
    <row r="483" spans="1:10" x14ac:dyDescent="0.3">
      <c r="A483" s="47" t="s">
        <v>386</v>
      </c>
      <c r="B483" s="47" t="s">
        <v>373</v>
      </c>
      <c r="C483">
        <v>17</v>
      </c>
      <c r="D483" s="47" t="s">
        <v>16</v>
      </c>
      <c r="E483">
        <v>1</v>
      </c>
      <c r="F483" s="47" t="s">
        <v>16</v>
      </c>
      <c r="G483">
        <v>2</v>
      </c>
      <c r="H483" s="47"/>
      <c r="I483" s="47"/>
    </row>
    <row r="484" spans="1:10" x14ac:dyDescent="0.3">
      <c r="A484" s="47" t="s">
        <v>386</v>
      </c>
      <c r="B484" s="47" t="s">
        <v>373</v>
      </c>
      <c r="C484">
        <v>18</v>
      </c>
      <c r="D484" s="47" t="s">
        <v>239</v>
      </c>
      <c r="E484">
        <v>1</v>
      </c>
      <c r="F484" s="47" t="s">
        <v>239</v>
      </c>
      <c r="G484">
        <v>1</v>
      </c>
      <c r="H484" s="47"/>
      <c r="I484" s="47"/>
    </row>
    <row r="485" spans="1:10" x14ac:dyDescent="0.3">
      <c r="A485" s="47" t="s">
        <v>386</v>
      </c>
      <c r="B485" s="47" t="s">
        <v>373</v>
      </c>
      <c r="C485">
        <v>19</v>
      </c>
      <c r="D485" s="47" t="s">
        <v>240</v>
      </c>
      <c r="F485" s="47"/>
      <c r="H485" s="47"/>
      <c r="I485" s="47"/>
    </row>
    <row r="486" spans="1:10" x14ac:dyDescent="0.3">
      <c r="A486" s="47" t="s">
        <v>386</v>
      </c>
      <c r="B486" s="47" t="s">
        <v>373</v>
      </c>
      <c r="C486">
        <v>20</v>
      </c>
      <c r="D486" s="47" t="s">
        <v>29</v>
      </c>
      <c r="F486" s="47"/>
      <c r="H486" s="47"/>
      <c r="I486" s="47"/>
    </row>
    <row r="487" spans="1:10" x14ac:dyDescent="0.3">
      <c r="A487" s="47" t="s">
        <v>387</v>
      </c>
      <c r="B487" s="47" t="s">
        <v>375</v>
      </c>
      <c r="C487">
        <v>1</v>
      </c>
      <c r="D487" s="47" t="s">
        <v>224</v>
      </c>
      <c r="E487">
        <v>1</v>
      </c>
      <c r="F487" s="47" t="s">
        <v>399</v>
      </c>
      <c r="G487">
        <v>7</v>
      </c>
      <c r="H487" s="47" t="s">
        <v>399</v>
      </c>
      <c r="I487" s="47" t="s">
        <v>413</v>
      </c>
      <c r="J487">
        <v>0</v>
      </c>
    </row>
    <row r="488" spans="1:10" x14ac:dyDescent="0.3">
      <c r="A488" s="47" t="s">
        <v>387</v>
      </c>
      <c r="B488" s="47" t="s">
        <v>375</v>
      </c>
      <c r="C488">
        <v>2</v>
      </c>
      <c r="D488" s="47" t="s">
        <v>226</v>
      </c>
      <c r="F488" s="47"/>
      <c r="H488" s="47"/>
      <c r="I488" s="47"/>
    </row>
    <row r="489" spans="1:10" x14ac:dyDescent="0.3">
      <c r="A489" s="47" t="s">
        <v>387</v>
      </c>
      <c r="B489" s="47" t="s">
        <v>375</v>
      </c>
      <c r="C489">
        <v>3</v>
      </c>
      <c r="D489" s="47" t="s">
        <v>227</v>
      </c>
      <c r="F489" s="47"/>
      <c r="H489" s="47"/>
      <c r="I489" s="47"/>
    </row>
    <row r="490" spans="1:10" x14ac:dyDescent="0.3">
      <c r="A490" s="47" t="s">
        <v>387</v>
      </c>
      <c r="B490" s="47" t="s">
        <v>375</v>
      </c>
      <c r="C490">
        <v>4</v>
      </c>
      <c r="D490" s="47" t="s">
        <v>228</v>
      </c>
      <c r="F490" s="47"/>
      <c r="H490" s="47"/>
      <c r="I490" s="47"/>
    </row>
    <row r="491" spans="1:10" x14ac:dyDescent="0.3">
      <c r="A491" s="47" t="s">
        <v>387</v>
      </c>
      <c r="B491" s="47" t="s">
        <v>375</v>
      </c>
      <c r="C491">
        <v>5</v>
      </c>
      <c r="D491" s="47" t="s">
        <v>229</v>
      </c>
      <c r="E491">
        <v>1</v>
      </c>
      <c r="F491" s="47" t="s">
        <v>230</v>
      </c>
      <c r="G491">
        <v>3</v>
      </c>
      <c r="H491" s="47" t="s">
        <v>400</v>
      </c>
      <c r="I491" s="47" t="s">
        <v>414</v>
      </c>
      <c r="J491">
        <v>1</v>
      </c>
    </row>
    <row r="492" spans="1:10" x14ac:dyDescent="0.3">
      <c r="A492" s="47" t="s">
        <v>387</v>
      </c>
      <c r="B492" s="47" t="s">
        <v>375</v>
      </c>
      <c r="C492">
        <v>6</v>
      </c>
      <c r="D492" s="47" t="s">
        <v>232</v>
      </c>
      <c r="F492" s="47"/>
      <c r="H492" s="47"/>
      <c r="I492" s="47"/>
    </row>
    <row r="493" spans="1:10" x14ac:dyDescent="0.3">
      <c r="A493" s="47" t="s">
        <v>387</v>
      </c>
      <c r="B493" s="47" t="s">
        <v>375</v>
      </c>
      <c r="C493">
        <v>7</v>
      </c>
      <c r="D493" s="47" t="s">
        <v>233</v>
      </c>
      <c r="F493" s="47"/>
      <c r="H493" s="47"/>
      <c r="I493" s="47"/>
    </row>
    <row r="494" spans="1:10" x14ac:dyDescent="0.3">
      <c r="A494" s="47" t="s">
        <v>387</v>
      </c>
      <c r="B494" s="47" t="s">
        <v>375</v>
      </c>
      <c r="C494">
        <v>8</v>
      </c>
      <c r="D494" s="47" t="s">
        <v>2</v>
      </c>
      <c r="F494" s="47"/>
      <c r="H494" s="47"/>
      <c r="I494" s="47"/>
    </row>
    <row r="495" spans="1:10" x14ac:dyDescent="0.3">
      <c r="A495" s="47" t="s">
        <v>387</v>
      </c>
      <c r="B495" s="47" t="s">
        <v>375</v>
      </c>
      <c r="C495">
        <v>9</v>
      </c>
      <c r="D495" s="47" t="s">
        <v>234</v>
      </c>
      <c r="E495">
        <v>1</v>
      </c>
      <c r="F495" s="47" t="s">
        <v>10</v>
      </c>
      <c r="G495">
        <v>4</v>
      </c>
      <c r="H495" s="47"/>
      <c r="I495" s="47"/>
    </row>
    <row r="496" spans="1:10" x14ac:dyDescent="0.3">
      <c r="A496" s="47" t="s">
        <v>387</v>
      </c>
      <c r="B496" s="47" t="s">
        <v>375</v>
      </c>
      <c r="C496">
        <v>10</v>
      </c>
      <c r="D496" s="47" t="s">
        <v>3</v>
      </c>
      <c r="F496" s="47"/>
      <c r="H496" s="47"/>
      <c r="I496" s="47"/>
    </row>
    <row r="497" spans="1:10" x14ac:dyDescent="0.3">
      <c r="A497" s="47" t="s">
        <v>387</v>
      </c>
      <c r="B497" s="47" t="s">
        <v>375</v>
      </c>
      <c r="C497">
        <v>11</v>
      </c>
      <c r="D497" s="47" t="s">
        <v>235</v>
      </c>
      <c r="E497">
        <v>1</v>
      </c>
      <c r="F497" s="47" t="s">
        <v>104</v>
      </c>
      <c r="G497">
        <v>5</v>
      </c>
      <c r="H497" s="47"/>
      <c r="I497" s="47"/>
    </row>
    <row r="498" spans="1:10" x14ac:dyDescent="0.3">
      <c r="A498" s="47" t="s">
        <v>387</v>
      </c>
      <c r="B498" s="47" t="s">
        <v>375</v>
      </c>
      <c r="C498">
        <v>12</v>
      </c>
      <c r="D498" s="47" t="s">
        <v>102</v>
      </c>
      <c r="F498" s="47"/>
      <c r="H498" s="47"/>
      <c r="I498" s="47"/>
    </row>
    <row r="499" spans="1:10" x14ac:dyDescent="0.3">
      <c r="A499" s="47" t="s">
        <v>387</v>
      </c>
      <c r="B499" s="47" t="s">
        <v>375</v>
      </c>
      <c r="C499">
        <v>13</v>
      </c>
      <c r="D499" s="47" t="s">
        <v>236</v>
      </c>
      <c r="E499">
        <v>1</v>
      </c>
      <c r="F499" s="47" t="s">
        <v>11</v>
      </c>
      <c r="G499">
        <v>6</v>
      </c>
      <c r="H499" s="47"/>
      <c r="I499" s="47"/>
    </row>
    <row r="500" spans="1:10" x14ac:dyDescent="0.3">
      <c r="A500" s="47" t="s">
        <v>387</v>
      </c>
      <c r="B500" s="47" t="s">
        <v>375</v>
      </c>
      <c r="C500">
        <v>14</v>
      </c>
      <c r="D500" s="47" t="s">
        <v>237</v>
      </c>
      <c r="F500" s="47"/>
      <c r="H500" s="47"/>
      <c r="I500" s="47"/>
    </row>
    <row r="501" spans="1:10" x14ac:dyDescent="0.3">
      <c r="A501" s="47" t="s">
        <v>387</v>
      </c>
      <c r="B501" s="47" t="s">
        <v>375</v>
      </c>
      <c r="C501">
        <v>15</v>
      </c>
      <c r="D501" s="47" t="s">
        <v>1</v>
      </c>
      <c r="F501" s="47"/>
      <c r="H501" s="47"/>
      <c r="I501" s="47"/>
    </row>
    <row r="502" spans="1:10" x14ac:dyDescent="0.3">
      <c r="A502" s="47" t="s">
        <v>387</v>
      </c>
      <c r="B502" s="47" t="s">
        <v>375</v>
      </c>
      <c r="C502">
        <v>16</v>
      </c>
      <c r="D502" s="47" t="s">
        <v>238</v>
      </c>
      <c r="F502" s="47"/>
      <c r="H502" s="47"/>
      <c r="I502" s="47"/>
    </row>
    <row r="503" spans="1:10" x14ac:dyDescent="0.3">
      <c r="A503" s="47" t="s">
        <v>387</v>
      </c>
      <c r="B503" s="47" t="s">
        <v>375</v>
      </c>
      <c r="C503">
        <v>17</v>
      </c>
      <c r="D503" s="47" t="s">
        <v>16</v>
      </c>
      <c r="E503">
        <v>1</v>
      </c>
      <c r="F503" s="47" t="s">
        <v>16</v>
      </c>
      <c r="G503">
        <v>2</v>
      </c>
      <c r="H503" s="47"/>
      <c r="I503" s="47"/>
    </row>
    <row r="504" spans="1:10" x14ac:dyDescent="0.3">
      <c r="A504" s="47" t="s">
        <v>387</v>
      </c>
      <c r="B504" s="47" t="s">
        <v>375</v>
      </c>
      <c r="C504">
        <v>18</v>
      </c>
      <c r="D504" s="47" t="s">
        <v>239</v>
      </c>
      <c r="E504">
        <v>1</v>
      </c>
      <c r="F504" s="47" t="s">
        <v>239</v>
      </c>
      <c r="G504">
        <v>1</v>
      </c>
      <c r="H504" s="47"/>
      <c r="I504" s="47"/>
    </row>
    <row r="505" spans="1:10" x14ac:dyDescent="0.3">
      <c r="A505" s="47" t="s">
        <v>387</v>
      </c>
      <c r="B505" s="47" t="s">
        <v>375</v>
      </c>
      <c r="C505">
        <v>19</v>
      </c>
      <c r="D505" s="47" t="s">
        <v>240</v>
      </c>
      <c r="F505" s="47"/>
      <c r="H505" s="47"/>
      <c r="I505" s="47"/>
    </row>
    <row r="506" spans="1:10" x14ac:dyDescent="0.3">
      <c r="A506" s="47" t="s">
        <v>387</v>
      </c>
      <c r="B506" s="47" t="s">
        <v>375</v>
      </c>
      <c r="C506">
        <v>20</v>
      </c>
      <c r="D506" s="47" t="s">
        <v>29</v>
      </c>
      <c r="F506" s="47"/>
      <c r="H506" s="47"/>
      <c r="I506" s="47"/>
    </row>
    <row r="507" spans="1:10" x14ac:dyDescent="0.3">
      <c r="A507" s="47" t="s">
        <v>388</v>
      </c>
      <c r="B507" s="47" t="s">
        <v>377</v>
      </c>
      <c r="C507">
        <v>1</v>
      </c>
      <c r="D507" s="47" t="s">
        <v>224</v>
      </c>
      <c r="E507">
        <v>1</v>
      </c>
      <c r="F507" s="47" t="s">
        <v>401</v>
      </c>
      <c r="G507">
        <v>7</v>
      </c>
      <c r="H507" s="47" t="s">
        <v>401</v>
      </c>
      <c r="I507" s="47" t="s">
        <v>415</v>
      </c>
      <c r="J507">
        <v>0</v>
      </c>
    </row>
    <row r="508" spans="1:10" x14ac:dyDescent="0.3">
      <c r="A508" s="47" t="s">
        <v>388</v>
      </c>
      <c r="B508" s="47" t="s">
        <v>377</v>
      </c>
      <c r="C508">
        <v>2</v>
      </c>
      <c r="D508" s="47" t="s">
        <v>226</v>
      </c>
      <c r="F508" s="47"/>
      <c r="H508" s="47"/>
      <c r="I508" s="47"/>
    </row>
    <row r="509" spans="1:10" x14ac:dyDescent="0.3">
      <c r="A509" s="47" t="s">
        <v>388</v>
      </c>
      <c r="B509" s="47" t="s">
        <v>377</v>
      </c>
      <c r="C509">
        <v>3</v>
      </c>
      <c r="D509" s="47" t="s">
        <v>227</v>
      </c>
      <c r="F509" s="47"/>
      <c r="H509" s="47"/>
      <c r="I509" s="47"/>
    </row>
    <row r="510" spans="1:10" x14ac:dyDescent="0.3">
      <c r="A510" s="47" t="s">
        <v>388</v>
      </c>
      <c r="B510" s="47" t="s">
        <v>377</v>
      </c>
      <c r="C510">
        <v>4</v>
      </c>
      <c r="D510" s="47" t="s">
        <v>228</v>
      </c>
      <c r="F510" s="47"/>
      <c r="H510" s="47"/>
      <c r="I510" s="47"/>
    </row>
    <row r="511" spans="1:10" x14ac:dyDescent="0.3">
      <c r="A511" s="47" t="s">
        <v>388</v>
      </c>
      <c r="B511" s="47" t="s">
        <v>377</v>
      </c>
      <c r="C511">
        <v>5</v>
      </c>
      <c r="D511" s="47" t="s">
        <v>229</v>
      </c>
      <c r="E511">
        <v>1</v>
      </c>
      <c r="F511" s="47" t="s">
        <v>230</v>
      </c>
      <c r="G511">
        <v>3</v>
      </c>
      <c r="H511" s="47" t="s">
        <v>402</v>
      </c>
      <c r="I511" s="47" t="s">
        <v>416</v>
      </c>
      <c r="J511">
        <v>1</v>
      </c>
    </row>
    <row r="512" spans="1:10" x14ac:dyDescent="0.3">
      <c r="A512" s="47" t="s">
        <v>388</v>
      </c>
      <c r="B512" s="47" t="s">
        <v>377</v>
      </c>
      <c r="C512">
        <v>6</v>
      </c>
      <c r="D512" s="47" t="s">
        <v>232</v>
      </c>
      <c r="F512" s="47"/>
      <c r="H512" s="47"/>
      <c r="I512" s="47"/>
    </row>
    <row r="513" spans="1:10" x14ac:dyDescent="0.3">
      <c r="A513" s="47" t="s">
        <v>388</v>
      </c>
      <c r="B513" s="47" t="s">
        <v>377</v>
      </c>
      <c r="C513">
        <v>7</v>
      </c>
      <c r="D513" s="47" t="s">
        <v>233</v>
      </c>
      <c r="F513" s="47"/>
      <c r="H513" s="47"/>
      <c r="I513" s="47"/>
    </row>
    <row r="514" spans="1:10" x14ac:dyDescent="0.3">
      <c r="A514" s="47" t="s">
        <v>388</v>
      </c>
      <c r="B514" s="47" t="s">
        <v>377</v>
      </c>
      <c r="C514">
        <v>8</v>
      </c>
      <c r="D514" s="47" t="s">
        <v>2</v>
      </c>
      <c r="F514" s="47"/>
      <c r="H514" s="47"/>
      <c r="I514" s="47"/>
    </row>
    <row r="515" spans="1:10" x14ac:dyDescent="0.3">
      <c r="A515" s="47" t="s">
        <v>388</v>
      </c>
      <c r="B515" s="47" t="s">
        <v>377</v>
      </c>
      <c r="C515">
        <v>9</v>
      </c>
      <c r="D515" s="47" t="s">
        <v>234</v>
      </c>
      <c r="E515">
        <v>1</v>
      </c>
      <c r="F515" s="47" t="s">
        <v>10</v>
      </c>
      <c r="G515">
        <v>4</v>
      </c>
      <c r="H515" s="47"/>
      <c r="I515" s="47"/>
    </row>
    <row r="516" spans="1:10" x14ac:dyDescent="0.3">
      <c r="A516" s="47" t="s">
        <v>388</v>
      </c>
      <c r="B516" s="47" t="s">
        <v>377</v>
      </c>
      <c r="C516">
        <v>10</v>
      </c>
      <c r="D516" s="47" t="s">
        <v>3</v>
      </c>
      <c r="F516" s="47"/>
      <c r="H516" s="47"/>
      <c r="I516" s="47"/>
    </row>
    <row r="517" spans="1:10" x14ac:dyDescent="0.3">
      <c r="A517" s="47" t="s">
        <v>388</v>
      </c>
      <c r="B517" s="47" t="s">
        <v>377</v>
      </c>
      <c r="C517">
        <v>11</v>
      </c>
      <c r="D517" s="47" t="s">
        <v>235</v>
      </c>
      <c r="E517">
        <v>1</v>
      </c>
      <c r="F517" s="47" t="s">
        <v>104</v>
      </c>
      <c r="G517">
        <v>5</v>
      </c>
      <c r="H517" s="47"/>
      <c r="I517" s="47"/>
    </row>
    <row r="518" spans="1:10" x14ac:dyDescent="0.3">
      <c r="A518" s="47" t="s">
        <v>388</v>
      </c>
      <c r="B518" s="47" t="s">
        <v>377</v>
      </c>
      <c r="C518">
        <v>12</v>
      </c>
      <c r="D518" s="47" t="s">
        <v>102</v>
      </c>
      <c r="F518" s="47"/>
      <c r="H518" s="47"/>
      <c r="I518" s="47"/>
    </row>
    <row r="519" spans="1:10" x14ac:dyDescent="0.3">
      <c r="A519" s="47" t="s">
        <v>388</v>
      </c>
      <c r="B519" s="47" t="s">
        <v>377</v>
      </c>
      <c r="C519">
        <v>13</v>
      </c>
      <c r="D519" s="47" t="s">
        <v>236</v>
      </c>
      <c r="E519">
        <v>1</v>
      </c>
      <c r="F519" s="47" t="s">
        <v>11</v>
      </c>
      <c r="G519">
        <v>6</v>
      </c>
      <c r="H519" s="47"/>
      <c r="I519" s="47"/>
    </row>
    <row r="520" spans="1:10" x14ac:dyDescent="0.3">
      <c r="A520" s="47" t="s">
        <v>388</v>
      </c>
      <c r="B520" s="47" t="s">
        <v>377</v>
      </c>
      <c r="C520">
        <v>14</v>
      </c>
      <c r="D520" s="47" t="s">
        <v>237</v>
      </c>
      <c r="F520" s="47"/>
      <c r="H520" s="47"/>
      <c r="I520" s="47"/>
    </row>
    <row r="521" spans="1:10" x14ac:dyDescent="0.3">
      <c r="A521" s="47" t="s">
        <v>388</v>
      </c>
      <c r="B521" s="47" t="s">
        <v>377</v>
      </c>
      <c r="C521">
        <v>15</v>
      </c>
      <c r="D521" s="47" t="s">
        <v>1</v>
      </c>
      <c r="F521" s="47"/>
      <c r="H521" s="47"/>
      <c r="I521" s="47"/>
    </row>
    <row r="522" spans="1:10" x14ac:dyDescent="0.3">
      <c r="A522" s="47" t="s">
        <v>388</v>
      </c>
      <c r="B522" s="47" t="s">
        <v>377</v>
      </c>
      <c r="C522">
        <v>16</v>
      </c>
      <c r="D522" s="47" t="s">
        <v>238</v>
      </c>
      <c r="F522" s="47"/>
      <c r="H522" s="47"/>
      <c r="I522" s="47"/>
    </row>
    <row r="523" spans="1:10" x14ac:dyDescent="0.3">
      <c r="A523" s="47" t="s">
        <v>388</v>
      </c>
      <c r="B523" s="47" t="s">
        <v>377</v>
      </c>
      <c r="C523">
        <v>17</v>
      </c>
      <c r="D523" s="47" t="s">
        <v>16</v>
      </c>
      <c r="E523">
        <v>1</v>
      </c>
      <c r="F523" s="47" t="s">
        <v>16</v>
      </c>
      <c r="G523">
        <v>2</v>
      </c>
      <c r="H523" s="47"/>
      <c r="I523" s="47"/>
    </row>
    <row r="524" spans="1:10" x14ac:dyDescent="0.3">
      <c r="A524" s="47" t="s">
        <v>388</v>
      </c>
      <c r="B524" s="47" t="s">
        <v>377</v>
      </c>
      <c r="C524">
        <v>18</v>
      </c>
      <c r="D524" s="47" t="s">
        <v>239</v>
      </c>
      <c r="E524">
        <v>1</v>
      </c>
      <c r="F524" s="47" t="s">
        <v>239</v>
      </c>
      <c r="G524">
        <v>1</v>
      </c>
      <c r="H524" s="47"/>
      <c r="I524" s="47"/>
    </row>
    <row r="525" spans="1:10" x14ac:dyDescent="0.3">
      <c r="A525" s="47" t="s">
        <v>388</v>
      </c>
      <c r="B525" s="47" t="s">
        <v>377</v>
      </c>
      <c r="C525">
        <v>19</v>
      </c>
      <c r="D525" s="47" t="s">
        <v>240</v>
      </c>
      <c r="F525" s="47"/>
      <c r="H525" s="47"/>
      <c r="I525" s="47"/>
    </row>
    <row r="526" spans="1:10" x14ac:dyDescent="0.3">
      <c r="A526" s="47" t="s">
        <v>388</v>
      </c>
      <c r="B526" s="47" t="s">
        <v>377</v>
      </c>
      <c r="C526">
        <v>20</v>
      </c>
      <c r="D526" s="47" t="s">
        <v>29</v>
      </c>
      <c r="F526" s="47"/>
      <c r="H526" s="47"/>
      <c r="I526" s="47"/>
    </row>
    <row r="527" spans="1:10" x14ac:dyDescent="0.3">
      <c r="A527" s="47" t="s">
        <v>389</v>
      </c>
      <c r="B527" s="47" t="s">
        <v>379</v>
      </c>
      <c r="C527">
        <v>1</v>
      </c>
      <c r="D527" s="47" t="s">
        <v>224</v>
      </c>
      <c r="E527">
        <v>1</v>
      </c>
      <c r="F527" s="47" t="s">
        <v>421</v>
      </c>
      <c r="G527">
        <v>7</v>
      </c>
      <c r="H527" s="47" t="s">
        <v>421</v>
      </c>
      <c r="I527" s="47" t="s">
        <v>417</v>
      </c>
      <c r="J527">
        <v>0</v>
      </c>
    </row>
    <row r="528" spans="1:10" x14ac:dyDescent="0.3">
      <c r="A528" s="47" t="s">
        <v>389</v>
      </c>
      <c r="B528" s="47" t="s">
        <v>379</v>
      </c>
      <c r="C528">
        <v>2</v>
      </c>
      <c r="D528" s="47" t="s">
        <v>226</v>
      </c>
      <c r="F528" s="47"/>
      <c r="H528" s="47"/>
      <c r="I528" s="47"/>
    </row>
    <row r="529" spans="1:10" x14ac:dyDescent="0.3">
      <c r="A529" s="47" t="s">
        <v>389</v>
      </c>
      <c r="B529" s="47" t="s">
        <v>379</v>
      </c>
      <c r="C529">
        <v>3</v>
      </c>
      <c r="D529" s="47" t="s">
        <v>227</v>
      </c>
      <c r="F529" s="47"/>
      <c r="H529" s="47"/>
      <c r="I529" s="47"/>
    </row>
    <row r="530" spans="1:10" x14ac:dyDescent="0.3">
      <c r="A530" s="47" t="s">
        <v>389</v>
      </c>
      <c r="B530" s="47" t="s">
        <v>379</v>
      </c>
      <c r="C530">
        <v>4</v>
      </c>
      <c r="D530" s="47" t="s">
        <v>228</v>
      </c>
      <c r="F530" s="47"/>
      <c r="H530" s="47"/>
      <c r="I530" s="47"/>
    </row>
    <row r="531" spans="1:10" x14ac:dyDescent="0.3">
      <c r="A531" s="47" t="s">
        <v>389</v>
      </c>
      <c r="B531" s="47" t="s">
        <v>379</v>
      </c>
      <c r="C531">
        <v>5</v>
      </c>
      <c r="D531" s="47" t="s">
        <v>229</v>
      </c>
      <c r="E531">
        <v>1</v>
      </c>
      <c r="F531" s="47" t="s">
        <v>230</v>
      </c>
      <c r="G531">
        <v>3</v>
      </c>
      <c r="H531" s="47" t="s">
        <v>422</v>
      </c>
      <c r="I531" s="47" t="s">
        <v>418</v>
      </c>
      <c r="J531">
        <v>1</v>
      </c>
    </row>
    <row r="532" spans="1:10" x14ac:dyDescent="0.3">
      <c r="A532" s="47" t="s">
        <v>389</v>
      </c>
      <c r="B532" s="47" t="s">
        <v>379</v>
      </c>
      <c r="C532">
        <v>6</v>
      </c>
      <c r="D532" s="47" t="s">
        <v>232</v>
      </c>
      <c r="F532" s="47"/>
      <c r="H532" s="47"/>
      <c r="I532" s="47"/>
    </row>
    <row r="533" spans="1:10" x14ac:dyDescent="0.3">
      <c r="A533" s="47" t="s">
        <v>389</v>
      </c>
      <c r="B533" s="47" t="s">
        <v>379</v>
      </c>
      <c r="C533">
        <v>7</v>
      </c>
      <c r="D533" s="47" t="s">
        <v>233</v>
      </c>
      <c r="F533" s="47"/>
      <c r="H533" s="47"/>
      <c r="I533" s="47"/>
    </row>
    <row r="534" spans="1:10" x14ac:dyDescent="0.3">
      <c r="A534" s="47" t="s">
        <v>389</v>
      </c>
      <c r="B534" s="47" t="s">
        <v>379</v>
      </c>
      <c r="C534">
        <v>8</v>
      </c>
      <c r="D534" s="47" t="s">
        <v>2</v>
      </c>
      <c r="F534" s="47"/>
      <c r="H534" s="47"/>
      <c r="I534" s="47"/>
    </row>
    <row r="535" spans="1:10" x14ac:dyDescent="0.3">
      <c r="A535" s="47" t="s">
        <v>389</v>
      </c>
      <c r="B535" s="47" t="s">
        <v>379</v>
      </c>
      <c r="C535">
        <v>9</v>
      </c>
      <c r="D535" s="47" t="s">
        <v>234</v>
      </c>
      <c r="E535">
        <v>1</v>
      </c>
      <c r="F535" s="47" t="s">
        <v>10</v>
      </c>
      <c r="G535">
        <v>4</v>
      </c>
      <c r="H535" s="47"/>
      <c r="I535" s="47"/>
    </row>
    <row r="536" spans="1:10" x14ac:dyDescent="0.3">
      <c r="A536" s="47" t="s">
        <v>389</v>
      </c>
      <c r="B536" s="47" t="s">
        <v>379</v>
      </c>
      <c r="C536">
        <v>10</v>
      </c>
      <c r="D536" s="47" t="s">
        <v>3</v>
      </c>
      <c r="F536" s="47"/>
      <c r="H536" s="47"/>
      <c r="I536" s="47"/>
    </row>
    <row r="537" spans="1:10" x14ac:dyDescent="0.3">
      <c r="A537" s="47" t="s">
        <v>389</v>
      </c>
      <c r="B537" s="47" t="s">
        <v>379</v>
      </c>
      <c r="C537">
        <v>11</v>
      </c>
      <c r="D537" s="47" t="s">
        <v>235</v>
      </c>
      <c r="E537">
        <v>1</v>
      </c>
      <c r="F537" s="47" t="s">
        <v>104</v>
      </c>
      <c r="G537">
        <v>5</v>
      </c>
      <c r="H537" s="47"/>
      <c r="I537" s="47"/>
    </row>
    <row r="538" spans="1:10" x14ac:dyDescent="0.3">
      <c r="A538" s="47" t="s">
        <v>389</v>
      </c>
      <c r="B538" s="47" t="s">
        <v>379</v>
      </c>
      <c r="C538">
        <v>12</v>
      </c>
      <c r="D538" s="47" t="s">
        <v>102</v>
      </c>
      <c r="F538" s="47"/>
      <c r="H538" s="47"/>
      <c r="I538" s="47"/>
    </row>
    <row r="539" spans="1:10" x14ac:dyDescent="0.3">
      <c r="A539" s="47" t="s">
        <v>389</v>
      </c>
      <c r="B539" s="47" t="s">
        <v>379</v>
      </c>
      <c r="C539">
        <v>13</v>
      </c>
      <c r="D539" s="47" t="s">
        <v>236</v>
      </c>
      <c r="E539">
        <v>1</v>
      </c>
      <c r="F539" s="47" t="s">
        <v>11</v>
      </c>
      <c r="G539">
        <v>6</v>
      </c>
      <c r="H539" s="47"/>
      <c r="I539" s="47"/>
    </row>
    <row r="540" spans="1:10" x14ac:dyDescent="0.3">
      <c r="A540" s="47" t="s">
        <v>389</v>
      </c>
      <c r="B540" s="47" t="s">
        <v>379</v>
      </c>
      <c r="C540">
        <v>14</v>
      </c>
      <c r="D540" s="47" t="s">
        <v>237</v>
      </c>
      <c r="F540" s="47"/>
      <c r="H540" s="47"/>
      <c r="I540" s="47"/>
    </row>
    <row r="541" spans="1:10" x14ac:dyDescent="0.3">
      <c r="A541" s="47" t="s">
        <v>389</v>
      </c>
      <c r="B541" s="47" t="s">
        <v>379</v>
      </c>
      <c r="C541">
        <v>15</v>
      </c>
      <c r="D541" s="47" t="s">
        <v>1</v>
      </c>
      <c r="F541" s="47"/>
      <c r="H541" s="47"/>
      <c r="I541" s="47"/>
    </row>
    <row r="542" spans="1:10" x14ac:dyDescent="0.3">
      <c r="A542" s="47" t="s">
        <v>389</v>
      </c>
      <c r="B542" s="47" t="s">
        <v>379</v>
      </c>
      <c r="C542">
        <v>16</v>
      </c>
      <c r="D542" s="47" t="s">
        <v>238</v>
      </c>
      <c r="F542" s="47"/>
      <c r="H542" s="47"/>
      <c r="I542" s="47"/>
    </row>
    <row r="543" spans="1:10" x14ac:dyDescent="0.3">
      <c r="A543" s="47" t="s">
        <v>389</v>
      </c>
      <c r="B543" s="47" t="s">
        <v>379</v>
      </c>
      <c r="C543">
        <v>17</v>
      </c>
      <c r="D543" s="47" t="s">
        <v>16</v>
      </c>
      <c r="E543">
        <v>1</v>
      </c>
      <c r="F543" s="47" t="s">
        <v>16</v>
      </c>
      <c r="G543">
        <v>2</v>
      </c>
      <c r="H543" s="47"/>
      <c r="I543" s="47"/>
    </row>
    <row r="544" spans="1:10" x14ac:dyDescent="0.3">
      <c r="A544" s="47" t="s">
        <v>389</v>
      </c>
      <c r="B544" s="47" t="s">
        <v>379</v>
      </c>
      <c r="C544">
        <v>18</v>
      </c>
      <c r="D544" s="47" t="s">
        <v>239</v>
      </c>
      <c r="E544">
        <v>1</v>
      </c>
      <c r="F544" s="47" t="s">
        <v>239</v>
      </c>
      <c r="G544">
        <v>1</v>
      </c>
      <c r="H544" s="47"/>
      <c r="I544" s="47"/>
    </row>
    <row r="545" spans="1:10" x14ac:dyDescent="0.3">
      <c r="A545" s="47" t="s">
        <v>389</v>
      </c>
      <c r="B545" s="47" t="s">
        <v>379</v>
      </c>
      <c r="C545">
        <v>19</v>
      </c>
      <c r="D545" s="47" t="s">
        <v>240</v>
      </c>
      <c r="F545" s="47"/>
      <c r="H545" s="47"/>
      <c r="I545" s="47"/>
    </row>
    <row r="546" spans="1:10" x14ac:dyDescent="0.3">
      <c r="A546" s="47" t="s">
        <v>389</v>
      </c>
      <c r="B546" s="47" t="s">
        <v>379</v>
      </c>
      <c r="C546">
        <v>20</v>
      </c>
      <c r="D546" s="47" t="s">
        <v>29</v>
      </c>
      <c r="F546" s="47"/>
      <c r="H546" s="47"/>
      <c r="I546" s="47"/>
    </row>
    <row r="547" spans="1:10" x14ac:dyDescent="0.3">
      <c r="A547" s="47" t="s">
        <v>390</v>
      </c>
      <c r="B547" s="47" t="s">
        <v>381</v>
      </c>
      <c r="C547">
        <v>1</v>
      </c>
      <c r="D547" s="47" t="s">
        <v>224</v>
      </c>
      <c r="E547">
        <v>1</v>
      </c>
      <c r="F547" s="47" t="s">
        <v>403</v>
      </c>
      <c r="G547">
        <v>7</v>
      </c>
      <c r="H547" s="47" t="s">
        <v>403</v>
      </c>
      <c r="I547" s="47" t="s">
        <v>419</v>
      </c>
      <c r="J547">
        <v>0</v>
      </c>
    </row>
    <row r="548" spans="1:10" x14ac:dyDescent="0.3">
      <c r="A548" s="47" t="s">
        <v>390</v>
      </c>
      <c r="B548" s="47" t="s">
        <v>381</v>
      </c>
      <c r="C548">
        <v>2</v>
      </c>
      <c r="D548" s="47" t="s">
        <v>226</v>
      </c>
      <c r="F548" s="47"/>
      <c r="H548" s="47"/>
      <c r="I548" s="47"/>
    </row>
    <row r="549" spans="1:10" x14ac:dyDescent="0.3">
      <c r="A549" s="47" t="s">
        <v>390</v>
      </c>
      <c r="B549" s="47" t="s">
        <v>381</v>
      </c>
      <c r="C549">
        <v>3</v>
      </c>
      <c r="D549" s="47" t="s">
        <v>227</v>
      </c>
      <c r="F549" s="47"/>
      <c r="H549" s="47"/>
      <c r="I549" s="47"/>
    </row>
    <row r="550" spans="1:10" x14ac:dyDescent="0.3">
      <c r="A550" s="47" t="s">
        <v>390</v>
      </c>
      <c r="B550" s="47" t="s">
        <v>381</v>
      </c>
      <c r="C550">
        <v>4</v>
      </c>
      <c r="D550" s="47" t="s">
        <v>228</v>
      </c>
      <c r="F550" s="47"/>
      <c r="H550" s="47"/>
      <c r="I550" s="47"/>
    </row>
    <row r="551" spans="1:10" x14ac:dyDescent="0.3">
      <c r="A551" s="47" t="s">
        <v>390</v>
      </c>
      <c r="B551" s="47" t="s">
        <v>381</v>
      </c>
      <c r="C551">
        <v>5</v>
      </c>
      <c r="D551" s="47" t="s">
        <v>229</v>
      </c>
      <c r="E551">
        <v>1</v>
      </c>
      <c r="F551" s="47" t="s">
        <v>230</v>
      </c>
      <c r="G551">
        <v>3</v>
      </c>
      <c r="H551" s="47" t="s">
        <v>404</v>
      </c>
      <c r="I551" s="47" t="s">
        <v>420</v>
      </c>
      <c r="J551">
        <v>1</v>
      </c>
    </row>
    <row r="552" spans="1:10" x14ac:dyDescent="0.3">
      <c r="A552" s="47" t="s">
        <v>390</v>
      </c>
      <c r="B552" s="47" t="s">
        <v>381</v>
      </c>
      <c r="C552">
        <v>6</v>
      </c>
      <c r="D552" s="47" t="s">
        <v>232</v>
      </c>
      <c r="F552" s="47"/>
      <c r="H552" s="47"/>
      <c r="I552" s="47"/>
    </row>
    <row r="553" spans="1:10" x14ac:dyDescent="0.3">
      <c r="A553" s="47" t="s">
        <v>390</v>
      </c>
      <c r="B553" s="47" t="s">
        <v>381</v>
      </c>
      <c r="C553">
        <v>7</v>
      </c>
      <c r="D553" s="47" t="s">
        <v>233</v>
      </c>
      <c r="F553" s="47"/>
      <c r="H553" s="47"/>
      <c r="I553" s="47"/>
    </row>
    <row r="554" spans="1:10" x14ac:dyDescent="0.3">
      <c r="A554" s="47" t="s">
        <v>390</v>
      </c>
      <c r="B554" s="47" t="s">
        <v>381</v>
      </c>
      <c r="C554">
        <v>8</v>
      </c>
      <c r="D554" s="47" t="s">
        <v>2</v>
      </c>
      <c r="F554" s="47"/>
      <c r="H554" s="47"/>
      <c r="I554" s="47"/>
    </row>
    <row r="555" spans="1:10" x14ac:dyDescent="0.3">
      <c r="A555" s="47" t="s">
        <v>390</v>
      </c>
      <c r="B555" s="47" t="s">
        <v>381</v>
      </c>
      <c r="C555">
        <v>9</v>
      </c>
      <c r="D555" s="47" t="s">
        <v>234</v>
      </c>
      <c r="E555">
        <v>1</v>
      </c>
      <c r="F555" s="47" t="s">
        <v>10</v>
      </c>
      <c r="G555">
        <v>4</v>
      </c>
      <c r="H555" s="47"/>
      <c r="I555" s="47"/>
    </row>
    <row r="556" spans="1:10" x14ac:dyDescent="0.3">
      <c r="A556" s="47" t="s">
        <v>390</v>
      </c>
      <c r="B556" s="47" t="s">
        <v>381</v>
      </c>
      <c r="C556">
        <v>10</v>
      </c>
      <c r="D556" s="47" t="s">
        <v>3</v>
      </c>
      <c r="F556" s="47"/>
      <c r="H556" s="47"/>
      <c r="I556" s="47"/>
    </row>
    <row r="557" spans="1:10" x14ac:dyDescent="0.3">
      <c r="A557" s="47" t="s">
        <v>390</v>
      </c>
      <c r="B557" s="47" t="s">
        <v>381</v>
      </c>
      <c r="C557">
        <v>11</v>
      </c>
      <c r="D557" s="47" t="s">
        <v>235</v>
      </c>
      <c r="E557">
        <v>1</v>
      </c>
      <c r="F557" s="47" t="s">
        <v>104</v>
      </c>
      <c r="G557">
        <v>5</v>
      </c>
      <c r="H557" s="47"/>
      <c r="I557" s="47"/>
    </row>
    <row r="558" spans="1:10" x14ac:dyDescent="0.3">
      <c r="A558" s="47" t="s">
        <v>390</v>
      </c>
      <c r="B558" s="47" t="s">
        <v>381</v>
      </c>
      <c r="C558">
        <v>12</v>
      </c>
      <c r="D558" s="47" t="s">
        <v>102</v>
      </c>
      <c r="F558" s="47"/>
      <c r="H558" s="47"/>
      <c r="I558" s="47"/>
    </row>
    <row r="559" spans="1:10" x14ac:dyDescent="0.3">
      <c r="A559" s="47" t="s">
        <v>390</v>
      </c>
      <c r="B559" s="47" t="s">
        <v>381</v>
      </c>
      <c r="C559">
        <v>13</v>
      </c>
      <c r="D559" s="47" t="s">
        <v>236</v>
      </c>
      <c r="E559">
        <v>1</v>
      </c>
      <c r="F559" s="47" t="s">
        <v>11</v>
      </c>
      <c r="G559">
        <v>6</v>
      </c>
      <c r="H559" s="47"/>
      <c r="I559" s="47"/>
    </row>
    <row r="560" spans="1:10" x14ac:dyDescent="0.3">
      <c r="A560" s="47" t="s">
        <v>390</v>
      </c>
      <c r="B560" s="47" t="s">
        <v>381</v>
      </c>
      <c r="C560">
        <v>14</v>
      </c>
      <c r="D560" s="47" t="s">
        <v>237</v>
      </c>
      <c r="F560" s="47"/>
      <c r="H560" s="47"/>
      <c r="I560" s="47"/>
    </row>
    <row r="561" spans="1:9" x14ac:dyDescent="0.3">
      <c r="A561" s="47" t="s">
        <v>390</v>
      </c>
      <c r="B561" s="47" t="s">
        <v>381</v>
      </c>
      <c r="C561">
        <v>15</v>
      </c>
      <c r="D561" s="47" t="s">
        <v>1</v>
      </c>
      <c r="F561" s="47"/>
      <c r="H561" s="47"/>
      <c r="I561" s="47"/>
    </row>
    <row r="562" spans="1:9" x14ac:dyDescent="0.3">
      <c r="A562" s="47" t="s">
        <v>390</v>
      </c>
      <c r="B562" s="47" t="s">
        <v>381</v>
      </c>
      <c r="C562">
        <v>16</v>
      </c>
      <c r="D562" s="47" t="s">
        <v>238</v>
      </c>
      <c r="F562" s="47"/>
      <c r="H562" s="47"/>
      <c r="I562" s="47"/>
    </row>
    <row r="563" spans="1:9" x14ac:dyDescent="0.3">
      <c r="A563" s="47" t="s">
        <v>390</v>
      </c>
      <c r="B563" s="47" t="s">
        <v>381</v>
      </c>
      <c r="C563">
        <v>17</v>
      </c>
      <c r="D563" s="47" t="s">
        <v>16</v>
      </c>
      <c r="E563">
        <v>1</v>
      </c>
      <c r="F563" s="47" t="s">
        <v>16</v>
      </c>
      <c r="G563">
        <v>2</v>
      </c>
      <c r="H563" s="47"/>
      <c r="I563" s="47"/>
    </row>
    <row r="564" spans="1:9" x14ac:dyDescent="0.3">
      <c r="A564" s="47" t="s">
        <v>390</v>
      </c>
      <c r="B564" s="47" t="s">
        <v>381</v>
      </c>
      <c r="C564">
        <v>18</v>
      </c>
      <c r="D564" s="47" t="s">
        <v>239</v>
      </c>
      <c r="E564">
        <v>1</v>
      </c>
      <c r="F564" s="47" t="s">
        <v>239</v>
      </c>
      <c r="G564">
        <v>1</v>
      </c>
      <c r="H564" s="47"/>
      <c r="I564" s="47"/>
    </row>
    <row r="565" spans="1:9" x14ac:dyDescent="0.3">
      <c r="A565" s="47" t="s">
        <v>390</v>
      </c>
      <c r="B565" s="47" t="s">
        <v>381</v>
      </c>
      <c r="C565">
        <v>19</v>
      </c>
      <c r="D565" s="47" t="s">
        <v>240</v>
      </c>
      <c r="F565" s="47"/>
      <c r="H565" s="47"/>
      <c r="I565" s="47"/>
    </row>
    <row r="566" spans="1:9" x14ac:dyDescent="0.3">
      <c r="A566" s="47" t="s">
        <v>390</v>
      </c>
      <c r="B566" s="47" t="s">
        <v>381</v>
      </c>
      <c r="C566">
        <v>20</v>
      </c>
      <c r="D566" s="47" t="s">
        <v>29</v>
      </c>
      <c r="F566" s="47"/>
      <c r="H566" s="47"/>
      <c r="I566" s="4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65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4.6640625" bestFit="1" customWidth="1"/>
    <col min="3" max="3" width="11.88671875" bestFit="1" customWidth="1"/>
    <col min="4" max="4" width="39.33203125" bestFit="1" customWidth="1"/>
    <col min="5" max="5" width="35.21875" bestFit="1" customWidth="1"/>
    <col min="6" max="6" width="34.6640625" bestFit="1" customWidth="1"/>
    <col min="7" max="7" width="80.88671875" bestFit="1" customWidth="1"/>
    <col min="8" max="8" width="8.77734375" bestFit="1" customWidth="1"/>
    <col min="9" max="9" width="6.886718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47" t="s">
        <v>114</v>
      </c>
      <c r="B2" t="s">
        <v>363</v>
      </c>
      <c r="C2" s="47" t="s">
        <v>142</v>
      </c>
      <c r="D2" s="47" t="s">
        <v>113</v>
      </c>
      <c r="E2" s="47"/>
      <c r="F2" s="47" t="s">
        <v>363</v>
      </c>
      <c r="G2" t="s">
        <v>186</v>
      </c>
      <c r="H2" s="47" t="s">
        <v>105</v>
      </c>
      <c r="I2" t="s">
        <v>19</v>
      </c>
    </row>
    <row r="3" spans="1:9" x14ac:dyDescent="0.3">
      <c r="A3" s="47" t="s">
        <v>116</v>
      </c>
      <c r="B3" t="s">
        <v>364</v>
      </c>
      <c r="C3" s="47" t="s">
        <v>143</v>
      </c>
      <c r="D3" s="47" t="s">
        <v>103</v>
      </c>
      <c r="E3" s="47" t="s">
        <v>187</v>
      </c>
      <c r="F3" s="47" t="s">
        <v>364</v>
      </c>
      <c r="H3" s="47" t="s">
        <v>105</v>
      </c>
      <c r="I3" t="s">
        <v>19</v>
      </c>
    </row>
    <row r="4" spans="1:9" x14ac:dyDescent="0.3">
      <c r="A4" s="47" t="s">
        <v>117</v>
      </c>
      <c r="B4" t="s">
        <v>365</v>
      </c>
      <c r="C4" s="47" t="s">
        <v>145</v>
      </c>
      <c r="D4" s="47" t="s">
        <v>188</v>
      </c>
      <c r="E4" s="47"/>
      <c r="F4" s="47" t="s">
        <v>365</v>
      </c>
      <c r="G4" t="s">
        <v>189</v>
      </c>
      <c r="H4" s="47" t="s">
        <v>105</v>
      </c>
      <c r="I4" t="s">
        <v>19</v>
      </c>
    </row>
    <row r="5" spans="1:9" x14ac:dyDescent="0.3">
      <c r="A5" s="47" t="s">
        <v>117</v>
      </c>
      <c r="B5" t="s">
        <v>365</v>
      </c>
      <c r="C5" s="47" t="s">
        <v>145</v>
      </c>
      <c r="D5" s="47" t="s">
        <v>190</v>
      </c>
      <c r="E5" s="47"/>
      <c r="F5" s="47" t="s">
        <v>365</v>
      </c>
      <c r="G5" t="s">
        <v>191</v>
      </c>
      <c r="H5" s="47" t="s">
        <v>105</v>
      </c>
      <c r="I5" t="s">
        <v>19</v>
      </c>
    </row>
    <row r="6" spans="1:9" x14ac:dyDescent="0.3">
      <c r="A6" s="47" t="s">
        <v>117</v>
      </c>
      <c r="B6" t="s">
        <v>365</v>
      </c>
      <c r="C6" s="47" t="s">
        <v>145</v>
      </c>
      <c r="D6" s="47" t="s">
        <v>192</v>
      </c>
      <c r="E6" s="47"/>
      <c r="F6" s="47" t="s">
        <v>365</v>
      </c>
      <c r="G6" t="s">
        <v>193</v>
      </c>
      <c r="H6" s="47" t="s">
        <v>105</v>
      </c>
      <c r="I6" t="s">
        <v>19</v>
      </c>
    </row>
    <row r="7" spans="1:9" x14ac:dyDescent="0.3">
      <c r="A7" s="47" t="s">
        <v>117</v>
      </c>
      <c r="B7" t="s">
        <v>365</v>
      </c>
      <c r="C7" s="47" t="s">
        <v>145</v>
      </c>
      <c r="D7" s="47" t="s">
        <v>194</v>
      </c>
      <c r="E7" s="47"/>
      <c r="F7" s="47" t="s">
        <v>365</v>
      </c>
      <c r="G7" t="s">
        <v>195</v>
      </c>
      <c r="H7" s="47" t="s">
        <v>105</v>
      </c>
      <c r="I7" t="s">
        <v>19</v>
      </c>
    </row>
    <row r="8" spans="1:9" x14ac:dyDescent="0.3">
      <c r="A8" s="47" t="s">
        <v>117</v>
      </c>
      <c r="B8" t="s">
        <v>365</v>
      </c>
      <c r="C8" s="47" t="s">
        <v>145</v>
      </c>
      <c r="D8" s="47" t="s">
        <v>196</v>
      </c>
      <c r="E8" s="47"/>
      <c r="F8" s="47" t="s">
        <v>365</v>
      </c>
      <c r="G8" t="s">
        <v>197</v>
      </c>
      <c r="H8" s="47" t="s">
        <v>105</v>
      </c>
      <c r="I8" t="s">
        <v>19</v>
      </c>
    </row>
    <row r="9" spans="1:9" x14ac:dyDescent="0.3">
      <c r="A9" s="47" t="s">
        <v>117</v>
      </c>
      <c r="B9" t="s">
        <v>365</v>
      </c>
      <c r="C9" s="47" t="s">
        <v>145</v>
      </c>
      <c r="D9" s="47" t="s">
        <v>198</v>
      </c>
      <c r="E9" s="47"/>
      <c r="F9" s="47" t="s">
        <v>365</v>
      </c>
      <c r="G9" t="s">
        <v>199</v>
      </c>
      <c r="H9" s="47" t="s">
        <v>105</v>
      </c>
      <c r="I9" t="s">
        <v>19</v>
      </c>
    </row>
    <row r="10" spans="1:9" x14ac:dyDescent="0.3">
      <c r="A10" s="47" t="s">
        <v>117</v>
      </c>
      <c r="B10" t="s">
        <v>365</v>
      </c>
      <c r="C10" s="47" t="s">
        <v>145</v>
      </c>
      <c r="D10" s="47" t="s">
        <v>200</v>
      </c>
      <c r="E10" s="47"/>
      <c r="F10" s="47" t="s">
        <v>365</v>
      </c>
      <c r="G10" t="s">
        <v>201</v>
      </c>
      <c r="H10" s="47" t="s">
        <v>105</v>
      </c>
      <c r="I10" t="s">
        <v>19</v>
      </c>
    </row>
    <row r="11" spans="1:9" x14ac:dyDescent="0.3">
      <c r="A11" s="47" t="s">
        <v>117</v>
      </c>
      <c r="B11" t="s">
        <v>365</v>
      </c>
      <c r="C11" s="47" t="s">
        <v>145</v>
      </c>
      <c r="D11" s="47" t="s">
        <v>202</v>
      </c>
      <c r="E11" s="47"/>
      <c r="F11" s="47" t="s">
        <v>365</v>
      </c>
      <c r="G11" t="s">
        <v>201</v>
      </c>
      <c r="H11" s="47" t="s">
        <v>105</v>
      </c>
      <c r="I11" t="s">
        <v>19</v>
      </c>
    </row>
    <row r="12" spans="1:9" x14ac:dyDescent="0.3">
      <c r="A12" s="47" t="s">
        <v>115</v>
      </c>
      <c r="B12" t="s">
        <v>225</v>
      </c>
      <c r="C12" s="47" t="s">
        <v>224</v>
      </c>
      <c r="D12" s="47" t="s">
        <v>113</v>
      </c>
      <c r="E12" s="47"/>
      <c r="F12" s="47" t="s">
        <v>225</v>
      </c>
      <c r="G12" t="s">
        <v>263</v>
      </c>
      <c r="H12" s="47" t="s">
        <v>106</v>
      </c>
      <c r="I12" t="s">
        <v>204</v>
      </c>
    </row>
    <row r="13" spans="1:9" x14ac:dyDescent="0.3">
      <c r="A13" s="47" t="s">
        <v>119</v>
      </c>
      <c r="B13" t="s">
        <v>231</v>
      </c>
      <c r="C13" s="47" t="s">
        <v>229</v>
      </c>
      <c r="D13" s="47" t="s">
        <v>103</v>
      </c>
      <c r="E13" s="47" t="s">
        <v>256</v>
      </c>
      <c r="F13" s="47" t="s">
        <v>231</v>
      </c>
      <c r="H13" s="47" t="s">
        <v>106</v>
      </c>
      <c r="I13" t="s">
        <v>204</v>
      </c>
    </row>
    <row r="14" spans="1:9" x14ac:dyDescent="0.3">
      <c r="A14" s="47" t="s">
        <v>257</v>
      </c>
      <c r="B14" t="s">
        <v>241</v>
      </c>
      <c r="C14" s="47" t="s">
        <v>224</v>
      </c>
      <c r="D14" s="47" t="s">
        <v>113</v>
      </c>
      <c r="E14" s="47"/>
      <c r="F14" s="47" t="s">
        <v>241</v>
      </c>
      <c r="G14" t="s">
        <v>265</v>
      </c>
      <c r="H14" s="47" t="s">
        <v>107</v>
      </c>
      <c r="I14" t="s">
        <v>204</v>
      </c>
    </row>
    <row r="15" spans="1:9" x14ac:dyDescent="0.3">
      <c r="A15" s="47" t="s">
        <v>124</v>
      </c>
      <c r="B15" t="s">
        <v>242</v>
      </c>
      <c r="C15" s="47" t="s">
        <v>229</v>
      </c>
      <c r="D15" s="47" t="s">
        <v>103</v>
      </c>
      <c r="E15" s="47" t="s">
        <v>264</v>
      </c>
      <c r="F15" s="47" t="s">
        <v>242</v>
      </c>
      <c r="H15" s="47" t="s">
        <v>107</v>
      </c>
      <c r="I15" t="s">
        <v>204</v>
      </c>
    </row>
    <row r="16" spans="1:9" x14ac:dyDescent="0.3">
      <c r="A16" s="47" t="s">
        <v>258</v>
      </c>
      <c r="B16" t="s">
        <v>243</v>
      </c>
      <c r="C16" s="47" t="s">
        <v>224</v>
      </c>
      <c r="D16" s="47" t="s">
        <v>113</v>
      </c>
      <c r="E16" s="47"/>
      <c r="F16" s="47" t="s">
        <v>243</v>
      </c>
      <c r="G16" t="s">
        <v>266</v>
      </c>
      <c r="H16" s="47" t="s">
        <v>108</v>
      </c>
      <c r="I16" t="s">
        <v>204</v>
      </c>
    </row>
    <row r="17" spans="1:9" x14ac:dyDescent="0.3">
      <c r="A17" s="47" t="s">
        <v>125</v>
      </c>
      <c r="B17" t="s">
        <v>259</v>
      </c>
      <c r="C17" s="47" t="s">
        <v>229</v>
      </c>
      <c r="D17" s="47" t="s">
        <v>103</v>
      </c>
      <c r="E17" s="47" t="s">
        <v>267</v>
      </c>
      <c r="F17" s="47" t="s">
        <v>259</v>
      </c>
      <c r="H17" s="47" t="s">
        <v>108</v>
      </c>
      <c r="I17" t="s">
        <v>204</v>
      </c>
    </row>
    <row r="18" spans="1:9" x14ac:dyDescent="0.3">
      <c r="A18" s="47" t="s">
        <v>260</v>
      </c>
      <c r="B18" t="s">
        <v>244</v>
      </c>
      <c r="C18" s="47" t="s">
        <v>224</v>
      </c>
      <c r="D18" s="47" t="s">
        <v>113</v>
      </c>
      <c r="E18" s="47"/>
      <c r="F18" s="47" t="s">
        <v>244</v>
      </c>
      <c r="G18" t="s">
        <v>268</v>
      </c>
      <c r="H18" s="47" t="s">
        <v>109</v>
      </c>
      <c r="I18" t="s">
        <v>204</v>
      </c>
    </row>
    <row r="19" spans="1:9" x14ac:dyDescent="0.3">
      <c r="A19" s="47" t="s">
        <v>126</v>
      </c>
      <c r="B19" t="s">
        <v>245</v>
      </c>
      <c r="C19" s="47" t="s">
        <v>229</v>
      </c>
      <c r="D19" s="47" t="s">
        <v>103</v>
      </c>
      <c r="E19" s="47" t="s">
        <v>269</v>
      </c>
      <c r="F19" s="47" t="s">
        <v>245</v>
      </c>
      <c r="H19" s="47" t="s">
        <v>109</v>
      </c>
      <c r="I19" t="s">
        <v>204</v>
      </c>
    </row>
    <row r="20" spans="1:9" x14ac:dyDescent="0.3">
      <c r="A20" s="47" t="s">
        <v>127</v>
      </c>
      <c r="B20" t="s">
        <v>246</v>
      </c>
      <c r="C20" s="47" t="s">
        <v>224</v>
      </c>
      <c r="D20" s="47" t="s">
        <v>113</v>
      </c>
      <c r="E20" s="47"/>
      <c r="F20" s="47" t="s">
        <v>246</v>
      </c>
      <c r="G20" t="s">
        <v>276</v>
      </c>
      <c r="H20" s="47" t="s">
        <v>110</v>
      </c>
      <c r="I20" t="s">
        <v>204</v>
      </c>
    </row>
    <row r="21" spans="1:9" x14ac:dyDescent="0.3">
      <c r="A21" s="47" t="s">
        <v>128</v>
      </c>
      <c r="B21" t="s">
        <v>247</v>
      </c>
      <c r="C21" s="47" t="s">
        <v>229</v>
      </c>
      <c r="D21" s="47" t="s">
        <v>103</v>
      </c>
      <c r="E21" s="47" t="s">
        <v>270</v>
      </c>
      <c r="F21" s="47" t="s">
        <v>247</v>
      </c>
      <c r="H21" s="47" t="s">
        <v>110</v>
      </c>
      <c r="I21" t="s">
        <v>204</v>
      </c>
    </row>
    <row r="22" spans="1:9" x14ac:dyDescent="0.3">
      <c r="A22" s="47" t="s">
        <v>129</v>
      </c>
      <c r="B22" t="s">
        <v>248</v>
      </c>
      <c r="C22" s="47" t="s">
        <v>224</v>
      </c>
      <c r="D22" s="47" t="s">
        <v>113</v>
      </c>
      <c r="E22" s="47"/>
      <c r="F22" s="47" t="s">
        <v>248</v>
      </c>
      <c r="G22" t="s">
        <v>277</v>
      </c>
      <c r="H22" s="47" t="s">
        <v>111</v>
      </c>
      <c r="I22" t="s">
        <v>204</v>
      </c>
    </row>
    <row r="23" spans="1:9" x14ac:dyDescent="0.3">
      <c r="A23" s="47" t="s">
        <v>130</v>
      </c>
      <c r="B23" t="s">
        <v>249</v>
      </c>
      <c r="C23" s="47" t="s">
        <v>229</v>
      </c>
      <c r="D23" s="47" t="s">
        <v>103</v>
      </c>
      <c r="E23" s="47" t="s">
        <v>271</v>
      </c>
      <c r="F23" s="47" t="s">
        <v>249</v>
      </c>
      <c r="H23" s="47" t="s">
        <v>111</v>
      </c>
      <c r="I23" t="s">
        <v>204</v>
      </c>
    </row>
    <row r="24" spans="1:9" x14ac:dyDescent="0.3">
      <c r="A24" s="47" t="s">
        <v>131</v>
      </c>
      <c r="B24" t="s">
        <v>250</v>
      </c>
      <c r="C24" s="47" t="s">
        <v>224</v>
      </c>
      <c r="D24" s="47" t="s">
        <v>113</v>
      </c>
      <c r="E24" s="47"/>
      <c r="F24" s="47" t="s">
        <v>250</v>
      </c>
      <c r="G24" t="s">
        <v>278</v>
      </c>
      <c r="H24" s="47" t="s">
        <v>112</v>
      </c>
      <c r="I24" t="s">
        <v>204</v>
      </c>
    </row>
    <row r="25" spans="1:9" x14ac:dyDescent="0.3">
      <c r="A25" s="47" t="s">
        <v>132</v>
      </c>
      <c r="B25" t="s">
        <v>251</v>
      </c>
      <c r="C25" s="47" t="s">
        <v>229</v>
      </c>
      <c r="D25" s="47" t="s">
        <v>103</v>
      </c>
      <c r="E25" s="47" t="s">
        <v>272</v>
      </c>
      <c r="F25" s="47" t="s">
        <v>251</v>
      </c>
      <c r="H25" s="47" t="s">
        <v>112</v>
      </c>
      <c r="I25" t="s">
        <v>204</v>
      </c>
    </row>
    <row r="26" spans="1:9" x14ac:dyDescent="0.3">
      <c r="A26" s="47" t="s">
        <v>133</v>
      </c>
      <c r="B26" t="s">
        <v>252</v>
      </c>
      <c r="C26" s="47" t="s">
        <v>224</v>
      </c>
      <c r="D26" s="47" t="s">
        <v>113</v>
      </c>
      <c r="E26" s="47"/>
      <c r="F26" s="47" t="s">
        <v>252</v>
      </c>
      <c r="G26" t="s">
        <v>279</v>
      </c>
      <c r="H26" s="47" t="s">
        <v>120</v>
      </c>
      <c r="I26" t="s">
        <v>204</v>
      </c>
    </row>
    <row r="27" spans="1:9" x14ac:dyDescent="0.3">
      <c r="A27" s="47" t="s">
        <v>134</v>
      </c>
      <c r="B27" t="s">
        <v>253</v>
      </c>
      <c r="C27" s="47" t="s">
        <v>229</v>
      </c>
      <c r="D27" s="47" t="s">
        <v>103</v>
      </c>
      <c r="E27" s="47" t="s">
        <v>273</v>
      </c>
      <c r="F27" s="47" t="s">
        <v>253</v>
      </c>
      <c r="H27" s="47" t="s">
        <v>120</v>
      </c>
      <c r="I27" t="s">
        <v>204</v>
      </c>
    </row>
    <row r="28" spans="1:9" x14ac:dyDescent="0.3">
      <c r="A28" s="47" t="s">
        <v>135</v>
      </c>
      <c r="B28" t="s">
        <v>254</v>
      </c>
      <c r="C28" s="47" t="s">
        <v>224</v>
      </c>
      <c r="D28" s="47" t="s">
        <v>113</v>
      </c>
      <c r="E28" s="47"/>
      <c r="F28" s="47" t="s">
        <v>254</v>
      </c>
      <c r="G28" t="s">
        <v>280</v>
      </c>
      <c r="H28" s="47" t="s">
        <v>121</v>
      </c>
      <c r="I28" t="s">
        <v>204</v>
      </c>
    </row>
    <row r="29" spans="1:9" x14ac:dyDescent="0.3">
      <c r="A29" s="47" t="s">
        <v>136</v>
      </c>
      <c r="B29" t="s">
        <v>261</v>
      </c>
      <c r="C29" s="47" t="s">
        <v>229</v>
      </c>
      <c r="D29" s="47" t="s">
        <v>103</v>
      </c>
      <c r="E29" s="47" t="s">
        <v>274</v>
      </c>
      <c r="F29" s="47" t="s">
        <v>261</v>
      </c>
      <c r="H29" s="47" t="s">
        <v>121</v>
      </c>
      <c r="I29" t="s">
        <v>204</v>
      </c>
    </row>
    <row r="30" spans="1:9" x14ac:dyDescent="0.3">
      <c r="A30" s="47" t="s">
        <v>137</v>
      </c>
      <c r="B30" t="s">
        <v>255</v>
      </c>
      <c r="C30" s="47" t="s">
        <v>224</v>
      </c>
      <c r="D30" s="47" t="s">
        <v>113</v>
      </c>
      <c r="E30" s="47"/>
      <c r="F30" s="47" t="s">
        <v>255</v>
      </c>
      <c r="G30" t="s">
        <v>281</v>
      </c>
      <c r="H30" s="47" t="s">
        <v>122</v>
      </c>
      <c r="I30" t="s">
        <v>204</v>
      </c>
    </row>
    <row r="31" spans="1:9" x14ac:dyDescent="0.3">
      <c r="A31" s="47" t="s">
        <v>138</v>
      </c>
      <c r="B31" t="s">
        <v>262</v>
      </c>
      <c r="C31" s="47" t="s">
        <v>229</v>
      </c>
      <c r="D31" s="47" t="s">
        <v>103</v>
      </c>
      <c r="E31" s="47" t="s">
        <v>275</v>
      </c>
      <c r="F31" s="47" t="s">
        <v>262</v>
      </c>
      <c r="H31" s="47" t="s">
        <v>122</v>
      </c>
      <c r="I31" t="s">
        <v>204</v>
      </c>
    </row>
    <row r="32" spans="1:9" x14ac:dyDescent="0.3">
      <c r="A32" s="47" t="s">
        <v>327</v>
      </c>
      <c r="B32" t="s">
        <v>309</v>
      </c>
      <c r="C32" s="47" t="s">
        <v>224</v>
      </c>
      <c r="D32" s="47" t="s">
        <v>113</v>
      </c>
      <c r="E32" s="47"/>
      <c r="F32" s="47" t="s">
        <v>309</v>
      </c>
      <c r="G32" t="s">
        <v>345</v>
      </c>
      <c r="H32" s="47" t="s">
        <v>300</v>
      </c>
      <c r="I32" t="s">
        <v>204</v>
      </c>
    </row>
    <row r="33" spans="1:9" x14ac:dyDescent="0.3">
      <c r="A33" s="47" t="s">
        <v>328</v>
      </c>
      <c r="B33" t="s">
        <v>310</v>
      </c>
      <c r="C33" s="47" t="s">
        <v>229</v>
      </c>
      <c r="D33" s="47" t="s">
        <v>103</v>
      </c>
      <c r="E33" s="47" t="s">
        <v>346</v>
      </c>
      <c r="F33" s="47" t="s">
        <v>310</v>
      </c>
      <c r="H33" s="47" t="s">
        <v>300</v>
      </c>
      <c r="I33" t="s">
        <v>204</v>
      </c>
    </row>
    <row r="34" spans="1:9" x14ac:dyDescent="0.3">
      <c r="A34" s="47" t="s">
        <v>329</v>
      </c>
      <c r="B34" t="s">
        <v>311</v>
      </c>
      <c r="C34" s="47" t="s">
        <v>224</v>
      </c>
      <c r="D34" s="47" t="s">
        <v>113</v>
      </c>
      <c r="E34" s="47"/>
      <c r="F34" s="47" t="s">
        <v>311</v>
      </c>
      <c r="G34" t="s">
        <v>347</v>
      </c>
      <c r="H34" s="47" t="s">
        <v>301</v>
      </c>
      <c r="I34" t="s">
        <v>204</v>
      </c>
    </row>
    <row r="35" spans="1:9" x14ac:dyDescent="0.3">
      <c r="A35" s="47" t="s">
        <v>330</v>
      </c>
      <c r="B35" t="s">
        <v>312</v>
      </c>
      <c r="C35" s="47" t="s">
        <v>229</v>
      </c>
      <c r="D35" s="47" t="s">
        <v>103</v>
      </c>
      <c r="E35" s="47" t="s">
        <v>348</v>
      </c>
      <c r="F35" s="47" t="s">
        <v>312</v>
      </c>
      <c r="H35" s="47" t="s">
        <v>301</v>
      </c>
      <c r="I35" t="s">
        <v>204</v>
      </c>
    </row>
    <row r="36" spans="1:9" x14ac:dyDescent="0.3">
      <c r="A36" s="47" t="s">
        <v>331</v>
      </c>
      <c r="B36" t="s">
        <v>313</v>
      </c>
      <c r="C36" s="47" t="s">
        <v>224</v>
      </c>
      <c r="D36" s="47" t="s">
        <v>113</v>
      </c>
      <c r="E36" s="47"/>
      <c r="F36" s="47" t="s">
        <v>313</v>
      </c>
      <c r="G36" t="s">
        <v>349</v>
      </c>
      <c r="H36" s="47" t="s">
        <v>302</v>
      </c>
      <c r="I36" t="s">
        <v>204</v>
      </c>
    </row>
    <row r="37" spans="1:9" x14ac:dyDescent="0.3">
      <c r="A37" s="47" t="s">
        <v>332</v>
      </c>
      <c r="B37" t="s">
        <v>314</v>
      </c>
      <c r="C37" s="47" t="s">
        <v>229</v>
      </c>
      <c r="D37" s="47" t="s">
        <v>103</v>
      </c>
      <c r="E37" s="47" t="s">
        <v>350</v>
      </c>
      <c r="F37" s="47" t="s">
        <v>314</v>
      </c>
      <c r="H37" s="47" t="s">
        <v>302</v>
      </c>
      <c r="I37" t="s">
        <v>204</v>
      </c>
    </row>
    <row r="38" spans="1:9" x14ac:dyDescent="0.3">
      <c r="A38" s="47" t="s">
        <v>333</v>
      </c>
      <c r="B38" t="s">
        <v>315</v>
      </c>
      <c r="C38" s="47" t="s">
        <v>224</v>
      </c>
      <c r="D38" s="47" t="s">
        <v>113</v>
      </c>
      <c r="E38" s="47"/>
      <c r="F38" s="47" t="s">
        <v>315</v>
      </c>
      <c r="G38" t="s">
        <v>351</v>
      </c>
      <c r="H38" s="47" t="s">
        <v>303</v>
      </c>
      <c r="I38" t="s">
        <v>204</v>
      </c>
    </row>
    <row r="39" spans="1:9" x14ac:dyDescent="0.3">
      <c r="A39" s="47" t="s">
        <v>334</v>
      </c>
      <c r="B39" t="s">
        <v>316</v>
      </c>
      <c r="C39" s="47" t="s">
        <v>229</v>
      </c>
      <c r="D39" s="47" t="s">
        <v>103</v>
      </c>
      <c r="E39" s="47" t="s">
        <v>352</v>
      </c>
      <c r="F39" s="47" t="s">
        <v>316</v>
      </c>
      <c r="H39" s="47" t="s">
        <v>303</v>
      </c>
      <c r="I39" t="s">
        <v>204</v>
      </c>
    </row>
    <row r="40" spans="1:9" x14ac:dyDescent="0.3">
      <c r="A40" s="47" t="s">
        <v>335</v>
      </c>
      <c r="B40" t="s">
        <v>317</v>
      </c>
      <c r="C40" s="47" t="s">
        <v>224</v>
      </c>
      <c r="D40" s="47" t="s">
        <v>113</v>
      </c>
      <c r="E40" s="47"/>
      <c r="F40" s="47" t="s">
        <v>317</v>
      </c>
      <c r="G40" t="s">
        <v>353</v>
      </c>
      <c r="H40" s="47" t="s">
        <v>304</v>
      </c>
      <c r="I40" t="s">
        <v>204</v>
      </c>
    </row>
    <row r="41" spans="1:9" x14ac:dyDescent="0.3">
      <c r="A41" s="47" t="s">
        <v>336</v>
      </c>
      <c r="B41" t="s">
        <v>318</v>
      </c>
      <c r="C41" s="47" t="s">
        <v>229</v>
      </c>
      <c r="D41" s="47" t="s">
        <v>103</v>
      </c>
      <c r="E41" s="47" t="s">
        <v>354</v>
      </c>
      <c r="F41" s="47" t="s">
        <v>318</v>
      </c>
      <c r="H41" s="47" t="s">
        <v>304</v>
      </c>
      <c r="I41" t="s">
        <v>204</v>
      </c>
    </row>
    <row r="42" spans="1:9" x14ac:dyDescent="0.3">
      <c r="A42" s="47" t="s">
        <v>337</v>
      </c>
      <c r="B42" t="s">
        <v>319</v>
      </c>
      <c r="C42" s="47" t="s">
        <v>224</v>
      </c>
      <c r="D42" s="47" t="s">
        <v>113</v>
      </c>
      <c r="E42" s="47"/>
      <c r="F42" s="47" t="s">
        <v>319</v>
      </c>
      <c r="G42" t="s">
        <v>355</v>
      </c>
      <c r="H42" s="47" t="s">
        <v>305</v>
      </c>
      <c r="I42" t="s">
        <v>204</v>
      </c>
    </row>
    <row r="43" spans="1:9" x14ac:dyDescent="0.3">
      <c r="A43" s="47" t="s">
        <v>338</v>
      </c>
      <c r="B43" t="s">
        <v>320</v>
      </c>
      <c r="C43" s="47" t="s">
        <v>229</v>
      </c>
      <c r="D43" s="47" t="s">
        <v>103</v>
      </c>
      <c r="E43" s="47" t="s">
        <v>356</v>
      </c>
      <c r="F43" s="47" t="s">
        <v>320</v>
      </c>
      <c r="H43" s="47" t="s">
        <v>305</v>
      </c>
      <c r="I43" t="s">
        <v>204</v>
      </c>
    </row>
    <row r="44" spans="1:9" x14ac:dyDescent="0.3">
      <c r="A44" s="47" t="s">
        <v>339</v>
      </c>
      <c r="B44" t="s">
        <v>321</v>
      </c>
      <c r="C44" s="47" t="s">
        <v>224</v>
      </c>
      <c r="D44" s="47" t="s">
        <v>113</v>
      </c>
      <c r="E44" s="47"/>
      <c r="F44" s="47" t="s">
        <v>321</v>
      </c>
      <c r="G44" t="s">
        <v>357</v>
      </c>
      <c r="H44" s="47" t="s">
        <v>306</v>
      </c>
      <c r="I44" t="s">
        <v>204</v>
      </c>
    </row>
    <row r="45" spans="1:9" x14ac:dyDescent="0.3">
      <c r="A45" s="47" t="s">
        <v>340</v>
      </c>
      <c r="B45" t="s">
        <v>322</v>
      </c>
      <c r="C45" s="47" t="s">
        <v>229</v>
      </c>
      <c r="D45" s="47" t="s">
        <v>103</v>
      </c>
      <c r="E45" s="47" t="s">
        <v>358</v>
      </c>
      <c r="F45" s="47" t="s">
        <v>322</v>
      </c>
      <c r="H45" s="47" t="s">
        <v>306</v>
      </c>
      <c r="I45" t="s">
        <v>204</v>
      </c>
    </row>
    <row r="46" spans="1:9" x14ac:dyDescent="0.3">
      <c r="A46" s="47" t="s">
        <v>341</v>
      </c>
      <c r="B46" t="s">
        <v>323</v>
      </c>
      <c r="C46" s="47" t="s">
        <v>224</v>
      </c>
      <c r="D46" s="47" t="s">
        <v>113</v>
      </c>
      <c r="E46" s="47"/>
      <c r="F46" s="47" t="s">
        <v>323</v>
      </c>
      <c r="G46" t="s">
        <v>359</v>
      </c>
      <c r="H46" s="47" t="s">
        <v>307</v>
      </c>
      <c r="I46" t="s">
        <v>204</v>
      </c>
    </row>
    <row r="47" spans="1:9" x14ac:dyDescent="0.3">
      <c r="A47" s="47" t="s">
        <v>342</v>
      </c>
      <c r="B47" t="s">
        <v>324</v>
      </c>
      <c r="C47" s="47" t="s">
        <v>229</v>
      </c>
      <c r="D47" s="47" t="s">
        <v>103</v>
      </c>
      <c r="E47" s="47" t="s">
        <v>360</v>
      </c>
      <c r="F47" s="47" t="s">
        <v>324</v>
      </c>
      <c r="H47" s="47" t="s">
        <v>307</v>
      </c>
      <c r="I47" t="s">
        <v>204</v>
      </c>
    </row>
    <row r="48" spans="1:9" x14ac:dyDescent="0.3">
      <c r="A48" s="47" t="s">
        <v>343</v>
      </c>
      <c r="B48" t="s">
        <v>325</v>
      </c>
      <c r="C48" s="47" t="s">
        <v>224</v>
      </c>
      <c r="D48" s="47" t="s">
        <v>113</v>
      </c>
      <c r="E48" s="47"/>
      <c r="F48" s="47" t="s">
        <v>325</v>
      </c>
      <c r="G48" t="s">
        <v>361</v>
      </c>
      <c r="H48" s="47" t="s">
        <v>308</v>
      </c>
      <c r="I48" t="s">
        <v>204</v>
      </c>
    </row>
    <row r="49" spans="1:9" x14ac:dyDescent="0.3">
      <c r="A49" s="47" t="s">
        <v>344</v>
      </c>
      <c r="B49" t="s">
        <v>326</v>
      </c>
      <c r="C49" s="47" t="s">
        <v>229</v>
      </c>
      <c r="D49" s="47" t="s">
        <v>103</v>
      </c>
      <c r="E49" s="47" t="s">
        <v>362</v>
      </c>
      <c r="F49" s="47" t="s">
        <v>326</v>
      </c>
      <c r="H49" s="47" t="s">
        <v>308</v>
      </c>
      <c r="I49" t="s">
        <v>204</v>
      </c>
    </row>
    <row r="50" spans="1:9" x14ac:dyDescent="0.3">
      <c r="A50" s="47" t="s">
        <v>405</v>
      </c>
      <c r="B50" t="s">
        <v>391</v>
      </c>
      <c r="C50" s="47" t="s">
        <v>224</v>
      </c>
      <c r="D50" s="47" t="s">
        <v>113</v>
      </c>
      <c r="E50" s="47"/>
      <c r="F50" s="47" t="s">
        <v>391</v>
      </c>
      <c r="G50" t="s">
        <v>423</v>
      </c>
      <c r="H50" s="47" t="s">
        <v>383</v>
      </c>
      <c r="I50" t="s">
        <v>204</v>
      </c>
    </row>
    <row r="51" spans="1:9" x14ac:dyDescent="0.3">
      <c r="A51" s="47" t="s">
        <v>406</v>
      </c>
      <c r="B51" t="s">
        <v>392</v>
      </c>
      <c r="C51" s="47" t="s">
        <v>229</v>
      </c>
      <c r="D51" s="47" t="s">
        <v>103</v>
      </c>
      <c r="E51" s="47" t="s">
        <v>424</v>
      </c>
      <c r="F51" s="47" t="s">
        <v>392</v>
      </c>
      <c r="H51" s="47" t="s">
        <v>383</v>
      </c>
      <c r="I51" t="s">
        <v>204</v>
      </c>
    </row>
    <row r="52" spans="1:9" x14ac:dyDescent="0.3">
      <c r="A52" s="47" t="s">
        <v>407</v>
      </c>
      <c r="B52" t="s">
        <v>393</v>
      </c>
      <c r="C52" s="47" t="s">
        <v>224</v>
      </c>
      <c r="D52" s="47" t="s">
        <v>113</v>
      </c>
      <c r="E52" s="47"/>
      <c r="F52" s="47" t="s">
        <v>393</v>
      </c>
      <c r="G52" t="s">
        <v>425</v>
      </c>
      <c r="H52" s="47" t="s">
        <v>384</v>
      </c>
      <c r="I52" t="s">
        <v>204</v>
      </c>
    </row>
    <row r="53" spans="1:9" x14ac:dyDescent="0.3">
      <c r="A53" s="47" t="s">
        <v>408</v>
      </c>
      <c r="B53" t="s">
        <v>394</v>
      </c>
      <c r="C53" s="47" t="s">
        <v>229</v>
      </c>
      <c r="D53" s="47" t="s">
        <v>103</v>
      </c>
      <c r="E53" s="47" t="s">
        <v>426</v>
      </c>
      <c r="F53" s="47" t="s">
        <v>394</v>
      </c>
      <c r="H53" s="47" t="s">
        <v>384</v>
      </c>
      <c r="I53" t="s">
        <v>204</v>
      </c>
    </row>
    <row r="54" spans="1:9" x14ac:dyDescent="0.3">
      <c r="A54" s="47" t="s">
        <v>409</v>
      </c>
      <c r="B54" t="s">
        <v>395</v>
      </c>
      <c r="C54" s="47" t="s">
        <v>224</v>
      </c>
      <c r="D54" s="47" t="s">
        <v>113</v>
      </c>
      <c r="E54" s="47"/>
      <c r="F54" s="47" t="s">
        <v>395</v>
      </c>
      <c r="G54" t="s">
        <v>427</v>
      </c>
      <c r="H54" s="47" t="s">
        <v>385</v>
      </c>
      <c r="I54" t="s">
        <v>204</v>
      </c>
    </row>
    <row r="55" spans="1:9" x14ac:dyDescent="0.3">
      <c r="A55" s="47" t="s">
        <v>410</v>
      </c>
      <c r="B55" t="s">
        <v>396</v>
      </c>
      <c r="C55" s="47" t="s">
        <v>229</v>
      </c>
      <c r="D55" s="47" t="s">
        <v>103</v>
      </c>
      <c r="E55" s="47" t="s">
        <v>428</v>
      </c>
      <c r="F55" s="47" t="s">
        <v>396</v>
      </c>
      <c r="H55" s="47" t="s">
        <v>385</v>
      </c>
      <c r="I55" t="s">
        <v>204</v>
      </c>
    </row>
    <row r="56" spans="1:9" x14ac:dyDescent="0.3">
      <c r="A56" s="47" t="s">
        <v>411</v>
      </c>
      <c r="B56" t="s">
        <v>397</v>
      </c>
      <c r="C56" s="47" t="s">
        <v>224</v>
      </c>
      <c r="D56" s="47" t="s">
        <v>113</v>
      </c>
      <c r="E56" s="47"/>
      <c r="F56" s="47" t="s">
        <v>397</v>
      </c>
      <c r="G56" t="s">
        <v>429</v>
      </c>
      <c r="H56" s="47" t="s">
        <v>386</v>
      </c>
      <c r="I56" t="s">
        <v>204</v>
      </c>
    </row>
    <row r="57" spans="1:9" x14ac:dyDescent="0.3">
      <c r="A57" s="47" t="s">
        <v>412</v>
      </c>
      <c r="B57" t="s">
        <v>398</v>
      </c>
      <c r="C57" s="47" t="s">
        <v>229</v>
      </c>
      <c r="D57" s="47" t="s">
        <v>103</v>
      </c>
      <c r="E57" s="47" t="s">
        <v>430</v>
      </c>
      <c r="F57" s="47" t="s">
        <v>398</v>
      </c>
      <c r="H57" s="47" t="s">
        <v>386</v>
      </c>
      <c r="I57" t="s">
        <v>204</v>
      </c>
    </row>
    <row r="58" spans="1:9" x14ac:dyDescent="0.3">
      <c r="A58" s="47" t="s">
        <v>413</v>
      </c>
      <c r="B58" t="s">
        <v>399</v>
      </c>
      <c r="C58" s="47" t="s">
        <v>224</v>
      </c>
      <c r="D58" s="47" t="s">
        <v>113</v>
      </c>
      <c r="E58" s="47"/>
      <c r="F58" s="47" t="s">
        <v>399</v>
      </c>
      <c r="G58" t="s">
        <v>431</v>
      </c>
      <c r="H58" s="47" t="s">
        <v>387</v>
      </c>
      <c r="I58" t="s">
        <v>204</v>
      </c>
    </row>
    <row r="59" spans="1:9" x14ac:dyDescent="0.3">
      <c r="A59" s="47" t="s">
        <v>414</v>
      </c>
      <c r="B59" t="s">
        <v>400</v>
      </c>
      <c r="C59" s="47" t="s">
        <v>229</v>
      </c>
      <c r="D59" s="47" t="s">
        <v>103</v>
      </c>
      <c r="E59" s="47" t="s">
        <v>432</v>
      </c>
      <c r="F59" s="47" t="s">
        <v>400</v>
      </c>
      <c r="H59" s="47" t="s">
        <v>387</v>
      </c>
      <c r="I59" t="s">
        <v>204</v>
      </c>
    </row>
    <row r="60" spans="1:9" x14ac:dyDescent="0.3">
      <c r="A60" s="47" t="s">
        <v>415</v>
      </c>
      <c r="B60" t="s">
        <v>401</v>
      </c>
      <c r="C60" s="47" t="s">
        <v>224</v>
      </c>
      <c r="D60" s="47" t="s">
        <v>113</v>
      </c>
      <c r="E60" s="47"/>
      <c r="F60" s="47" t="s">
        <v>401</v>
      </c>
      <c r="G60" t="s">
        <v>433</v>
      </c>
      <c r="H60" s="47" t="s">
        <v>388</v>
      </c>
      <c r="I60" t="s">
        <v>204</v>
      </c>
    </row>
    <row r="61" spans="1:9" x14ac:dyDescent="0.3">
      <c r="A61" s="47" t="s">
        <v>416</v>
      </c>
      <c r="B61" t="s">
        <v>402</v>
      </c>
      <c r="C61" s="47" t="s">
        <v>229</v>
      </c>
      <c r="D61" s="47" t="s">
        <v>103</v>
      </c>
      <c r="E61" s="47" t="s">
        <v>434</v>
      </c>
      <c r="F61" s="47" t="s">
        <v>402</v>
      </c>
      <c r="H61" s="47" t="s">
        <v>388</v>
      </c>
      <c r="I61" t="s">
        <v>204</v>
      </c>
    </row>
    <row r="62" spans="1:9" x14ac:dyDescent="0.3">
      <c r="A62" s="47" t="s">
        <v>417</v>
      </c>
      <c r="B62" t="s">
        <v>421</v>
      </c>
      <c r="C62" s="47" t="s">
        <v>224</v>
      </c>
      <c r="D62" s="47" t="s">
        <v>113</v>
      </c>
      <c r="E62" s="47"/>
      <c r="F62" s="47" t="s">
        <v>421</v>
      </c>
      <c r="G62" t="s">
        <v>435</v>
      </c>
      <c r="H62" s="47" t="s">
        <v>389</v>
      </c>
      <c r="I62" t="s">
        <v>204</v>
      </c>
    </row>
    <row r="63" spans="1:9" x14ac:dyDescent="0.3">
      <c r="A63" s="47" t="s">
        <v>418</v>
      </c>
      <c r="B63" t="s">
        <v>422</v>
      </c>
      <c r="C63" s="47" t="s">
        <v>229</v>
      </c>
      <c r="D63" s="47" t="s">
        <v>103</v>
      </c>
      <c r="E63" s="47" t="s">
        <v>436</v>
      </c>
      <c r="F63" s="47" t="s">
        <v>422</v>
      </c>
      <c r="H63" s="47" t="s">
        <v>389</v>
      </c>
      <c r="I63" t="s">
        <v>204</v>
      </c>
    </row>
    <row r="64" spans="1:9" x14ac:dyDescent="0.3">
      <c r="A64" s="47" t="s">
        <v>419</v>
      </c>
      <c r="B64" t="s">
        <v>403</v>
      </c>
      <c r="C64" s="47" t="s">
        <v>224</v>
      </c>
      <c r="D64" s="47" t="s">
        <v>113</v>
      </c>
      <c r="E64" s="47"/>
      <c r="F64" s="47" t="s">
        <v>403</v>
      </c>
      <c r="G64" t="s">
        <v>437</v>
      </c>
      <c r="H64" s="47" t="s">
        <v>390</v>
      </c>
      <c r="I64" t="s">
        <v>204</v>
      </c>
    </row>
    <row r="65" spans="1:9" x14ac:dyDescent="0.3">
      <c r="A65" s="47" t="s">
        <v>420</v>
      </c>
      <c r="B65" t="s">
        <v>404</v>
      </c>
      <c r="C65" s="47" t="s">
        <v>229</v>
      </c>
      <c r="D65" s="47" t="s">
        <v>103</v>
      </c>
      <c r="E65" s="47" t="s">
        <v>438</v>
      </c>
      <c r="F65" s="47" t="s">
        <v>404</v>
      </c>
      <c r="H65" s="47" t="s">
        <v>390</v>
      </c>
      <c r="I65" t="s">
        <v>204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0 F A A B Q S w M E F A A C A A g A J l x 4 V r C H V 2 G k A A A A 9 g A A A B I A H A B D b 2 5 m a W c v U G F j a 2 F n Z S 5 4 b W w g o h g A K K A U A A A A A A A A A A A A A A A A A A A A A A A A A A A A h Y 8 x D o I w G I W v Q r r T 0 m o M I T 9 l Y I X E x M S 4 N q V C I x R D i + V u D h 7 J K 4 h R 1 M 3 x f e 8 b 3 r t f b 5 B N X R t c 1 G B 1 b 1 J E c Y Q C Z W R f a V O n a H T H M E Y Z h 6 2 Q J 1 G r Y J a N T S Z b p a h x 7 p w Q 4 r 3 H f o X 7 o S Y s i i g 5 l M V O N q o T 6 C P r / 3 K o j X X C S I U 4 7 F 9 j O M O U r n G 8 Y T g C s k A o t f k K b N 7 7 b H 8 g 5 G P r x k F x Z c O 8 A L J E I O 8 P / A F Q S w M E F A A C A A g A J l x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c e F b o K D v n F w I A A E E H A A A T A B w A R m 9 y b X V s Y X M v U 2 V j d G l v b j E u b S C i G A A o o B Q A A A A A A A A A A A A A A A A A A A A A A A A A A A D F V U 1 r 2 0 A Q v R v 8 H x b l Y o M r a i i 9 p C k 0 i l v 6 Q V J q k x 6 M E W v t u F m y 3 l l 2 V 9 T G 6 C f 1 1 J + Q P 9 a 1 F E k r S w 6 N K V Q X i R m 9 N z t v n k Y G E s t R k m l x H 5 / 3 e / 2 e u a M a G I m o o o Z c E A G 2 3 y P u u t H 8 B 0 g X m W w S E G G U a g 3 S f k d 9 v 0 S 8 H w x 3 8 2 u 6 h o s g B w a L b B 6 h t O 6 N x a j A n w U z r p A k d L 3 k l G H g m G Z 0 K S C c a S r N C v U 6 Q p G u 5 W y r w A y K a q P d L u A s c Y z B i F i X I B Y 2 N h u R X V 6 m F d x X a A V T L e K H X w n K K k X l N s u G / R 6 X 3 U f z d b i 8 i k + W o s T + J z U 4 U x o V B 0 a Z y 3 2 U 9 v W r c M + X J 7 9 6 q S Z M o U p V / D I e t 0 E M T K K 5 S p x Z Y v f a i 1 R 1 o A 0 v 8 3 n 6 C Y r O V h J B D R y h f f h d g T z a Z 4 z y C i w V A k 6 d Z g n / h w O N O t s 9 P p 1 b q v m e t 2 0 B F K h b U c t t K j A W s A X J u i z S m s H f q n k W X L 6 b T s g H g U s q g k 5 B C w G u w V h g n 5 D L Q f l B e K X d M T p C j 1 t k R P a w z 1 y y 8 A u s 7 E 1 q Q Q 8 r w a d A Y K O o Z M 4 X B U m t + i R P 5 M + F 7 q X k N X W 1 L v w N k R 2 L 1 2 X d 4 E 0 q r F s J C T p d J G V + Y a / b z h P W F n e l P E v l I y z j D a 8 9 Q w Q f 9 o Q U R 3 p o 1 W 3 6 0 L d e 5 b a 2 w X L V e C 1 m R R G O T y O p e 3 3 P n U B k x Y X V T d G n I N w v 7 B v + N I e i N x s C m t y R e b X g F o 5 g T F C T + e F W W p A 3 b 4 l M h W h 8 D I f 1 z / 8 A U E s B A i 0 A F A A C A A g A J l x 4 V r C H V 2 G k A A A A 9 g A A A B I A A A A A A A A A A A A A A A A A A A A A A E N v b m Z p Z y 9 Q Y W N r Y W d l L n h t b F B L A Q I t A B Q A A g A I A C Z c e F Y P y u m r p A A A A O k A A A A T A A A A A A A A A A A A A A A A A P A A A A B b Q 2 9 u d G V u d F 9 U e X B l c 1 0 u e G 1 s U E s B A i 0 A F A A C A A g A J l x 4 V u g o O + c X A g A A Q Q c A A B M A A A A A A A A A A A A A A A A A 4 Q E A A E Z v c m 1 1 b G F z L 1 N l Y 3 R p b 2 4 x L m 1 Q S w U G A A A A A A M A A w D C A A A A R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j U A A A A A A A C I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z L T A z L T I 0 V D E 0 O j M z O j E y L j A y N z g y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l H Q U F B P S I g L z 4 8 R W 5 0 c n k g V H l w Z T 0 i R m l s b E N v d W 5 0 I i B W Y W x 1 Z T 0 i b D I 4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M Y X N 0 V X B k Y X R l Z C I g V m F s d W U 9 I m Q y M D I z L T A z L T I 0 V D E 0 O j M z O j E y L j A 0 M j M y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l E Q m d N R 0 F 3 W U d B d z 0 9 I i A v P j x F b n R y e S B U e X B l P S J G a W x s Q 2 9 1 b n Q i I F Z h b H V l P S J s N T Y 1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M t M D M t M j R U M T Q 6 M z M 6 M T E u O T c 1 N D E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Q U d C Z 1 l H Q U F Z Q S I g L z 4 8 R W 5 0 c n k g V H l w Z T 0 i R m l s b E N v d W 5 0 I i B W Y W x 1 Z T 0 i b D Y 0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z L T A z L T I 0 V D E 0 O j M z O j E x L j k 5 O D A 3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l E Q m d N R 0 F 3 W U d B d 1 l B Q m d Z R 0 J n Q T 0 i I C 8 + P E V u d H J 5 I F R 5 c G U 9 I k Z p b G x D b 3 V u d C I g V m F s d W U 9 I m w y M j E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A G r D x W 8 x E + 1 F / l 8 y 4 Q O M w A A A A A C A A A A A A A Q Z g A A A A E A A C A A A A C m 4 r T m j u i v y n W w D H 1 z P 9 r K 6 v V z r I h f a K 3 7 O r x t V 4 + 5 N Q A A A A A O g A A A A A I A A C A A A A D h l l S 5 P A 1 O l 6 y u M q W F 2 J W L s c z K H R V I a x I T t w G h R E z I j V A A A A D a I K E d o 7 Y + K q J w d M m M 0 0 u d H h 8 Q W J u n i C + 8 m H r O 4 i e i i o X t u u j A 7 A G Z t 8 k 5 s h 5 8 D o x r c 1 F B Y H P k d N P 8 z z E C 5 y N C 7 q M Y M H U J c E z a q Y x + w w R N 8 E A A A A B X M q c s 7 O S R U V Q x w F e T i x r J c I E G w F a M N m E 9 l D 0 l i P 9 7 5 Z g K 7 h f W 0 i F 8 X 0 G N P G C A E v d + A Q A X i J p N V x k + D W Z F z v z a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2023-03-24T14:33:22Z</dcterms:modified>
</cp:coreProperties>
</file>