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E2EA0CC-909F-42C7-BFDB-A551AB825DFA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BD_Capas!$A$1:$J$47</definedName>
    <definedName name="DatosExternos_1" localSheetId="8" hidden="1">BD_Detalles!$A$1:$I$20</definedName>
    <definedName name="DatosExternos_1" localSheetId="6" hidden="1">'Capas (2)'!$A$1:$E$3</definedName>
    <definedName name="DatosExternos_2" localSheetId="3" hidden="1">'BASE Global'!$A$1:$Q$39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3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I28" i="1"/>
  <c r="H28" i="2" l="1"/>
  <c r="I28" i="2" s="1"/>
  <c r="F28" i="2"/>
  <c r="C28" i="2"/>
  <c r="A21" i="2" l="1"/>
  <c r="A22" i="2" s="1"/>
  <c r="H21" i="2"/>
  <c r="I21" i="2" s="1"/>
  <c r="I3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F21" i="2" l="1"/>
  <c r="C21" i="2"/>
  <c r="B21" i="2"/>
  <c r="B22" i="2"/>
  <c r="H22" i="2"/>
  <c r="I22" i="2" s="1"/>
  <c r="F22" i="2"/>
  <c r="A23" i="2"/>
  <c r="C22" i="2"/>
  <c r="C23" i="2" l="1"/>
  <c r="F23" i="2"/>
  <c r="B23" i="2"/>
  <c r="H23" i="2"/>
  <c r="I23" i="2" s="1"/>
  <c r="A24" i="2"/>
  <c r="F24" i="2" l="1"/>
  <c r="C24" i="2"/>
  <c r="H24" i="2"/>
  <c r="I24" i="2" s="1"/>
  <c r="B24" i="2"/>
  <c r="A25" i="2"/>
  <c r="H25" i="2" l="1"/>
  <c r="I25" i="2" s="1"/>
  <c r="F25" i="2"/>
  <c r="C25" i="2"/>
  <c r="B25" i="2"/>
  <c r="A26" i="2"/>
  <c r="H26" i="2" l="1"/>
  <c r="I26" i="2" s="1"/>
  <c r="F26" i="2"/>
  <c r="C26" i="2"/>
  <c r="A27" i="2"/>
  <c r="B26" i="2"/>
  <c r="H27" i="2" l="1"/>
  <c r="I27" i="2" s="1"/>
  <c r="F27" i="2"/>
  <c r="C27" i="2"/>
  <c r="B27" i="2"/>
  <c r="H20" i="2" l="1"/>
  <c r="I20" i="2" s="1"/>
  <c r="F20" i="2"/>
  <c r="C20" i="2"/>
  <c r="B20" i="2"/>
  <c r="A11" i="2" l="1"/>
  <c r="F11" i="2" s="1"/>
  <c r="B10" i="2"/>
  <c r="C10" i="2"/>
  <c r="F10" i="2"/>
  <c r="H10" i="2"/>
  <c r="I10" i="2" s="1"/>
  <c r="I21" i="1"/>
  <c r="E2" i="3"/>
  <c r="C11" i="2" l="1"/>
  <c r="B11" i="2"/>
  <c r="A12" i="2"/>
  <c r="A13" i="2" s="1"/>
  <c r="A14" i="2" s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A15" i="2"/>
  <c r="B14" i="2"/>
  <c r="C14" i="2"/>
  <c r="F14" i="2"/>
  <c r="H14" i="2"/>
  <c r="I14" i="2" s="1"/>
  <c r="A16" i="2" l="1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16" i="2" l="1"/>
  <c r="H16" i="2"/>
  <c r="I16" i="2" s="1"/>
  <c r="A17" i="2"/>
  <c r="B16" i="2"/>
  <c r="C16" i="2"/>
  <c r="G2" i="3"/>
  <c r="F17" i="2" l="1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H18" i="2" l="1"/>
  <c r="I18" i="2" s="1"/>
  <c r="F18" i="2"/>
  <c r="C18" i="2"/>
  <c r="A19" i="2"/>
  <c r="B18" i="2"/>
  <c r="F19" i="2" l="1"/>
  <c r="H19" i="2"/>
  <c r="I19" i="2" s="1"/>
  <c r="B19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<sst xmlns="http://schemas.openxmlformats.org/spreadsheetml/2006/main" count="1088" uniqueCount="194">
  <si>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</si>
  <si>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</si>
  <si>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</si>
  <si>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</si>
  <si>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</si>
  <si>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</si>
  <si>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</si>
  <si>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</si>
  <si>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</si>
  <si>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</si>
  <si>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</si>
  <si>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</si>
  <si>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</si>
  <si>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</si>
  <si>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</si>
  <si>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</si>
  <si>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</si>
  <si>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</si>
  <si>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</si>
  <si>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</si>
  <si>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</si>
  <si>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</si>
  <si>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</si>
  <si>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</si>
  <si>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</si>
  <si>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</si>
  <si>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</si>
  <si>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</si>
  <si>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</si>
  <si>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</si>
  <si>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</si>
  <si>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</si>
  <si>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</si>
  <si>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</si>
  <si>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</si>
  <si>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</si>
  <si>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</si>
  <si>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</si>
  <si>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</si>
  <si>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</si>
  <si>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</si>
  <si>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</si>
  <si>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</si>
  <si>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</si>
  <si>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</si>
  <si>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</si>
  <si>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</si>
  <si>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</si>
  <si>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</si>
  <si>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</si>
  <si>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</si>
  <si>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</si>
  <si>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</si>
  <si>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</si>
  <si>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</si>
  <si>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</si>
  <si>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</si>
  <si>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</si>
  <si>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</si>
  <si>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</si>
  <si>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</si>
  <si>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</si>
  <si>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</si>
  <si>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</si>
  <si>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</si>
  <si>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</si>
  <si>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</si>
  <si>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</si>
  <si>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</si>
  <si>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</si>
  <si>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</si>
  <si>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</si>
  <si>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</si>
  <si>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</si>
  <si>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</si>
  <si>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</si>
  <si>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</si>
  <si>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</si>
  <si>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</si>
  <si>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</si>
  <si>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</si>
  <si>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</si>
  <si>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</si>
  <si>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</si>
  <si>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</si>
  <si>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</si>
  <si>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</si>
  <si>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</si>
  <si>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</si>
  <si>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</si>
  <si>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</si>
  <si>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</si>
  <si>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</si>
  <si>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</si>
  <si>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</si>
  <si>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</si>
  <si>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</si>
  <si>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</si>
  <si>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</si>
  <si>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</si>
  <si>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</si>
  <si>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</si>
  <si>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</si>
  <si>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</si>
  <si>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</si>
  <si>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</si>
  <si>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</si>
  <si>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</si>
  <si>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</si>
  <si>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</si>
  <si>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</si>
  <si>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</si>
  <si>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</si>
  <si>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</si>
  <si>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</si>
  <si>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</si>
  <si>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</si>
  <si>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</si>
  <si>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</si>
  <si>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</si>
  <si>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</si>
  <si>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</si>
  <si>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</si>
  <si>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</si>
  <si>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</si>
  <si>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</si>
  <si>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</si>
  <si>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</si>
  <si>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</si>
  <si>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</si>
  <si>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</si>
  <si>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</si>
  <si>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</si>
  <si>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</si>
  <si>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</si>
  <si>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</si>
  <si>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</si>
  <si>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</si>
  <si>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</si>
  <si>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</si>
  <si>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</si>
  <si>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</si>
  <si>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</si>
  <si>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</si>
  <si>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</si>
  <si>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</si>
  <si>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https://github.com/Sud-Austral/mapa_insumos/tree/main/uso_suelo/esri/2020/?Codcom=00000.json</t>
  </si>
  <si>
    <t>#26b4fb</t>
  </si>
  <si>
    <t>#A3FFA3</t>
  </si>
  <si>
    <t>#006900</t>
  </si>
  <si>
    <t>USO_TIERRA</t>
  </si>
  <si>
    <t>Uso de la Tierra</t>
  </si>
  <si>
    <t>SUBUSO</t>
  </si>
  <si>
    <t>Subuso</t>
  </si>
  <si>
    <t>ESTRUCTURA</t>
  </si>
  <si>
    <t>Estructura</t>
  </si>
  <si>
    <t>COBERTURA</t>
  </si>
  <si>
    <t>Cobertura</t>
  </si>
  <si>
    <t>ALTURA</t>
  </si>
  <si>
    <t>Altura</t>
  </si>
  <si>
    <t>TIPO_FORES</t>
  </si>
  <si>
    <t>Tipo Forestal</t>
  </si>
  <si>
    <t>SUBTIPOFOR</t>
  </si>
  <si>
    <t>Subtipo Forestal</t>
  </si>
  <si>
    <t>ESPCC1</t>
  </si>
  <si>
    <t>ESPCC2</t>
  </si>
  <si>
    <t>POL_VISITA</t>
  </si>
  <si>
    <t>TX_PRO10</t>
  </si>
  <si>
    <t>ID_ESP_CC</t>
  </si>
  <si>
    <t>ID_ESP</t>
  </si>
  <si>
    <t>ESPECI_CI</t>
  </si>
  <si>
    <t>Nombre Científico</t>
  </si>
  <si>
    <t>ESPECI_CO</t>
  </si>
  <si>
    <t>Nombre Común</t>
  </si>
  <si>
    <t>ESP_C</t>
  </si>
  <si>
    <t>Estado Conservación</t>
  </si>
  <si>
    <t>01-1</t>
  </si>
  <si>
    <t>Áreas Desprovistas de Vegetación</t>
  </si>
  <si>
    <t>#87561B</t>
  </si>
  <si>
    <t>Áreas Urbanas e Industriales</t>
  </si>
  <si>
    <t>#FF0000</t>
  </si>
  <si>
    <t>Bosques</t>
  </si>
  <si>
    <t>#00CD00</t>
  </si>
  <si>
    <t>Cuerpos de Agua</t>
  </si>
  <si>
    <t>#002060</t>
  </si>
  <si>
    <t>Humedales</t>
  </si>
  <si>
    <t>Nieves Eternas y Glaciares</t>
  </si>
  <si>
    <t>#4af8fc</t>
  </si>
  <si>
    <t>Praderas y Matorrales</t>
  </si>
  <si>
    <t>Terrenos Agrícolas</t>
  </si>
  <si>
    <t>Uso de la Tierra| ESRI 2020</t>
  </si>
  <si>
    <t>Uso de la Tierra| Catastro</t>
  </si>
  <si>
    <t>Uso de la Tierra| Subuso Catastro</t>
  </si>
  <si>
    <t>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</si>
</sst>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9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CC99"/>
      </patternFill>
    </fill>
    <fill>
      <patternFill patternType="solid">
        <fgColor rgb="FF87561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AF8F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7" fillId="15" borderId="3" applyNumberFormat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6" fontId="8" fillId="0" borderId="0" xfId="0" quotePrefix="1" applyNumberFormat="1" applyFont="1" applyAlignment="1">
      <alignment horizontal="center" vertical="top"/>
    </xf>
    <xf numFmtId="0" fontId="16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16" fontId="2" fillId="3" borderId="0" xfId="0" applyNumberFormat="1" applyFont="1" applyFill="1" applyAlignment="1">
      <alignment horizontal="center"/>
    </xf>
    <xf numFmtId="0" fontId="18" fillId="0" borderId="0" xfId="0" applyFont="1" applyAlignment="1">
      <alignment horizontal="left" vertical="top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6" fillId="19" borderId="4" xfId="0" applyFont="1" applyFill="1" applyBorder="1" applyAlignment="1">
      <alignment horizontal="center"/>
    </xf>
    <xf numFmtId="0" fontId="10" fillId="20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9" fillId="15" borderId="5" xfId="2" applyFont="1" applyBorder="1" applyAlignment="1">
      <alignment horizontal="left" vertical="top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20" fillId="0" borderId="5" xfId="2" applyFont="1" applyFill="1" applyBorder="1" applyAlignment="1">
      <alignment horizontal="center" vertical="top"/>
    </xf>
    <xf numFmtId="0" fontId="10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8" fillId="0" borderId="0" xfId="0" quotePrefix="1" applyFont="1" applyBorder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3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9.475729745369" createdVersion="8" refreshedVersion="8" minRefreshableVersion="3" recordCount="4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70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ID_ESP_CC"/>
        <s v="ID_ESP"/>
        <s v="ESPECI_CI"/>
        <s v="ESPECI_CO"/>
        <s v="ESP_C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Tiene_Tran" u="1"/>
        <s v="NOMBRE_DE" u="1"/>
        <s v="ORIGEN" u="1"/>
        <s v="CONCESIONA" u="1"/>
        <s v="F_NUM_ACC" u="1"/>
        <s v="FUENTE_ESP" u="1"/>
        <s v="rangos_v2_1_MIN_MIN" u="1"/>
        <s v="INSPECTOR_" u="1"/>
        <s v="Ejercicio" u="1"/>
        <s v="rangos_v2_2_MIN_MIN" u="1"/>
        <s v="Alt_min" u="1"/>
        <s v="NOX_2016" u="1"/>
        <s v="COD_BNA" u="1"/>
        <s v="1_STD" u="1"/>
        <s v="rangos_v2_3_MIN_MIN" u="1"/>
        <s v="CODCUEN" u="1"/>
        <s v="COD_PRO_ES" u="1"/>
        <s v="TOTAL_VI_1" u="1"/>
        <s v="HMIN" u="1"/>
        <s v="rangos_v2_4_MIN_MIN" u="1"/>
        <s v="Nombre_Sol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CODSCUEN" u="1"/>
        <s v="historia" u="1"/>
        <s v="Departamen" u="1"/>
        <s v="mat_didact" u="1"/>
        <s v="Resolución Imagen" u="1"/>
        <s v="MODALIDAD" u="1"/>
        <s v="OUA" u="1"/>
        <s v="COD_ZonLoc" u="1"/>
        <s v="ANIO_DOC" u="1"/>
        <s v="7_STD" u="1"/>
        <s v="CUT_Cia" u="1"/>
        <s v="FUENTEHID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FUENHID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CAP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JV_ID" u="1"/>
        <s v="osm_id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Nombre_Sol   " u="1"/>
        <s v="Área afectada comuna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Fuente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Código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NOM_REGION" u="1"/>
        <s v="7_SUM" u="1"/>
        <s v="ZONA_CENSA" u="1"/>
        <s v="fclass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NOM_PROVIN" u="1"/>
        <s v="SUMINISTRO" u="1"/>
        <s v="LONGITUD" u="1"/>
        <s v="COD_BOC07" u="1"/>
        <s v="movreducid" u="1"/>
        <s v="ID-Cat" u="1"/>
        <s v="MXLOCATION" u="1"/>
        <s v="6_MAX" u="1"/>
        <s v="C_DEPEND" u="1"/>
        <s v="Residuos" u="1"/>
        <s v="usos" u="1"/>
        <s v="Celcius" u="1"/>
        <s v="N° Código_de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Area" u="1"/>
        <s v="TIPFUEN" u="1"/>
        <s v="OBSERVA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Fojas" u="1"/>
        <s v="ORIENTACIO" u="1"/>
        <s v="Clasificac " u="1"/>
        <s v="ESTACIONAL" u="1"/>
        <s v="8_MIN" u="1"/>
        <s v="FECHA_TERM" u="1"/>
        <s v="4_MEAN" u="1"/>
        <s v="Categoría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PORC_REVES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TIPO_CANAL" u="1"/>
        <s v="rangos_v2_EVI_MAX" u="1"/>
        <s v="arte" u="1"/>
        <s v="Name_AP" u="1"/>
        <s v="Longitud-2022" u="1"/>
        <s v="C_B_R_" u="1"/>
        <s v="UNI_COD" u="1"/>
        <s v="2_AREA" u="1"/>
        <s v="N°_Certif" u="1"/>
        <s v="N°_CBR" u="1"/>
        <s v="VOL_M3" u="1"/>
        <s v="rangos_v2_CEL_MAX" u="1"/>
        <s v="Tipo_Derec" u="1"/>
        <s v="biblioteca" u="1"/>
        <s v="OUA_TIPO" u="1"/>
        <s v="proteccion" u="1"/>
        <s v="4_AREA" u="1"/>
        <s v="Cuenca" u="1"/>
        <s v="AMBITO" u="1"/>
        <s v="Clasificación 1" u="1"/>
        <s v="Clase" u="1"/>
        <s v="Link Base" u="1"/>
        <s v="OU_ID" u="1"/>
        <s v="WGI_1-2022" u="1"/>
        <s v="WGI_1" u="1"/>
        <s v="Clasificación 2" u="1"/>
        <s v="DATUM" u="1"/>
        <s v="SERV_NOMBR" u="1"/>
        <s v="Año" u="1"/>
        <s v="6_AREA" u="1"/>
        <s v="Designa" u="1"/>
        <s v="TIPO_SOST" u="1"/>
        <s v="MAT_NAC" u="1"/>
        <s v="Tiene_Renu" u="1"/>
        <s v="PROVINCIA_1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Valor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Código_Ex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UNIDAD_GE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audal__An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NOMCAN" u="1"/>
        <s v="Región" u="1"/>
        <s v="TIPO_DE_UN" u="1"/>
        <s v="TECNOLOGIA" u="1"/>
        <s v="FID_Lim_Co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NOM_COM_RB" u="1"/>
        <s v="Y-2017" u="1"/>
        <s v="VIV_TIPO_T" u="1"/>
        <s v="estacion" u="1"/>
        <s v="MAT_MUJ_TO" u="1"/>
        <s v="PAGADO" u="1"/>
        <s v="Unidad_d_1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Uso_del_Ag" u="1"/>
        <s v="Área (km2)-2017" u="1"/>
        <s v="MED_MEN_H" u="1"/>
        <s v="CAPREG" u="1"/>
        <s v="3_COUNT" u="1"/>
        <s v="Número_ma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F_OUA" u="1"/>
        <s v="x" u="1"/>
        <s v="Rango_pro" u="1"/>
        <s v="X-2022" u="1"/>
        <s v="CERTIFICA" u="1"/>
        <s v="VIA" u="1"/>
        <s v="Designacio" u="1"/>
        <s v="TIPO_EMBAL" u="1"/>
        <s v="COD_CAN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e" u="1"/>
        <s v="COD_SCUEN" u="1"/>
        <s v="COD_GLA-22" u="1"/>
        <s v="Agua 2022 (m3)" u="1"/>
        <s v="SERVICIOS" u="1"/>
        <s v="Titular_ca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JV" u="1"/>
        <s v="cobro_ent" u="1"/>
        <s v="DTE_DIRECC" u="1"/>
        <s v="no_peligr_" u="1"/>
        <s v="Codcom" u="1"/>
        <s v="F_TRAZADO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CODBOC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F_ORIGN_FH" u="1"/>
        <s v="ZONA_GLACI" u="1"/>
        <s v="ID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type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Naturaleza" u="1"/>
        <s v="1_MIN" u="1"/>
        <s v="F_CAMBIO" u="1"/>
        <s v="FID_gis_os" u="1"/>
        <s v="NORTE" u="1"/>
        <s v="NÃƒÂºm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CAPEST" u="1"/>
        <s v="F_REAPER" u="1"/>
        <s v="MED_MAY_SI" u="1"/>
        <s v="¿Caudal_P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SubCuenca" u="1"/>
        <s v="SubSubCuen" u="1"/>
        <s v="3_MEAN" u="1"/>
        <s v="NUMERO" u="1"/>
        <s v="NOM_COMUNA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UNIDAD__01" u="1"/>
        <s v="Variación Agua (%) " u="1"/>
        <s v="JUEGOS_INF" u="1"/>
        <s v="COD_DESTAC" u="1"/>
        <s v="VIV_TIPO_C" u="1"/>
        <s v="NIVEL_CONS" u="1"/>
        <s v="DAA_subter" u="1"/>
        <s v="CONDICIO" u="1"/>
        <s v="Nombre Sol" u="1"/>
        <s v="7_MEAN" u="1"/>
        <s v="SubClase" u="1"/>
        <s v="TOOLTIP" u="1"/>
        <s v="USO_TUR" u="1"/>
        <s v="N°_Certif " u="1"/>
        <s v="TOT_PERSON" u="1"/>
        <s v="CH_CASQ" u="1"/>
        <s v="Ha_AP" u="1"/>
        <s v="F_REVEST" u="1"/>
        <s v="NOM_REG_RB" u="1"/>
        <s v="RBD" u="1"/>
        <s v="LETRA_TIPO" u="1"/>
        <s v="MAT_SI_TOT" u="1"/>
        <s v="EJEC_PRESU" u="1"/>
        <s v="PERSONAS_M" u="1"/>
        <s v="1_AREA" u="1"/>
        <s v="¿Posee__m" u="1"/>
        <s v="CONURB" u="1"/>
        <s v="TIPBOC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MAT_TOTAL" u="1"/>
        <s v="3_AREA" u="1"/>
        <s v="ESTADO_EDI" u="1"/>
        <s v="ALT_MURO" u="1"/>
        <s v="Volumen (m3)-2017" u="1"/>
        <s v="Caudal_Eco" u="1"/>
        <s v="N_ACCIONES" u="1"/>
        <s v="guard_ropa" u="1"/>
        <s v="Variación Agua (m3) " u="1"/>
        <s v="DEPEN" u="1"/>
        <s v="Acciones_1" u="1"/>
        <s v="N_TOTAL" u="1"/>
        <s v="N°__Solic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  <s v="CODCAN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16"/>
    </cacheField>
    <cacheField name="descripcion_capa" numFmtId="0">
      <sharedItems containsBlank="1" count="427">
        <m/>
        <s v="Uso de la Tierra| ESRI 2020"/>
        <s v="Uso de la Tierra| Subuso Catastro"/>
        <s v="Uso de la Tierra| Catastro"/>
        <s v="Información de Pozos" u="1"/>
        <s v="Fuentes Fijas: Nombre" u="1"/>
        <s v="Plan Cuadrante: Código" u="1"/>
        <s v="Hidrogeología: Tipo Información" u="1"/>
        <s v="Canales: Origen" u="1"/>
        <s v="Glaciares Inventario 2014" u="1"/>
        <s v="Abastecimiento: Comida Rápida" u="1"/>
        <s v="Establecimientos Salud: Prestador" u="1"/>
        <s v="Educación Secundaria  | Sostenedor" u="1"/>
        <s v="Distancia media (m) a centro de salud" u="1"/>
        <s v="Puentes" u="1"/>
        <s v="Alojamiento: Albergue" u="1"/>
        <s v="Usuario Consuntivo Detalle" u="1"/>
        <s v="Alojamiento: Casa Invitados - Detalle" u="1"/>
        <s v="EIA: Estado" u="1"/>
        <s v="Estaciones Glaciológicas" u="1"/>
        <s v="Uso de la Tierra: Catastro" u="1"/>
        <s v="ESRI 2020: Uso de la Tierra" u="1"/>
        <s v="Red Hídrica" u="1"/>
        <s v="Lago-Embalse" u="1"/>
        <s v="Lagos - Embalses" u="1"/>
        <s v="Abastecimiento: Cafetería" u="1"/>
        <s v="Uso de la Tierra: ESRI 2020" u="1"/>
        <s v="Canales: Fuente Hídrica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Compra: Tienda Regalos - Detalle" u="1"/>
        <s v="0 Actualización Área Quemada Estimada al 13-02-2023" u="1"/>
        <s v="Compras: Quiosco" u="1"/>
        <s v="Derechos Agua: Ejercicio" u="1"/>
        <s v="Estación Glaciológica: Nombre" u="1"/>
        <s v="Compras: Centro Comercial - Detalle" u="1"/>
        <s v="Educación Secundaria  | Establecimiento" u="1"/>
        <s v="BH Evaporación Real" u="1"/>
        <s v="Bocatomas: Tipo Fuente" u="1"/>
        <s v="Carabineros: Tipo Unidad" u="1"/>
        <s v="Derechos Agua: Naturaleza" u="1"/>
        <s v="Usuarios con Derechos Consuntivos" u="1"/>
        <s v="Educación Secundaria| Establecimiento" u="1"/>
        <s v="Alojamiento: Sitio Caravanas - Detalle" u="1"/>
        <s v="Usuarios Consuntivo" u="1"/>
        <s v="Calidad Agua: Estado" u="1"/>
        <s v="Límite Manzanas: Manzana" u="1"/>
        <s v="Declaraciones Agotamiento" u="1"/>
        <s v="Compras: General - Detalle" u="1"/>
        <s v="Compras: Quiosco - Detalle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Usuarios con Derechos No Consuntivo Detalle" u="1"/>
        <s v="Canales: Subsubcuenca" u="1"/>
        <s v="Comparativo 2014: Nombre Glaciar" u="1"/>
        <s v="Comparativo 2022: Nombre Glaciar" u="1"/>
        <s v="Precipitación Máxima Diaria: (mm)" u="1"/>
        <s v="Abastecimiento: Comida Rápida - Detalle" u="1"/>
        <s v="Abastecimiento: Sitio Público - Detalle" u="1"/>
        <s v="Tipos de Pozo" u="1"/>
        <s v="Educación Secundaria" u="1"/>
        <s v="Niveles Pozos: Tipo Limitación" u="1"/>
        <s v="Usuarios con Derechos Consuntivo Detalle" u="1"/>
        <s v="Riesgo Daño J1 VIIRS No Consuntivo USUARIO" u="1"/>
        <s v="Bocatomas: Estado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Comunidades de Agua" u="1"/>
        <s v="Microdatos Censo: Urbano" u="1"/>
        <s v="Catastro: Altura del Bosque" u="1"/>
        <s v="Glaciares 2014: Fuente Digital" u="1"/>
        <s v="Glaciares 2022: Fuente Digital" u="1"/>
        <s v="Riesgo Daño J1 VIIRS No Consuntivo" u="1"/>
        <s v="Grifos" u="1"/>
        <s v="Humedales: Clase" u="1"/>
        <s v="Compras: Carnicería" u="1"/>
        <s v="AR - ZP: Acuífero" u="1"/>
        <s v="Compras: Panadería" u="1"/>
        <s v="Usuario No Consuntivo" u="1"/>
        <s v="Bocatomas: Subsubcuenca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Alertas de Incendios MODIS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Riesgo Daño MODIS Consuntivo USUARIO" u="1"/>
        <s v="Riesgo Daño SUOMI Consuntivo USUARIO" u="1"/>
        <s v="APR: Localidad" u="1"/>
        <s v="Bocatomas: Tipo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Alojamiento: Choza Alpina - Detalle" u="1"/>
        <s v="Humedales" u="1"/>
        <s v="Alojamiento: Chalet" u="1"/>
        <s v="Comunidades de Agua Detalle" u="1"/>
        <s v="Niveles Pozos: Tipo Estudio" u="1"/>
        <s v="Abastecimiento: Bar - Detalle" u="1"/>
        <s v="Punto Interés: Abastecimient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Canales: Tipo" u="1"/>
        <s v="Parques Urbanos" u="1"/>
        <s v="Límite Manzanas: Nombre Urbano" u="1"/>
        <s v="Atractivos Turísticos: Propiedad" u="1"/>
        <s v="Compras: General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Compras: Florería" u="1"/>
        <s v="Piso Vegetacional" u="1"/>
        <s v="Compañía de Bomberos" u="1"/>
        <s v="Bocatomas: Tipo Captación" u="1"/>
        <s v="Alojamiento: Camping - Detalle" u="1"/>
        <s v="Alojamiento: Refugio - Detalle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anales: Detalle" u="1"/>
        <s v="Comparativo 2014" u="1"/>
        <s v="Glaciares: Orientación" u="1"/>
        <s v="Precipitación Máxima Diaria" u="1"/>
        <s v="Alertas de Incendios J1_VIIRS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Educación Secundaria| Sostenedor" u="1"/>
        <s v="Fuentes Fijas: Rubro" u="1"/>
        <s v="Compras: Supermercado" u="1"/>
        <s v="Estaciones Fluviométricas" u="1"/>
        <s v="Abastecimiento: Zona Comidas" u="1"/>
        <s v="Lago-Embalse: Nombre" u="1"/>
        <s v="Glaciares: Clasificación" u="1"/>
        <s v="Compras: Centro Comercial" u="1"/>
        <s v="Compras: Panadería - Detalle" u="1"/>
        <s v="Programas SENAME: Tipo Proyecto" u="1"/>
        <s v="Riesgo Daño J1 VIIRS Consuntivo" u="1"/>
        <s v="Riesgo Daño MODIS No Consuntivo" u="1"/>
        <s v="Riesgo Daño SUOMI No Consuntivo" u="1"/>
        <s v="Educación Secundaria| Dependencia" u="1"/>
        <s v="Plan Cuadrante" u="1"/>
        <s v="Red Vial: Clase" u="1"/>
        <s v="APR: Subsubcuenca" u="1"/>
        <s v="Educación Secundaria | 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ras: Carnicería - Detalle" u="1"/>
        <s v="Compras: Jardinería - Detalle" u="1"/>
        <s v="Compras: Verdulería - Detalle" u="1"/>
        <s v="Compras: Supermercado - Detalle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Canales: Organización Usuaria" u="1"/>
        <s v="Establecimiento Escolar: Nombre" u="1"/>
        <s v="Glaciares 2014 : Clasificación 2" u="1"/>
        <s v="Abastecimiento: Zona Comidas - Detalle" u="1"/>
        <s v="AR-ZP: Acuífero" u="1"/>
        <s v="Alojamiento: Motel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Punto Interés: Abastecimiento - Detalle" u="1"/>
        <s v="SEIA: Estado" u="1"/>
        <s v="Áreas Protegidas" u="1"/>
        <s v="Alojamiento: Refugio" u="1"/>
        <s v="Catastro: Subuso de la Tierra" u="1"/>
        <s v="Áreas Restringidas - Zonas Protegidas" u="1"/>
        <s v="Museos" u="1"/>
        <s v="Junta Vigilancia: Afluente" u="1"/>
        <s v="Alojamiento: Casa Invitados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anales: Junta Vigilancia" u="1"/>
        <s v="Alertas de Incendios SUOMI" u="1"/>
        <s v="Contratos MOP: Contratista" u="1"/>
        <s v="Alojamiento: Sitio Caravanas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1 Actualización Área Quemada Estimada al 18-02-2023" u="1"/>
        <s v="3 Actualización Área Quemada Estimada al 07-02-2023" u="1"/>
        <s v="Red Hídrica [Línea]" u="1"/>
        <s v="Hidrogeografía [datos]" u="1"/>
        <s v="Glaciares Inventario 2022" u="1"/>
        <s v="Bocatomas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Bocatomas: Fuente Hídrica" u="1"/>
        <s v="Establecimientos Párvulos" u="1"/>
        <s v="Abastecimiento: Cervecería" u="1"/>
        <s v="Límite Manzanas: Categoría" u="1"/>
        <s v="Usuarios con Derechos No Consuntivos" u="1"/>
        <s v="0 Actualización Área Quemada Estimada al 25-02-2023" u="1"/>
        <s v="Límite Urbano" u="1"/>
        <s v="Alojamiento: Hotel" u="1"/>
        <s v="Geología: Tipo Cont" u="1"/>
        <s v="Zona Homogénea: Nombre" u="1"/>
        <s v="Parques Urbanos: Propiedad" u="1"/>
        <s v="Establecimientos Salud: Tipo" u="1"/>
        <s v="Centro de Salud: Distancia Mínima" u="1"/>
        <s v="Abastecimiento: Cervecería - Detalle" u="1"/>
        <s v="Abastecimiento: Restaurant - Detalle" u="1"/>
        <s v="SEIA: Titular" u="1"/>
        <s v="Grifos: Modelo" u="1"/>
        <s v="Canales: Tipo OU" u="1"/>
        <s v="AR - ZP: Tipo de Límite" u="1"/>
        <s v="Establecimiento Escolar" u="1"/>
        <s v="Atractivos Turísticos: Tipo" u="1"/>
        <s v="Niveles Pozos: APR" u="1"/>
        <s v="Alojamiento: Camping" u="1"/>
        <s v="Museos: Tipo Instalación" u="1"/>
        <s v="Acuíferos: Tipo de Límite" u="1"/>
        <s v="Catastro: Uso de la Tierra" u="1"/>
        <s v="Calidad del Agua: Categoría" u="1"/>
        <s v="Alojamiento: Hotel - Detalle" u="1"/>
        <s v="Alojamiento: Motel - Detalle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Compras: Florería - Detalle" u="1"/>
        <s v="Perfil Hidrogeológico: Estrato AT" u="1"/>
        <s v="Rutas de Nieve" u="1"/>
        <s v="Programas SENAME" u="1"/>
        <s v="Alojamiento: Chalet - Detalle" u="1"/>
        <s v="Alojamiento: Albergue - Detalle" u="1"/>
        <s v="Atractivos Turísticos: Categoría" u="1"/>
        <s v="Abastecimiento: Cafetería - Detalle" u="1"/>
        <s v="Canales" u="1"/>
        <s v="Contratos MOP: Servicio" u="1"/>
        <s v="Abastecimiento: Restaurant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Bocatomas: Canal" u="1"/>
        <s v="Niveles Pozos: Año" u="1"/>
        <s v="Compras: Jardinería" u="1"/>
        <s v="SEIA: Tipo Proyecto" u="1"/>
        <s v="Microdatos Censo: Distrito" u="1"/>
        <s v="Abastecimiento: Sitio Público" u="1"/>
        <s v="Centro de Salud: Distancia Promedio" u="1"/>
        <s v="Riesgo Daño J1 VIIRS Consuntivo USUARIO" u="1"/>
        <s v="Riesgo Daño MODIS No Consuntivo USUARIO" u="1"/>
        <s v="Riesgo Daño SUOMI No Consuntivo USUARIO" u="1"/>
        <s v="1 Actualización Área Quemada Estimada al 07-02-2023" u="1"/>
        <s v="Contratos Obras Públicas" u="1"/>
        <s v="Alojamiento: Choza Alpina" u="1"/>
        <s v="Establecimientos de Salud" u="1"/>
        <s v="Centro de Salud: Distancia Máxima" u="1"/>
        <s v="Educación Secundaria  | Dependencia" u="1"/>
        <s v="Niveles de Pozos" u="1"/>
        <s v="Parques Urbanos: " u="1"/>
        <s v="Compras: Verdulería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2 Actualización Área Quemada Estimada al 13-02-2023" u="1"/>
        <s v="BH Isoyetas" u="1"/>
        <s v="AR-ZP: Tipo de Estudio" u="1"/>
        <s v="Afectados MODIS Consuntivo" u="1"/>
        <s v="Afectados SUOMI Consuntivo" u="1"/>
        <s v="Riesgo Daño MODIS Consuntivo" u="1"/>
        <s v="Riesgo Daño SUOMI Consuntivo" u="1"/>
        <s v="Establecimientos Párvulos: Estado" u="1"/>
        <s v="BH Escorrentía" u="1"/>
        <s v="Abastecimiento: Bar" u="1"/>
        <s v="Compra: Tienda Regalos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1-2"/>
        <s v="01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03-4" u="1"/>
        <s v="08-0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03-3" u="1"/>
        <s v="12-2" u="1"/>
        <s v="21-1" u="1"/>
        <s v="30-0" u="1"/>
        <s v="39-7" u="1"/>
        <s v="26-7" u="1"/>
        <s v="04-8" u="1"/>
        <s v="18-3" u="1"/>
        <s v="27-2" u="1"/>
        <s v="31-5" u="1"/>
        <s v="36-1" u="1"/>
        <s v="23-1" u="1"/>
        <s v="32-0" u="1"/>
        <s v="05-" u="1"/>
        <s v="10-1" u="1"/>
        <s v="29-2" u="1"/>
        <s v="38-1" u="1"/>
        <s v="16-2" u="1"/>
        <s v="25-1" u="1"/>
        <s v="34-0" u="1"/>
        <s v="07-" u="1"/>
        <s v="03-2" u="1"/>
        <s v="12-1" u="1"/>
        <s v="21-0" u="1"/>
        <s v="39-6" u="1"/>
        <s v="5-1" u="1"/>
        <s v="26-6" u="1"/>
        <s v="04-7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38-0" u="1"/>
        <s v="07-2" u="1"/>
        <s v="16-1" u="1"/>
        <s v="25-0" u="1"/>
        <s v="03-1" u="1"/>
        <s v="12-0" u="1"/>
        <s v="39-5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3-1" u="1"/>
        <s v="29-0" u="1"/>
        <s v="02-5" u="1"/>
        <s v="07-1" u="1"/>
        <s v="16-0" u="1"/>
        <s v="20-3" u="1"/>
        <s v="3-2" u="1"/>
        <s v="03-0" u="1"/>
        <s v="39-4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11-1" u="1"/>
        <s v="20-0" u="1"/>
        <s v="38-6" u="1"/>
        <s v="39-1" u="1"/>
        <s v="03-7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01-6" u="1"/>
        <s v="15-1" u="1"/>
        <s v="24-0" u="1"/>
        <s v="11-0" u="1"/>
        <s v="38-5" u="1"/>
        <s v="4-1" u="1"/>
        <s v="39-0" u="1"/>
        <s v="03-6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1-5" u="1"/>
        <s v="06-1" u="1"/>
        <s v="15-0" u="1"/>
        <s v="02-0" u="1"/>
        <s v="38-4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1"/>
    <s v="catastro"/>
    <n v="1"/>
    <x v="17"/>
    <n v="1"/>
    <s v="Uso de la Tierra"/>
    <n v="7"/>
    <x v="0"/>
    <x v="0"/>
    <m/>
  </r>
  <r>
    <s v="01"/>
    <s v="catastro"/>
    <n v="2"/>
    <x v="18"/>
    <n v="1"/>
    <s v="Subuso"/>
    <n v="8"/>
    <x v="2"/>
    <x v="2"/>
    <n v="2"/>
  </r>
  <r>
    <s v="01"/>
    <s v="catastro"/>
    <n v="3"/>
    <x v="19"/>
    <n v="1"/>
    <s v="Estructura"/>
    <n v="9"/>
    <x v="0"/>
    <x v="0"/>
    <m/>
  </r>
  <r>
    <s v="01"/>
    <s v="catastro"/>
    <n v="4"/>
    <x v="20"/>
    <n v="1"/>
    <s v="Cobertura"/>
    <n v="10"/>
    <x v="0"/>
    <x v="0"/>
    <m/>
  </r>
  <r>
    <s v="01"/>
    <s v="catastro"/>
    <n v="5"/>
    <x v="21"/>
    <n v="1"/>
    <s v="Altura"/>
    <n v="11"/>
    <x v="0"/>
    <x v="0"/>
    <m/>
  </r>
  <r>
    <s v="01"/>
    <s v="catastro"/>
    <n v="6"/>
    <x v="22"/>
    <n v="1"/>
    <s v="Tipo Forestal"/>
    <n v="12"/>
    <x v="0"/>
    <x v="0"/>
    <m/>
  </r>
  <r>
    <s v="01"/>
    <s v="catastro"/>
    <n v="7"/>
    <x v="23"/>
    <n v="1"/>
    <s v="Subtipo Forestal"/>
    <n v="13"/>
    <x v="0"/>
    <x v="0"/>
    <m/>
  </r>
  <r>
    <s v="01"/>
    <s v="catastro"/>
    <n v="8"/>
    <x v="24"/>
    <m/>
    <m/>
    <m/>
    <x v="0"/>
    <x v="0"/>
    <m/>
  </r>
  <r>
    <s v="01"/>
    <s v="catastro"/>
    <n v="9"/>
    <x v="25"/>
    <m/>
    <m/>
    <m/>
    <x v="0"/>
    <x v="0"/>
    <m/>
  </r>
  <r>
    <s v="01"/>
    <s v="catastro"/>
    <n v="10"/>
    <x v="26"/>
    <m/>
    <m/>
    <m/>
    <x v="0"/>
    <x v="0"/>
    <m/>
  </r>
  <r>
    <s v="01"/>
    <s v="catastro"/>
    <n v="11"/>
    <x v="27"/>
    <m/>
    <m/>
    <m/>
    <x v="0"/>
    <x v="0"/>
    <m/>
  </r>
  <r>
    <s v="01"/>
    <s v="catastro"/>
    <n v="12"/>
    <x v="11"/>
    <n v="1"/>
    <s v="Uso"/>
    <n v="1"/>
    <x v="3"/>
    <x v="3"/>
    <n v="1"/>
  </r>
  <r>
    <s v="01"/>
    <s v="catastro"/>
    <n v="13"/>
    <x v="12"/>
    <n v="1"/>
    <s v="Superficie (ha)"/>
    <n v="2"/>
    <x v="0"/>
    <x v="0"/>
    <m/>
  </r>
  <r>
    <s v="01"/>
    <s v="catastro"/>
    <n v="14"/>
    <x v="0"/>
    <m/>
    <m/>
    <m/>
    <x v="0"/>
    <x v="0"/>
    <m/>
  </r>
  <r>
    <s v="01"/>
    <s v="catastro"/>
    <n v="15"/>
    <x v="1"/>
    <m/>
    <m/>
    <m/>
    <x v="0"/>
    <x v="0"/>
    <m/>
  </r>
  <r>
    <s v="01"/>
    <s v="catastro"/>
    <n v="16"/>
    <x v="2"/>
    <m/>
    <m/>
    <m/>
    <x v="0"/>
    <x v="0"/>
    <m/>
  </r>
  <r>
    <s v="01"/>
    <s v="catastro"/>
    <n v="17"/>
    <x v="3"/>
    <n v="1"/>
    <s v="Región"/>
    <n v="3"/>
    <x v="0"/>
    <x v="0"/>
    <m/>
  </r>
  <r>
    <s v="01"/>
    <s v="catastro"/>
    <n v="18"/>
    <x v="4"/>
    <n v="1"/>
    <s v="Provincia"/>
    <n v="4"/>
    <x v="0"/>
    <x v="0"/>
    <m/>
  </r>
  <r>
    <s v="01"/>
    <s v="catastro"/>
    <n v="19"/>
    <x v="5"/>
    <n v="1"/>
    <s v="Comuna"/>
    <n v="5"/>
    <x v="0"/>
    <x v="0"/>
    <m/>
  </r>
  <r>
    <s v="01"/>
    <s v="catastro"/>
    <n v="20"/>
    <x v="6"/>
    <m/>
    <m/>
    <m/>
    <x v="0"/>
    <x v="0"/>
    <m/>
  </r>
  <r>
    <s v="01"/>
    <s v="catastro"/>
    <n v="21"/>
    <x v="7"/>
    <m/>
    <m/>
    <m/>
    <x v="0"/>
    <x v="0"/>
    <m/>
  </r>
  <r>
    <s v="01"/>
    <s v="catastro"/>
    <n v="22"/>
    <x v="8"/>
    <m/>
    <m/>
    <m/>
    <x v="0"/>
    <x v="0"/>
    <m/>
  </r>
  <r>
    <s v="01"/>
    <s v="catastro"/>
    <n v="23"/>
    <x v="9"/>
    <n v="1"/>
    <s v="Subsubcuenca"/>
    <n v="6"/>
    <x v="0"/>
    <x v="0"/>
    <m/>
  </r>
  <r>
    <s v="01"/>
    <s v="catastro"/>
    <n v="24"/>
    <x v="16"/>
    <m/>
    <m/>
    <m/>
    <x v="0"/>
    <x v="0"/>
    <m/>
  </r>
  <r>
    <s v="01"/>
    <s v="catastro"/>
    <n v="25"/>
    <x v="28"/>
    <m/>
    <m/>
    <m/>
    <x v="0"/>
    <x v="0"/>
    <m/>
  </r>
  <r>
    <s v="01"/>
    <s v="catastro"/>
    <n v="26"/>
    <x v="29"/>
    <m/>
    <m/>
    <m/>
    <x v="0"/>
    <x v="0"/>
    <m/>
  </r>
  <r>
    <s v="01"/>
    <s v="catastro"/>
    <n v="27"/>
    <x v="30"/>
    <n v="1"/>
    <s v="Nombre Científico"/>
    <n v="14"/>
    <x v="0"/>
    <x v="0"/>
    <m/>
  </r>
  <r>
    <s v="01"/>
    <s v="catastro"/>
    <n v="28"/>
    <x v="31"/>
    <n v="1"/>
    <s v="Nombre Común"/>
    <n v="15"/>
    <x v="0"/>
    <x v="0"/>
    <m/>
  </r>
  <r>
    <s v="01"/>
    <s v="catastro"/>
    <n v="29"/>
    <x v="32"/>
    <n v="1"/>
    <s v="Estado Conservación"/>
    <n v="16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m="1" x="722"/>
        <item m="1" x="511"/>
        <item m="1" x="584"/>
        <item m="1" x="675"/>
        <item m="1" x="651"/>
        <item m="1" x="505"/>
        <item m="1" x="61"/>
        <item m="1" x="173"/>
        <item m="1" x="339"/>
        <item m="1" x="144"/>
        <item m="1" x="197"/>
        <item m="1" x="288"/>
        <item m="1" x="262"/>
        <item m="1" x="135"/>
        <item m="1" x="427"/>
        <item m="1" x="569"/>
        <item m="1" x="735"/>
        <item m="1" x="526"/>
        <item m="1" x="592"/>
        <item m="1" x="687"/>
        <item m="1" x="661"/>
        <item m="1" x="518"/>
        <item m="1" x="80"/>
        <item m="1" x="183"/>
        <item m="1" x="348"/>
        <item m="1" x="151"/>
        <item m="1" x="210"/>
        <item m="1" x="298"/>
        <item m="1" x="272"/>
        <item m="1" x="148"/>
        <item m="1" x="440"/>
        <item m="1" x="581"/>
        <item m="1" x="747"/>
        <item m="1" x="600"/>
        <item m="1" x="694"/>
        <item m="1" x="672"/>
        <item m="1" x="533"/>
        <item m="1" x="88"/>
        <item m="1" x="191"/>
        <item m="1" x="361"/>
        <item m="1" x="165"/>
        <item m="1" x="225"/>
        <item m="1" x="312"/>
        <item m="1" x="285"/>
        <item m="1" x="157"/>
        <item m="1" x="451"/>
        <item m="1" x="587"/>
        <item m="1" x="758"/>
        <item m="1" x="557"/>
        <item m="1" x="610"/>
        <item m="1" x="707"/>
        <item m="1" x="684"/>
        <item m="1" x="553"/>
        <item m="1" x="102"/>
        <item m="1" x="202"/>
        <item m="1" x="379"/>
        <item m="1" x="174"/>
        <item m="1" x="232"/>
        <item m="1" x="325"/>
        <item m="1" x="296"/>
        <item m="1" x="167"/>
        <item m="1" x="465"/>
        <item m="1" x="597"/>
        <item m="1" x="251"/>
        <item m="1" x="152"/>
        <item m="1" x="75"/>
        <item m="1" x="131"/>
        <item m="1" x="111"/>
        <item m="1" x="117"/>
        <item m="1" x="58"/>
        <item m="1" x="737"/>
        <item m="1" x="252"/>
        <item m="1" x="350"/>
        <item m="1" x="485"/>
        <item m="1" x="599"/>
        <item m="1" x="101"/>
        <item m="1" x="247"/>
        <item m="1" x="326"/>
        <item m="1" x="334"/>
        <item m="1" x="674"/>
        <item m="1" x="464"/>
        <item m="1" x="369"/>
        <item m="1" x="662"/>
        <item m="1" x="345"/>
        <item m="1" x="177"/>
        <item m="1" x="129"/>
        <item m="1" x="226"/>
        <item m="1" x="761"/>
        <item m="1" x="448"/>
        <item m="1" x="264"/>
        <item m="1" x="612"/>
        <item m="1" x="681"/>
        <item m="1" x="393"/>
        <item m="1" x="138"/>
        <item m="1" x="387"/>
        <item m="1" x="133"/>
        <item m="1" x="124"/>
        <item m="1" x="45"/>
        <item m="1" x="382"/>
        <item m="1" x="540"/>
        <item m="1" x="657"/>
        <item m="1" x="516"/>
        <item m="1" x="352"/>
        <item m="1" x="211"/>
        <item m="1" x="644"/>
        <item m="1" x="637"/>
        <item m="1" x="315"/>
        <item m="1" x="574"/>
        <item m="1" x="401"/>
        <item m="1" x="680"/>
        <item m="1" x="656"/>
        <item m="1" x="60"/>
        <item x="15"/>
        <item m="1" x="275"/>
        <item m="1" x="271"/>
        <item x="6"/>
        <item m="1" x="693"/>
        <item m="1" x="701"/>
        <item m="1" x="752"/>
        <item m="1" x="507"/>
        <item m="1" x="64"/>
        <item x="14"/>
        <item x="13"/>
        <item m="1" x="520"/>
        <item x="8"/>
        <item x="16"/>
        <item x="7"/>
        <item m="1" x="73"/>
        <item m="1" x="100"/>
        <item m="1" x="460"/>
        <item m="1" x="178"/>
        <item m="1" x="607"/>
        <item m="1" x="149"/>
        <item m="1" x="768"/>
        <item m="1" x="314"/>
        <item m="1" x="120"/>
        <item x="5"/>
        <item m="1" x="552"/>
        <item m="1" x="436"/>
        <item m="1" x="51"/>
        <item m="1" x="705"/>
        <item m="1" x="517"/>
        <item m="1" x="303"/>
        <item m="1" x="724"/>
        <item m="1" x="90"/>
        <item m="1" x="468"/>
        <item m="1" x="237"/>
        <item m="1" x="159"/>
        <item m="1" x="406"/>
        <item m="1" x="430"/>
        <item m="1" x="579"/>
        <item m="1" x="751"/>
        <item m="1" x="697"/>
        <item m="1" x="195"/>
        <item m="1" x="281"/>
        <item m="1" x="349"/>
        <item m="1" x="621"/>
        <item m="1" x="528"/>
        <item m="1" x="532"/>
        <item m="1" x="36"/>
        <item m="1" x="103"/>
        <item x="2"/>
        <item m="1" x="279"/>
        <item x="1"/>
        <item x="0"/>
        <item m="1" x="457"/>
        <item m="1" x="310"/>
        <item m="1" x="248"/>
        <item m="1" x="95"/>
        <item m="1" x="743"/>
        <item m="1" x="640"/>
        <item m="1" x="311"/>
        <item m="1" x="278"/>
        <item m="1" x="187"/>
        <item m="1" x="362"/>
        <item m="1" x="542"/>
        <item m="1" x="87"/>
        <item m="1" x="481"/>
        <item m="1" x="726"/>
        <item m="1" x="47"/>
        <item m="1" x="116"/>
        <item m="1" x="234"/>
        <item m="1" x="175"/>
        <item m="1" x="462"/>
        <item m="1" x="626"/>
        <item m="1" x="575"/>
        <item m="1" x="720"/>
        <item m="1" x="273"/>
        <item m="1" x="476"/>
        <item m="1" x="105"/>
        <item m="1" x="82"/>
        <item m="1" x="495"/>
        <item m="1" x="295"/>
        <item m="1" x="284"/>
        <item m="1" x="375"/>
        <item m="1" x="619"/>
        <item m="1" x="736"/>
        <item m="1" x="193"/>
        <item m="1" x="503"/>
        <item m="1" x="652"/>
        <item m="1" x="549"/>
        <item m="1" x="669"/>
        <item m="1" x="759"/>
        <item m="1" x="648"/>
        <item m="1" x="509"/>
        <item m="1" x="567"/>
        <item m="1" x="297"/>
        <item m="1" x="380"/>
        <item m="1" x="246"/>
        <item m="1" x="437"/>
        <item m="1" x="263"/>
        <item m="1" x="34"/>
        <item m="1" x="582"/>
        <item m="1" x="641"/>
        <item m="1" x="235"/>
        <item m="1" x="755"/>
        <item m="1" x="741"/>
        <item m="1" x="714"/>
        <item m="1" x="660"/>
        <item x="12"/>
        <item m="1" x="94"/>
        <item m="1" x="404"/>
        <item m="1" x="534"/>
        <item m="1" x="385"/>
        <item m="1" x="199"/>
        <item m="1" x="107"/>
        <item m="1" x="757"/>
        <item m="1" x="754"/>
        <item m="1" x="260"/>
        <item m="1" x="435"/>
        <item m="1" x="126"/>
        <item m="1" x="146"/>
        <item m="1" x="422"/>
        <item m="1" x="547"/>
        <item m="1" x="300"/>
        <item m="1" x="55"/>
        <item m="1" x="629"/>
        <item m="1" x="484"/>
        <item m="1" x="479"/>
        <item m="1" x="461"/>
        <item m="1" x="115"/>
        <item m="1" x="700"/>
        <item m="1" x="134"/>
        <item m="1" x="171"/>
        <item m="1" x="718"/>
        <item m="1" x="33"/>
        <item m="1" x="253"/>
        <item m="1" x="449"/>
        <item m="1" x="220"/>
        <item m="1" x="446"/>
        <item m="1" x="391"/>
        <item m="1" x="477"/>
        <item m="1" x="413"/>
        <item m="1" x="198"/>
        <item m="1" x="591"/>
        <item m="1" x="601"/>
        <item m="1" x="96"/>
        <item m="1" x="182"/>
        <item m="1" x="259"/>
        <item m="1" x="551"/>
        <item m="1" x="482"/>
        <item m="1" x="645"/>
        <item m="1" x="255"/>
        <item m="1" x="593"/>
        <item m="1" x="207"/>
        <item m="1" x="496"/>
        <item m="1" x="364"/>
        <item m="1" x="113"/>
        <item m="1" x="765"/>
        <item m="1" x="189"/>
        <item m="1" x="244"/>
        <item m="1" x="376"/>
        <item m="1" x="572"/>
        <item m="1" x="678"/>
        <item m="1" x="670"/>
        <item m="1" x="524"/>
        <item m="1" x="643"/>
        <item m="1" x="632"/>
        <item m="1" x="98"/>
        <item m="1" x="627"/>
        <item m="1" x="510"/>
        <item m="1" x="566"/>
        <item m="1" x="727"/>
        <item m="1" x="287"/>
        <item m="1" x="257"/>
        <item m="1" x="267"/>
        <item m="1" x="222"/>
        <item m="1" x="213"/>
        <item m="1" x="130"/>
        <item m="1" x="486"/>
        <item m="1" x="608"/>
        <item m="1" x="224"/>
        <item m="1" x="646"/>
        <item m="1" x="745"/>
        <item m="1" x="664"/>
        <item m="1" x="335"/>
        <item m="1" x="766"/>
        <item m="1" x="192"/>
        <item m="1" x="703"/>
        <item m="1" x="576"/>
        <item m="1" x="519"/>
        <item m="1" x="142"/>
        <item m="1" x="733"/>
        <item m="1" x="732"/>
        <item m="1" x="71"/>
        <item m="1" x="374"/>
        <item m="1" x="254"/>
        <item m="1" x="400"/>
        <item m="1" x="753"/>
        <item x="9"/>
        <item m="1" x="119"/>
        <item m="1" x="502"/>
        <item m="1" x="306"/>
        <item m="1" x="150"/>
        <item m="1" x="458"/>
        <item m="1" x="49"/>
        <item m="1" x="611"/>
        <item m="1" x="620"/>
        <item m="1" x="196"/>
        <item m="1" x="692"/>
        <item m="1" x="666"/>
        <item m="1" x="161"/>
        <item m="1" x="531"/>
        <item m="1" x="59"/>
        <item m="1" x="328"/>
        <item m="1" x="392"/>
        <item m="1" x="330"/>
        <item m="1" x="394"/>
        <item m="1" x="317"/>
        <item m="1" x="321"/>
        <item m="1" x="383"/>
        <item m="1" x="683"/>
        <item m="1" x="205"/>
        <item m="1" x="688"/>
        <item m="1" x="302"/>
        <item m="1" x="293"/>
        <item m="1" x="50"/>
        <item m="1" x="83"/>
        <item m="1" x="497"/>
        <item m="1" x="667"/>
        <item m="1" x="123"/>
        <item m="1" x="316"/>
        <item m="1" x="301"/>
        <item m="1" x="249"/>
        <item m="1" x="89"/>
        <item m="1" x="721"/>
        <item m="1" x="143"/>
        <item m="1" x="613"/>
        <item m="1" x="614"/>
        <item m="1" x="44"/>
        <item m="1" x="114"/>
        <item m="1" x="318"/>
        <item m="1" x="42"/>
        <item m="1" x="635"/>
        <item m="1" x="208"/>
        <item m="1" x="490"/>
        <item m="1" x="347"/>
        <item x="4"/>
        <item m="1" x="515"/>
        <item m="1" x="676"/>
        <item m="1" x="147"/>
        <item m="1" x="538"/>
        <item m="1" x="475"/>
        <item m="1" x="717"/>
        <item m="1" x="508"/>
        <item m="1" x="188"/>
        <item x="3"/>
        <item m="1" x="673"/>
        <item m="1" x="227"/>
        <item m="1" x="750"/>
        <item m="1" x="128"/>
        <item m="1" x="377"/>
        <item m="1" x="322"/>
        <item m="1" x="384"/>
        <item m="1" x="215"/>
        <item m="1" x="452"/>
        <item m="1" x="696"/>
        <item m="1" x="550"/>
        <item m="1" x="35"/>
        <item m="1" x="258"/>
        <item m="1" x="514"/>
        <item m="1" x="690"/>
        <item m="1" x="359"/>
        <item m="1" x="563"/>
        <item m="1" x="491"/>
        <item m="1" x="416"/>
        <item m="1" x="261"/>
        <item m="1" x="308"/>
        <item m="1" x="708"/>
        <item m="1" x="663"/>
        <item m="1" x="307"/>
        <item m="1" x="219"/>
        <item m="1" x="239"/>
        <item m="1" x="606"/>
        <item m="1" x="472"/>
        <item m="1" x="756"/>
        <item m="1" x="141"/>
        <item m="1" x="163"/>
        <item m="1" x="602"/>
        <item m="1" x="506"/>
        <item m="1" x="471"/>
        <item m="1" x="565"/>
        <item m="1" x="521"/>
        <item m="1" x="137"/>
        <item m="1" x="543"/>
        <item m="1" x="439"/>
        <item m="1" x="268"/>
        <item m="1" x="459"/>
        <item m="1" x="181"/>
        <item m="1" x="545"/>
        <item m="1" x="636"/>
        <item m="1" x="709"/>
        <item m="1" x="712"/>
        <item m="1" x="450"/>
        <item m="1" x="441"/>
        <item m="1" x="633"/>
        <item m="1" x="642"/>
        <item m="1" x="65"/>
        <item m="1" x="40"/>
        <item m="1" x="282"/>
        <item m="1" x="109"/>
        <item m="1" x="338"/>
        <item m="1" x="748"/>
        <item m="1" x="43"/>
        <item m="1" x="390"/>
        <item m="1" x="37"/>
        <item m="1" x="604"/>
        <item m="1" x="160"/>
        <item m="1" x="710"/>
        <item m="1" x="228"/>
        <item m="1" x="659"/>
        <item m="1" x="280"/>
        <item m="1" x="728"/>
        <item m="1" x="371"/>
        <item m="1" x="304"/>
        <item m="1" x="541"/>
        <item m="1" x="590"/>
        <item m="1" x="79"/>
        <item m="1" x="595"/>
        <item m="1" x="426"/>
        <item m="1" x="397"/>
        <item m="1" x="417"/>
        <item m="1" x="405"/>
        <item m="1" x="586"/>
        <item m="1" x="453"/>
        <item m="1" x="456"/>
        <item m="1" x="443"/>
        <item m="1" x="431"/>
        <item m="1" x="411"/>
        <item m="1" x="399"/>
        <item m="1" x="763"/>
        <item m="1" x="677"/>
        <item m="1" x="665"/>
        <item m="1" x="504"/>
        <item m="1" x="480"/>
        <item m="1" x="455"/>
        <item m="1" x="603"/>
        <item m="1" x="594"/>
        <item m="1" x="583"/>
        <item m="1" x="570"/>
        <item m="1" x="558"/>
        <item m="1" x="548"/>
        <item m="1" x="407"/>
        <item m="1" x="170"/>
        <item m="1" x="702"/>
        <item m="1" x="691"/>
        <item m="1" x="588"/>
        <item m="1" x="568"/>
        <item m="1" x="556"/>
        <item m="1" x="494"/>
        <item m="1" x="172"/>
        <item m="1" x="398"/>
        <item m="1" x="537"/>
        <item m="1" x="162"/>
        <item m="1" x="216"/>
        <item m="1" x="203"/>
        <item m="1" x="529"/>
        <item m="1" x="305"/>
        <item m="1" x="381"/>
        <item m="1" x="444"/>
        <item m="1" x="512"/>
        <item m="1" x="530"/>
        <item m="1" x="236"/>
        <item m="1" x="39"/>
        <item m="1" x="118"/>
        <item m="1" x="72"/>
        <item m="1" x="546"/>
        <item m="1" x="580"/>
        <item m="1" x="206"/>
        <item m="1" x="410"/>
        <item m="1" x="762"/>
        <item m="1" x="229"/>
        <item m="1" x="54"/>
        <item m="1" x="408"/>
        <item m="1" x="57"/>
        <item m="1" x="412"/>
        <item m="1" x="62"/>
        <item m="1" x="415"/>
        <item m="1" x="67"/>
        <item m="1" x="419"/>
        <item m="1" x="70"/>
        <item m="1" x="423"/>
        <item m="1" x="77"/>
        <item m="1" x="429"/>
        <item m="1" x="81"/>
        <item m="1" x="432"/>
        <item m="1" x="85"/>
        <item m="1" x="434"/>
        <item m="1" x="438"/>
        <item m="1" x="454"/>
        <item m="1" x="166"/>
        <item m="1" x="179"/>
        <item m="1" x="194"/>
        <item m="1" x="333"/>
        <item m="1" x="658"/>
        <item m="1" x="69"/>
        <item m="1" x="209"/>
        <item m="1" x="343"/>
        <item m="1" x="313"/>
        <item m="1" x="617"/>
        <item m="1" x="125"/>
        <item m="1" x="270"/>
        <item m="1" x="358"/>
        <item m="1" x="78"/>
        <item m="1" x="571"/>
        <item m="1" x="654"/>
        <item m="1" x="628"/>
        <item m="1" x="679"/>
        <item m="1" x="554"/>
        <item m="1" x="749"/>
        <item m="1" x="442"/>
        <item m="1" x="560"/>
        <item m="1" x="767"/>
        <item m="1" x="483"/>
        <item m="1" x="145"/>
        <item m="1" x="289"/>
        <item m="1" x="140"/>
        <item m="1" x="695"/>
        <item m="1" x="266"/>
        <item m="1" x="153"/>
        <item m="1" x="38"/>
        <item m="1" x="622"/>
        <item m="1" x="53"/>
        <item m="1" x="729"/>
        <item m="1" x="92"/>
        <item m="1" x="463"/>
        <item m="1" x="488"/>
        <item m="1" x="342"/>
        <item m="1" x="269"/>
        <item m="1" x="634"/>
        <item m="1" x="639"/>
        <item m="1" x="403"/>
        <item m="1" x="425"/>
        <item m="1" x="474"/>
        <item m="1" x="445"/>
        <item m="1" x="156"/>
        <item m="1" x="329"/>
        <item m="1" x="331"/>
        <item m="1" x="616"/>
        <item m="1" x="106"/>
        <item m="1" x="373"/>
        <item m="1" x="265"/>
        <item m="1" x="283"/>
        <item m="1" x="320"/>
        <item m="1" x="327"/>
        <item m="1" x="470"/>
        <item m="1" x="319"/>
        <item m="1" x="731"/>
        <item m="1" x="386"/>
        <item m="1" x="713"/>
        <item m="1" x="682"/>
        <item m="1" x="108"/>
        <item m="1" x="66"/>
        <item m="1" x="158"/>
        <item m="1" x="245"/>
        <item m="1" x="356"/>
        <item m="1" x="372"/>
        <item m="1" x="389"/>
        <item m="1" x="609"/>
        <item m="1" x="238"/>
        <item m="1" x="76"/>
        <item m="1" x="467"/>
        <item m="1" x="561"/>
        <item m="1" x="176"/>
        <item m="1" x="186"/>
        <item m="1" x="501"/>
        <item m="1" x="122"/>
        <item m="1" x="243"/>
        <item m="1" x="402"/>
        <item m="1" x="420"/>
        <item m="1" x="523"/>
        <item m="1" x="233"/>
        <item m="1" x="631"/>
        <item m="1" x="487"/>
        <item m="1" x="41"/>
        <item m="1" x="132"/>
        <item m="1" x="647"/>
        <item m="1" x="738"/>
        <item m="1" x="214"/>
        <item m="1" x="585"/>
        <item m="1" x="324"/>
        <item m="1" x="760"/>
        <item m="1" x="489"/>
        <item m="1" x="598"/>
        <item m="1" x="276"/>
        <item m="1" x="286"/>
        <item m="1" x="212"/>
        <item m="1" x="200"/>
        <item m="1" x="649"/>
        <item m="1" x="112"/>
        <item m="1" x="46"/>
        <item m="1" x="121"/>
        <item m="1" x="493"/>
        <item m="1" x="466"/>
        <item m="1" x="185"/>
        <item m="1" x="139"/>
        <item m="1" x="638"/>
        <item m="1" x="290"/>
        <item m="1" x="291"/>
        <item m="1" x="428"/>
        <item m="1" x="368"/>
        <item m="1" x="217"/>
        <item m="1" x="589"/>
        <item m="1" x="184"/>
        <item m="1" x="730"/>
        <item m="1" x="355"/>
        <item m="1" x="370"/>
        <item m="1" x="388"/>
        <item m="1" x="513"/>
        <item m="1" x="97"/>
        <item m="1" x="74"/>
        <item m="1" x="539"/>
        <item m="1" x="164"/>
        <item m="1" x="110"/>
        <item m="1" x="351"/>
        <item m="1" x="357"/>
        <item m="1" x="274"/>
        <item m="1" x="336"/>
        <item m="1" x="418"/>
        <item m="1" x="277"/>
        <item m="1" x="623"/>
        <item m="1" x="353"/>
        <item m="1" x="414"/>
        <item m="1" x="764"/>
        <item m="1" x="577"/>
        <item m="1" x="624"/>
        <item m="1" x="562"/>
        <item m="1" x="555"/>
        <item m="1" x="478"/>
        <item m="1" x="84"/>
        <item m="1" x="323"/>
        <item m="1" x="231"/>
        <item m="1" x="625"/>
        <item m="1" x="250"/>
        <item m="1" x="424"/>
        <item m="1" x="742"/>
        <item m="1" x="699"/>
        <item m="1" x="256"/>
        <item m="1" x="433"/>
        <item x="17"/>
        <item x="18"/>
        <item x="19"/>
        <item x="20"/>
        <item x="21"/>
        <item x="22"/>
        <item x="23"/>
        <item x="24"/>
        <item x="25"/>
        <item x="26"/>
        <item x="27"/>
        <item x="11"/>
        <item x="28"/>
        <item x="29"/>
        <item x="30"/>
        <item x="31"/>
        <item x="32"/>
        <item x="10"/>
        <item m="1" x="668"/>
        <item m="1" x="525"/>
        <item m="1" x="605"/>
        <item m="1" x="221"/>
        <item m="1" x="544"/>
        <item m="1" x="63"/>
        <item m="1" x="93"/>
        <item m="1" x="127"/>
        <item m="1" x="469"/>
        <item m="1" x="242"/>
        <item m="1" x="725"/>
        <item m="1" x="136"/>
        <item m="1" x="241"/>
        <item m="1" x="698"/>
        <item m="1" x="421"/>
        <item m="1" x="769"/>
        <item m="1" x="740"/>
        <item m="1" x="309"/>
        <item m="1" x="104"/>
        <item m="1" x="332"/>
        <item m="1" x="99"/>
        <item m="1" x="346"/>
        <item m="1" x="573"/>
        <item m="1" x="354"/>
        <item m="1" x="154"/>
        <item m="1" x="578"/>
        <item m="1" x="52"/>
        <item m="1" x="615"/>
        <item m="1" x="715"/>
        <item m="1" x="536"/>
        <item m="1" x="367"/>
        <item m="1" x="240"/>
        <item m="1" x="527"/>
        <item m="1" x="230"/>
        <item m="1" x="746"/>
        <item m="1" x="168"/>
        <item m="1" x="500"/>
        <item m="1" x="535"/>
        <item m="1" x="86"/>
        <item m="1" x="91"/>
        <item m="1" x="596"/>
        <item m="1" x="344"/>
        <item m="1" x="650"/>
        <item m="1" x="294"/>
        <item m="1" x="618"/>
        <item m="1" x="685"/>
        <item m="1" x="686"/>
        <item m="1" x="180"/>
        <item m="1" x="56"/>
        <item m="1" x="447"/>
        <item m="1" x="498"/>
        <item m="1" x="671"/>
        <item m="1" x="739"/>
        <item m="1" x="409"/>
        <item m="1" x="499"/>
        <item m="1" x="744"/>
        <item m="1" x="395"/>
        <item m="1" x="292"/>
        <item m="1" x="341"/>
        <item m="1" x="360"/>
        <item m="1" x="396"/>
        <item m="1" x="723"/>
        <item m="1" x="711"/>
        <item m="1" x="365"/>
        <item m="1" x="48"/>
        <item m="1" x="704"/>
        <item m="1" x="564"/>
        <item m="1" x="68"/>
        <item m="1" x="522"/>
        <item m="1" x="340"/>
        <item m="1" x="366"/>
        <item m="1" x="337"/>
        <item m="1" x="655"/>
        <item m="1" x="706"/>
        <item m="1" x="169"/>
        <item m="1" x="363"/>
        <item m="1" x="716"/>
        <item m="1" x="492"/>
        <item m="1" x="734"/>
        <item m="1" x="719"/>
        <item m="1" x="653"/>
        <item m="1" x="155"/>
        <item m="1" x="559"/>
        <item m="1" x="204"/>
        <item m="1" x="630"/>
        <item m="1" x="473"/>
        <item m="1" x="201"/>
        <item m="1" x="218"/>
        <item m="1" x="689"/>
        <item m="1" x="378"/>
        <item m="1" x="299"/>
        <item m="1" x="223"/>
        <item m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7">
        <item m="1" x="199"/>
        <item m="1" x="30"/>
        <item m="1" x="115"/>
        <item m="1" x="356"/>
        <item m="1" x="103"/>
        <item m="1" x="214"/>
        <item m="1" x="350"/>
        <item m="1" x="301"/>
        <item m="1" x="163"/>
        <item m="1" x="304"/>
        <item m="1" x="405"/>
        <item m="1" x="93"/>
        <item m="1" x="70"/>
        <item m="1" x="61"/>
        <item m="1" x="365"/>
        <item m="1" x="406"/>
        <item m="1" x="358"/>
        <item m="1" x="215"/>
        <item m="1" x="243"/>
        <item m="1" x="272"/>
        <item m="1" x="294"/>
        <item m="1" x="306"/>
        <item m="1" x="124"/>
        <item m="1" x="49"/>
        <item m="1" x="56"/>
        <item m="1" x="166"/>
        <item m="1" x="141"/>
        <item m="1" x="137"/>
        <item m="1" x="188"/>
        <item m="1" x="313"/>
        <item m="1" x="179"/>
        <item m="1" x="50"/>
        <item m="1" x="189"/>
        <item m="1" x="314"/>
        <item m="1" x="91"/>
        <item m="1" x="206"/>
        <item m="1" x="340"/>
        <item m="1" x="230"/>
        <item m="1" x="403"/>
        <item m="1" x="43"/>
        <item m="1" x="380"/>
        <item m="1" x="195"/>
        <item m="1" x="295"/>
        <item m="1" x="7"/>
        <item m="1" x="154"/>
        <item m="1" x="377"/>
        <item m="1" x="23"/>
        <item m="1" x="260"/>
        <item m="1" x="190"/>
        <item m="1" x="385"/>
        <item m="1" x="353"/>
        <item m="1" x="221"/>
        <item m="1" x="157"/>
        <item m="1" x="316"/>
        <item m="1" x="149"/>
        <item m="1" x="83"/>
        <item m="1" x="218"/>
        <item m="1" x="423"/>
        <item m="1" x="367"/>
        <item m="1" x="113"/>
        <item m="1" x="134"/>
        <item m="1" x="196"/>
        <item m="1" x="202"/>
        <item m="1" x="302"/>
        <item m="1" x="213"/>
        <item m="1" x="300"/>
        <item m="1" x="270"/>
        <item m="1" x="81"/>
        <item m="1" x="69"/>
        <item x="0"/>
        <item m="1" x="123"/>
        <item m="1" x="180"/>
        <item m="1" x="210"/>
        <item m="1" x="45"/>
        <item m="1" x="176"/>
        <item m="1" x="286"/>
        <item m="1" x="279"/>
        <item m="1" x="265"/>
        <item m="1" x="44"/>
        <item m="1" x="411"/>
        <item m="1" x="126"/>
        <item m="1" x="4"/>
        <item m="1" x="320"/>
        <item m="1" x="63"/>
        <item m="1" x="257"/>
        <item m="1" x="417"/>
        <item m="1" x="19"/>
        <item m="1" x="227"/>
        <item m="1" x="128"/>
        <item m="1" x="53"/>
        <item m="1" x="192"/>
        <item m="1" x="118"/>
        <item m="1" x="274"/>
        <item m="1" x="122"/>
        <item m="1" x="107"/>
        <item m="1" x="219"/>
        <item m="1" x="410"/>
        <item m="1" x="331"/>
        <item m="1" x="24"/>
        <item m="1" x="229"/>
        <item m="1" x="191"/>
        <item m="1" x="400"/>
        <item m="1" x="242"/>
        <item m="1" x="78"/>
        <item m="1" x="114"/>
        <item m="1" x="22"/>
        <item m="1" x="368"/>
        <item m="1" x="177"/>
        <item m="1" x="319"/>
        <item m="1" x="140"/>
        <item m="1" x="109"/>
        <item m="1" x="276"/>
        <item m="1" x="341"/>
        <item m="1" x="268"/>
        <item m="1" x="288"/>
        <item m="1" x="292"/>
        <item m="1" x="71"/>
        <item m="1" x="165"/>
        <item m="1" x="259"/>
        <item m="1" x="240"/>
        <item m="1" x="132"/>
        <item m="1" x="167"/>
        <item m="1" x="175"/>
        <item m="1" x="125"/>
        <item m="1" x="121"/>
        <item m="1" x="283"/>
        <item m="1" x="328"/>
        <item m="1" x="36"/>
        <item m="1" x="296"/>
        <item m="1" x="372"/>
        <item m="1" x="352"/>
        <item m="1" x="173"/>
        <item m="1" x="249"/>
        <item m="1" x="244"/>
        <item m="1" x="223"/>
        <item m="1" x="31"/>
        <item m="1" x="181"/>
        <item m="1" x="184"/>
        <item m="1" x="66"/>
        <item m="1" x="5"/>
        <item m="1" x="225"/>
        <item m="1" x="395"/>
        <item m="1" x="375"/>
        <item m="1" x="28"/>
        <item m="1" x="267"/>
        <item m="1" x="245"/>
        <item m="1" x="88"/>
        <item m="1" x="310"/>
        <item m="1" x="222"/>
        <item m="1" x="420"/>
        <item m="1" x="55"/>
        <item m="1" x="108"/>
        <item m="1" x="29"/>
        <item m="1" x="258"/>
        <item m="1" x="18"/>
        <item m="1" x="293"/>
        <item m="1" x="275"/>
        <item m="1" x="35"/>
        <item m="1" x="155"/>
        <item m="1" x="323"/>
        <item m="1" x="139"/>
        <item m="1" x="127"/>
        <item m="1" x="325"/>
        <item m="1" x="110"/>
        <item m="1" x="351"/>
        <item m="1" x="262"/>
        <item m="1" x="111"/>
        <item m="1" x="207"/>
        <item m="1" x="333"/>
        <item m="1" x="158"/>
        <item m="1" x="119"/>
        <item m="1" x="73"/>
        <item m="1" x="129"/>
        <item m="1" x="416"/>
        <item m="1" x="397"/>
        <item m="1" x="343"/>
        <item m="1" x="315"/>
        <item m="1" x="361"/>
        <item m="1" x="11"/>
        <item m="1" x="216"/>
        <item m="1" x="72"/>
        <item m="1" x="278"/>
        <item m="1" x="212"/>
        <item m="1" x="100"/>
        <item m="1" x="348"/>
        <item m="1" x="162"/>
        <item m="1" x="271"/>
        <item m="1" x="146"/>
        <item m="1" x="161"/>
        <item m="1" x="32"/>
        <item m="1" x="101"/>
        <item m="1" x="211"/>
        <item m="1" x="200"/>
        <item m="1" x="205"/>
        <item m="1" x="382"/>
        <item m="1" x="178"/>
        <item m="1" x="117"/>
        <item m="1" x="160"/>
        <item m="1" x="159"/>
        <item m="1" x="305"/>
        <item m="1" x="92"/>
        <item m="1" x="338"/>
        <item m="1" x="407"/>
        <item m="1" x="62"/>
        <item m="1" x="172"/>
        <item m="1" x="89"/>
        <item m="1" x="335"/>
        <item m="1" x="299"/>
        <item m="1" x="220"/>
        <item m="1" x="87"/>
        <item m="1" x="388"/>
        <item m="1" x="280"/>
        <item m="1" x="95"/>
        <item m="1" x="39"/>
        <item m="1" x="287"/>
        <item m="1" x="324"/>
        <item m="1" x="355"/>
        <item m="1" x="381"/>
        <item m="1" x="171"/>
        <item m="1" x="401"/>
        <item m="1" x="307"/>
        <item m="1" x="342"/>
        <item m="1" x="404"/>
        <item m="1" x="183"/>
        <item m="1" x="138"/>
        <item m="1" x="238"/>
        <item m="1" x="6"/>
        <item m="1" x="201"/>
        <item m="1" x="364"/>
        <item m="1" x="421"/>
        <item m="1" x="330"/>
        <item m="1" x="369"/>
        <item m="1" x="233"/>
        <item m="1" x="408"/>
        <item m="1" x="312"/>
        <item m="1" x="90"/>
        <item m="1" x="14"/>
        <item m="1" x="164"/>
        <item m="1" x="383"/>
        <item m="1" x="239"/>
        <item m="1" x="277"/>
        <item m="1" x="297"/>
        <item m="1" x="298"/>
        <item m="1" x="282"/>
        <item m="1" x="387"/>
        <item m="1" x="347"/>
        <item m="1" x="379"/>
        <item m="1" x="378"/>
        <item m="1" x="217"/>
        <item m="1" x="13"/>
        <item m="1" x="344"/>
        <item m="1" x="398"/>
        <item m="1" x="269"/>
        <item m="1" x="390"/>
        <item m="1" x="9"/>
        <item m="1" x="37"/>
        <item m="1" x="152"/>
        <item m="1" x="290"/>
        <item m="1" x="33"/>
        <item m="1" x="321"/>
        <item m="1" x="38"/>
        <item m="1" x="153"/>
        <item m="1" x="291"/>
        <item m="1" x="34"/>
        <item m="1" x="97"/>
        <item m="1" x="67"/>
        <item m="1" x="263"/>
        <item m="1" x="98"/>
        <item m="1" x="68"/>
        <item m="1" x="254"/>
        <item m="1" x="246"/>
        <item m="1" x="168"/>
        <item m="1" x="326"/>
        <item m="1" x="76"/>
        <item m="1" x="255"/>
        <item m="1" x="247"/>
        <item m="1" x="169"/>
        <item m="1" x="327"/>
        <item m="1" x="77"/>
        <item m="1" x="194"/>
        <item m="1" x="120"/>
        <item m="1" x="357"/>
        <item m="1" x="21"/>
        <item m="1" x="203"/>
        <item m="1" x="285"/>
        <item m="1" x="424"/>
        <item m="1" x="329"/>
        <item m="1" x="96"/>
        <item m="1" x="422"/>
        <item m="1" x="156"/>
        <item m="1" x="273"/>
        <item m="1" x="426"/>
        <item m="1" x="322"/>
        <item m="1" x="86"/>
        <item m="1" x="332"/>
        <item m="1" x="384"/>
        <item m="1" x="133"/>
        <item m="1" x="185"/>
        <item m="1" x="54"/>
        <item m="1" x="106"/>
        <item m="1" x="374"/>
        <item m="1" x="193"/>
        <item m="1" x="8"/>
        <item m="1" x="27"/>
        <item m="1" x="170"/>
        <item m="1" x="261"/>
        <item m="1" x="349"/>
        <item m="1" x="308"/>
        <item m="1" x="75"/>
        <item m="1" x="197"/>
        <item m="1" x="116"/>
        <item m="1" x="309"/>
        <item m="1" x="142"/>
        <item m="1" x="40"/>
        <item m="1" x="425"/>
        <item m="1" x="204"/>
        <item m="1" x="412"/>
        <item m="1" x="362"/>
        <item m="1" x="143"/>
        <item m="1" x="41"/>
        <item m="1" x="413"/>
        <item m="1" x="363"/>
        <item m="1" x="144"/>
        <item m="1" x="42"/>
        <item m="1" x="60"/>
        <item m="1" x="16"/>
        <item m="1" x="105"/>
        <item m="1" x="303"/>
        <item m="1" x="234"/>
        <item m="1" x="391"/>
        <item m="1" x="99"/>
        <item m="1" x="85"/>
        <item m="1" x="414"/>
        <item m="1" x="130"/>
        <item m="1" x="235"/>
        <item m="1" x="392"/>
        <item m="1" x="415"/>
        <item m="1" x="131"/>
        <item m="1" x="236"/>
        <item m="1" x="393"/>
        <item m="1" x="57"/>
        <item m="1" x="84"/>
        <item m="1" x="336"/>
        <item m="1" x="112"/>
        <item m="1" x="94"/>
        <item m="1" x="148"/>
        <item m="1" x="74"/>
        <item m="1" x="256"/>
        <item m="1" x="248"/>
        <item m="1" x="208"/>
        <item m="1" x="198"/>
        <item m="1" x="394"/>
        <item m="1" x="47"/>
        <item m="1" x="136"/>
        <item m="1" x="209"/>
        <item m="1" x="135"/>
        <item m="1" x="337"/>
        <item m="1" x="318"/>
        <item m="1" x="409"/>
        <item m="1" x="317"/>
        <item m="1" x="241"/>
        <item m="1" x="52"/>
        <item m="1" x="12"/>
        <item m="1" x="399"/>
        <item m="1" x="226"/>
        <item m="1" x="253"/>
        <item m="1" x="48"/>
        <item m="1" x="65"/>
        <item m="1" x="104"/>
        <item m="1" x="232"/>
        <item m="1" x="419"/>
        <item m="1" x="46"/>
        <item m="1" x="174"/>
        <item m="1" x="64"/>
        <item m="1" x="402"/>
        <item m="1" x="252"/>
        <item m="1" x="102"/>
        <item m="1" x="250"/>
        <item m="1" x="182"/>
        <item m="1" x="366"/>
        <item m="1" x="386"/>
        <item m="1" x="251"/>
        <item m="1" x="231"/>
        <item m="1" x="51"/>
        <item m="1" x="354"/>
        <item m="1" x="186"/>
        <item m="1" x="284"/>
        <item m="1" x="187"/>
        <item m="1" x="396"/>
        <item m="1" x="145"/>
        <item m="1" x="15"/>
        <item m="1" x="371"/>
        <item m="1" x="289"/>
        <item m="1" x="17"/>
        <item m="1" x="339"/>
        <item m="1" x="359"/>
        <item m="1" x="266"/>
        <item m="1" x="360"/>
        <item m="1" x="311"/>
        <item m="1" x="59"/>
        <item m="1" x="147"/>
        <item m="1" x="370"/>
        <item m="1" x="26"/>
        <item m="1" x="20"/>
        <item x="1"/>
        <item x="3"/>
        <item m="1" x="82"/>
        <item m="1" x="58"/>
        <item m="1" x="224"/>
        <item m="1" x="237"/>
        <item m="1" x="418"/>
        <item m="1" x="150"/>
        <item m="1" x="376"/>
        <item m="1" x="346"/>
        <item m="1" x="25"/>
        <item m="1" x="373"/>
        <item m="1" x="10"/>
        <item m="1" x="79"/>
        <item m="1" x="389"/>
        <item m="1" x="80"/>
        <item m="1" x="334"/>
        <item m="1" x="345"/>
        <item m="1" x="151"/>
        <item m="1" x="281"/>
        <item m="1" x="228"/>
        <item m="1" x="26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91"/>
        <item x="3"/>
        <item x="2"/>
        <item m="1" x="27"/>
        <item m="1" x="8"/>
        <item m="1" x="205"/>
        <item m="1" x="187"/>
        <item m="1" x="165"/>
        <item m="1" x="140"/>
        <item m="1" x="115"/>
        <item m="1" x="208"/>
        <item x="1"/>
        <item m="1" x="169"/>
        <item m="1" x="146"/>
        <item m="1" x="117"/>
        <item m="1" x="95"/>
        <item m="1" x="100"/>
        <item m="1" x="78"/>
        <item m="1" x="57"/>
        <item m="1" x="36"/>
        <item m="1" x="14"/>
        <item m="1" x="214"/>
        <item m="1" x="194"/>
        <item m="1" x="174"/>
        <item m="1" x="160"/>
        <item m="1" x="219"/>
        <item m="1" x="200"/>
        <item m="1" x="180"/>
        <item m="1" x="156"/>
        <item m="1" x="129"/>
        <item m="1" x="108"/>
        <item m="1" x="84"/>
        <item m="1" x="63"/>
        <item m="1" x="42"/>
        <item m="1" x="49"/>
        <item m="1" x="113"/>
        <item m="1" x="89"/>
        <item m="1" x="69"/>
        <item m="1" x="9"/>
        <item m="1" x="206"/>
        <item m="1" x="56"/>
        <item m="1" x="118"/>
        <item m="1" x="96"/>
        <item m="1" x="75"/>
        <item m="1" x="179"/>
        <item m="1" x="15"/>
        <item m="1" x="215"/>
        <item m="1" x="195"/>
        <item m="1" x="175"/>
        <item m="1" x="152"/>
        <item m="1" x="124"/>
        <item m="1" x="102"/>
        <item m="1" x="81"/>
        <item m="1" x="68"/>
        <item m="1" x="130"/>
        <item m="1" x="109"/>
        <item m="1" x="10"/>
        <item m="1" x="72"/>
        <item m="1" x="50"/>
        <item m="1" x="28"/>
        <item m="1" x="121"/>
        <item m="1" x="128"/>
        <item m="1" x="190"/>
        <item m="1" x="170"/>
        <item m="1" x="147"/>
        <item m="1" x="119"/>
        <item m="1" x="20"/>
        <item m="1" x="135"/>
        <item m="1" x="79"/>
        <item m="1" x="58"/>
        <item m="1" x="37"/>
        <item m="1" x="16"/>
        <item m="1" x="133"/>
        <item m="1" x="144"/>
        <item m="1" x="201"/>
        <item m="1" x="181"/>
        <item m="1" x="157"/>
        <item m="1" x="90"/>
        <item m="1" x="70"/>
        <item m="1" x="145"/>
        <item m="1" x="207"/>
        <item m="1" x="188"/>
        <item m="1" x="166"/>
        <item m="1" x="141"/>
        <item m="1" x="35"/>
        <item m="1" x="97"/>
        <item m="1" x="76"/>
        <item m="1" x="53"/>
        <item m="1" x="32"/>
        <item m="1" x="12"/>
        <item m="1" x="210"/>
        <item m="1" x="216"/>
        <item m="1" x="196"/>
        <item m="1" x="176"/>
        <item m="1" x="153"/>
        <item m="1" x="125"/>
        <item m="1" x="103"/>
        <item m="1" x="82"/>
        <item m="1" x="110"/>
        <item m="1" x="85"/>
        <item m="1" x="64"/>
        <item m="1" x="43"/>
        <item m="1" x="22"/>
        <item m="1" x="220"/>
        <item m="1" x="5"/>
        <item m="1" x="202"/>
        <item m="1" x="183"/>
        <item m="1" x="162"/>
        <item m="1" x="136"/>
        <item m="1" x="114"/>
        <item m="1" x="92"/>
        <item m="1" x="171"/>
        <item m="1" x="148"/>
        <item m="1" x="120"/>
        <item m="1" x="98"/>
        <item m="1" x="4"/>
        <item m="1" x="59"/>
        <item m="1" x="38"/>
        <item m="1" x="17"/>
        <item m="1" x="217"/>
        <item m="1" x="197"/>
        <item m="1" x="182"/>
        <item m="1" x="158"/>
        <item m="1" x="131"/>
        <item m="1" x="111"/>
        <item m="1" x="86"/>
        <item m="1" x="71"/>
        <item m="1" x="47"/>
        <item m="1" x="24"/>
        <item m="1" x="6"/>
        <item m="1" x="189"/>
        <item m="1" x="167"/>
        <item m="1" x="142"/>
        <item m="1" x="77"/>
        <item m="1" x="54"/>
        <item m="1" x="33"/>
        <item m="1" x="198"/>
        <item m="1" x="177"/>
        <item m="1" x="154"/>
        <item m="1" x="126"/>
        <item m="1" x="104"/>
        <item m="1" x="83"/>
        <item m="1" x="62"/>
        <item m="1" x="41"/>
        <item m="1" x="21"/>
        <item m="1" x="87"/>
        <item m="1" x="65"/>
        <item m="1" x="44"/>
        <item m="1" x="23"/>
        <item m="1" x="221"/>
        <item m="1" x="203"/>
        <item m="1" x="184"/>
        <item m="1" x="163"/>
        <item m="1" x="137"/>
        <item m="1" x="94"/>
        <item m="1" x="73"/>
        <item m="1" x="51"/>
        <item m="1" x="29"/>
        <item m="1" x="39"/>
        <item m="1" x="18"/>
        <item m="1" x="218"/>
        <item m="1" x="93"/>
        <item m="1" x="159"/>
        <item m="1" x="132"/>
        <item m="1" x="112"/>
        <item m="1" x="88"/>
        <item m="1" x="66"/>
        <item m="1" x="45"/>
        <item m="1" x="99"/>
        <item m="1" x="48"/>
        <item m="1" x="25"/>
        <item m="1" x="7"/>
        <item m="1" x="204"/>
        <item m="1" x="185"/>
        <item m="1" x="106"/>
        <item m="1" x="168"/>
        <item m="1" x="143"/>
        <item m="1" x="212"/>
        <item m="1" x="55"/>
        <item m="1" x="34"/>
        <item m="1" x="13"/>
        <item m="1" x="211"/>
        <item m="1" x="107"/>
        <item m="1" x="178"/>
        <item m="1" x="155"/>
        <item m="1" x="127"/>
        <item m="1" x="105"/>
        <item m="1" x="67"/>
        <item m="1" x="46"/>
        <item m="1" x="186"/>
        <item m="1" x="164"/>
        <item m="1" x="138"/>
        <item m="1" x="74"/>
        <item m="1" x="52"/>
        <item m="1" x="30"/>
        <item m="1" x="11"/>
        <item m="1" x="209"/>
        <item m="1" x="191"/>
        <item m="1" x="172"/>
        <item m="1" x="149"/>
        <item m="1" x="193"/>
        <item m="1" x="173"/>
        <item m="1" x="151"/>
        <item m="1" x="122"/>
        <item m="1" x="101"/>
        <item m="1" x="80"/>
        <item m="1" x="60"/>
        <item m="1" x="40"/>
        <item m="1" x="19"/>
        <item m="1" x="192"/>
        <item m="1" x="199"/>
        <item m="1" x="61"/>
        <item m="1" x="161"/>
        <item m="1" x="26"/>
        <item m="1" x="31"/>
        <item m="1" x="116"/>
        <item m="1" x="123"/>
        <item m="1" x="134"/>
        <item m="1" x="139"/>
        <item m="1" x="150"/>
        <item m="1" x="21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">
    <i>
      <x v="1"/>
      <x v="405"/>
      <x v="670"/>
    </i>
    <i>
      <x v="2"/>
      <x v="426"/>
      <x v="660"/>
    </i>
    <i>
      <x v="11"/>
      <x v="404"/>
      <x v="670"/>
    </i>
  </rowItems>
  <colItems count="1">
    <i/>
  </colItems>
  <formats count="9">
    <format dxfId="308">
      <pivotArea dataOnly="0" labelOnly="1" outline="0" fieldPosition="0">
        <references count="1">
          <reference field="8" count="0"/>
        </references>
      </pivotArea>
    </format>
    <format dxfId="307">
      <pivotArea dataOnly="0" labelOnly="1" outline="0" fieldPosition="0">
        <references count="1">
          <reference field="8" count="0"/>
        </references>
      </pivotArea>
    </format>
    <format dxfId="306">
      <pivotArea dataOnly="0" labelOnly="1" outline="0" fieldPosition="0">
        <references count="1">
          <reference field="3" count="0"/>
        </references>
      </pivotArea>
    </format>
    <format dxfId="305">
      <pivotArea dataOnly="0" labelOnly="1" outline="0" fieldPosition="0">
        <references count="1">
          <reference field="3" count="0"/>
        </references>
      </pivotArea>
    </format>
    <format dxfId="304">
      <pivotArea dataOnly="0" labelOnly="1" outline="0" fieldPosition="0">
        <references count="1">
          <reference field="7" count="0"/>
        </references>
      </pivotArea>
    </format>
    <format dxfId="303">
      <pivotArea dataOnly="0" labelOnly="1" outline="0" fieldPosition="0">
        <references count="1">
          <reference field="7" count="0"/>
        </references>
      </pivotArea>
    </format>
    <format dxfId="302">
      <pivotArea field="8" type="button" dataOnly="0" labelOnly="1" outline="0" axis="axisRow" fieldPosition="0"/>
    </format>
    <format dxfId="301">
      <pivotArea field="7" type="button" dataOnly="0" labelOnly="1" outline="0" axis="axisRow" fieldPosition="1"/>
    </format>
    <format dxfId="300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" totalsRowShown="0">
  <autoFilter ref="A1:E3" xr:uid="{E3CB9C7B-30C6-4250-9C5D-467A4357B151}"/>
  <tableColumns count="5">
    <tableColumn id="1" xr3:uid="{3DCCD367-4176-4B1B-9DB1-7E15C5AB3C2E}" name="idcapa" dataDxfId="332"/>
    <tableColumn id="2" xr3:uid="{84365576-6006-4249-8C10-3C939914AB46}" name="Capa" dataDxfId="331"/>
    <tableColumn id="3" xr3:uid="{23CB737A-7056-44F6-A537-CEB5ED7BC8A4}" name="Tipo" dataDxfId="330"/>
    <tableColumn id="4" xr3:uid="{77A06ECF-D67C-454F-B0CE-327D202410E8}" name="url_ícono"/>
    <tableColumn id="5" xr3:uid="{041AD1F6-23D8-4ACA-92DC-196A5ACE0392}" name="url" dataDxfId="329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5" totalsRowShown="0" headerRowDxfId="328">
  <autoFilter ref="A9:J55" xr:uid="{B860159C-4E5B-4F1C-AD34-ACA1A658D8AB}"/>
  <tableColumns count="10">
    <tableColumn id="1" xr3:uid="{75A8A884-1D65-4E5E-B8C8-77E85AB66F2B}" name="idcapa" dataDxfId="327"/>
    <tableColumn id="2" xr3:uid="{2A8A9E62-F4FC-4E3B-B1C9-6BF40AA34453}" name="Capa" dataDxfId="32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325"/>
    <tableColumn id="5" xr3:uid="{035EE145-9D77-4858-89B3-36E33AB1DD42}" name="popup_0_1" dataDxfId="324"/>
    <tableColumn id="6" xr3:uid="{A9A0E11B-B8EA-4D4C-9546-EA4565E015BB}" name="descripcion_pop-up" dataDxfId="323"/>
    <tableColumn id="7" xr3:uid="{5F6D8D2E-E38C-46CC-8F2C-5ED1D580678F}" name="posicion_popup" dataDxfId="322"/>
    <tableColumn id="8" xr3:uid="{8B5DC378-B7F9-4E3D-AC39-A4AF81250C0B}" name="descripcion_capa" dataDxfId="321"/>
    <tableColumn id="9" xr3:uid="{5C03E193-7980-49E1-894D-9DEECE0C9DBE}" name="clase" dataDxfId="320"/>
    <tableColumn id="10" xr3:uid="{92421CFC-4A75-4D76-9B47-B3E7C2151B6C}" name="posición_capa" dataDxfId="3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8" totalsRowShown="0" dataDxfId="318">
  <autoFilter ref="A9:I28" xr:uid="{96BBB32F-0C5C-4CD7-BF04-9E1F2EB9C00E}"/>
  <tableColumns count="9">
    <tableColumn id="1" xr3:uid="{9D7FBDA9-0788-4563-AA35-00082D95202E}" name="Clase" dataDxfId="317">
      <calculatedColumnFormula>+A9</calculatedColumnFormula>
    </tableColumn>
    <tableColumn id="7" xr3:uid="{83BA5E88-8850-4C0E-B07A-7893981D4057}" name="Descripción Capa" dataDxfId="31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1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14"/>
    <tableColumn id="4" xr3:uid="{5414C827-224B-4470-A9E1-6A29EF6EA250}" name="Color" dataDxfId="313"/>
    <tableColumn id="5" xr3:uid="{FA622BA5-65BA-42EE-91CA-9F9E3510C671}" name="titulo_leyenda" dataDxfId="31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11"/>
    <tableColumn id="8" xr3:uid="{02FCDEF8-A182-4154-ACFD-C31BD15BAC9D}" name="idcapa" dataDxfId="310">
      <calculatedColumnFormula>+LEFT(BD_Detalles[[#This Row],[Clase]],2)</calculatedColumnFormula>
    </tableColumn>
    <tableColumn id="9" xr3:uid="{0DAE07AA-CA28-46ED-BED9-EDE4E800CFF8}" name="Tipo" dataDxfId="30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9" tableType="queryTable" totalsRowShown="0">
  <autoFilter ref="A1:Q39" xr:uid="{7AC383FC-01BE-4EF3-804E-B1D165C63818}"/>
  <sortState xmlns:xlrd2="http://schemas.microsoft.com/office/spreadsheetml/2017/richdata2" ref="A2:Q39">
    <sortCondition ref="A1:A39"/>
  </sortState>
  <tableColumns count="17">
    <tableColumn id="1" xr3:uid="{8DAF46F0-0587-4791-BD3B-29C4950AC864}" uniqueName="1" name="idcapa" queryTableFieldId="1" dataDxfId="228"/>
    <tableColumn id="2" xr3:uid="{A5538333-8E57-48D9-8222-03DAA80989CB}" uniqueName="2" name="Capa" queryTableFieldId="2" dataDxfId="227"/>
    <tableColumn id="3" xr3:uid="{42797560-E23E-4585-909F-D47B8BA464C8}" uniqueName="3" name="idpropiedad" queryTableFieldId="3"/>
    <tableColumn id="4" xr3:uid="{39BB973A-AB48-4770-AA48-2EB263D61EC2}" uniqueName="4" name="Propiedad" queryTableFieldId="4" dataDxfId="226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25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24"/>
    <tableColumn id="9" xr3:uid="{32B2ED96-0DD6-4ADE-87AF-B7ED7A0534FB}" uniqueName="9" name="clase" queryTableFieldId="9" dataDxfId="223"/>
    <tableColumn id="10" xr3:uid="{B2FB5E95-FA88-487B-9206-B6E7F079B714}" uniqueName="10" name="posición_capa" queryTableFieldId="10"/>
    <tableColumn id="11" xr3:uid="{FAC68029-648A-4EAF-8C51-25A7C5E3FE1B}" uniqueName="11" name="Tipo" queryTableFieldId="11" dataDxfId="222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21"/>
    <tableColumn id="14" xr3:uid="{9A72167E-DB9E-46B1-86CA-052167332E56}" uniqueName="14" name="Variable" queryTableFieldId="14" dataDxfId="220"/>
    <tableColumn id="15" xr3:uid="{13A7D352-24E4-4AFB-BF87-998BE16B0301}" uniqueName="15" name="Color" queryTableFieldId="15" dataDxfId="219"/>
    <tableColumn id="16" xr3:uid="{6D4578CA-37C4-4E3D-943B-65A36077567C}" uniqueName="16" name="titulo_leyenda" queryTableFieldId="16" dataDxfId="218"/>
    <tableColumn id="17" xr3:uid="{D5652FBA-BB6D-44CF-B852-53BA455D7DC1}" uniqueName="17" name="url_icono" queryTableFieldId="17" dataDxfId="21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" tableType="queryTable" totalsRowShown="0">
  <autoFilter ref="A1:E3" xr:uid="{291D560E-9CA4-4BAC-995A-F0E03B82B6EA}"/>
  <tableColumns count="5">
    <tableColumn id="1" xr3:uid="{1B08FD65-382E-435D-851C-83A7049E1E56}" uniqueName="1" name="idcapa" queryTableFieldId="1" dataDxfId="237"/>
    <tableColumn id="2" xr3:uid="{BC737893-4EE0-435A-B6B2-871993B29D43}" uniqueName="2" name="Capa" queryTableFieldId="2" dataDxfId="236"/>
    <tableColumn id="3" xr3:uid="{4014DA1F-B84E-4528-B682-D095C29B7876}" uniqueName="3" name="Tipo" queryTableFieldId="3" dataDxfId="23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7" tableType="queryTable" totalsRowShown="0">
  <autoFilter ref="A1:J47" xr:uid="{99D7C979-6A29-45E0-B2F4-1A31B43B8910}"/>
  <tableColumns count="10">
    <tableColumn id="1" xr3:uid="{1F37DEF1-03A3-4D04-9855-C67E8C6932F3}" uniqueName="1" name="idcapa" queryTableFieldId="1" dataDxfId="234"/>
    <tableColumn id="2" xr3:uid="{2362DFA9-0E03-4A0F-8E81-717F71C9CD00}" uniqueName="2" name="Capa" queryTableFieldId="2" dataDxfId="233"/>
    <tableColumn id="3" xr3:uid="{D62C477A-0E4D-4083-A695-7461E87D7261}" uniqueName="3" name="idpropiedad" queryTableFieldId="3"/>
    <tableColumn id="4" xr3:uid="{E99AA84F-1597-4CB3-8729-38D3FC0099BD}" uniqueName="4" name="Propiedad" queryTableFieldId="4" dataDxfId="23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3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30"/>
    <tableColumn id="9" xr3:uid="{BDD32029-B2DF-4385-96D0-BAA3350373FC}" uniqueName="9" name="clase" queryTableFieldId="9" dataDxfId="22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0" tableType="queryTable" totalsRowShown="0">
  <autoFilter ref="A1:I20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 dataDxfId="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3"/>
  <sheetViews>
    <sheetView showGridLines="0"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146</v>
      </c>
      <c r="G3" t="str">
        <f>+A3</f>
        <v>02</v>
      </c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5"/>
  <sheetViews>
    <sheetView showGridLines="0" workbookViewId="0">
      <pane ySplit="9" topLeftCell="A25" activePane="bottomLeft" state="frozen"/>
      <selection pane="bottomLeft" activeCell="H29" sqref="H29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190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x14ac:dyDescent="0.3">
      <c r="A27" s="18" t="s">
        <v>26</v>
      </c>
      <c r="B27" s="23" t="str">
        <f>+VLOOKUP(BD_Capas[[#This Row],[idcapa]],Capas[],2,0)</f>
        <v>catastro</v>
      </c>
      <c r="C27" s="17">
        <v>1</v>
      </c>
      <c r="D27" s="23" t="s">
        <v>150</v>
      </c>
      <c r="E27" s="13">
        <v>1</v>
      </c>
      <c r="F27" s="12" t="s">
        <v>151</v>
      </c>
      <c r="G27" s="14">
        <v>7</v>
      </c>
      <c r="H27" s="23"/>
      <c r="I27" s="47"/>
      <c r="J27" s="18"/>
    </row>
    <row r="28" spans="1:10" x14ac:dyDescent="0.3">
      <c r="A28" s="6" t="s">
        <v>26</v>
      </c>
      <c r="B28" s="20" t="str">
        <f>+VLOOKUP(BD_Capas[[#This Row],[idcapa]],Capas[],2,0)</f>
        <v>catastro</v>
      </c>
      <c r="C28" s="3">
        <f>+C27+1</f>
        <v>2</v>
      </c>
      <c r="D28" s="20" t="s">
        <v>152</v>
      </c>
      <c r="E28" s="1">
        <v>1</v>
      </c>
      <c r="F28" t="s">
        <v>153</v>
      </c>
      <c r="G28" s="4">
        <v>8</v>
      </c>
      <c r="H28" s="20" t="s">
        <v>192</v>
      </c>
      <c r="I28" s="31" t="str">
        <f>BD_Capas[[#This Row],[idcapa]]&amp;"-"&amp;BD_Capas[[#This Row],[posición_capa]]</f>
        <v>01-2</v>
      </c>
      <c r="J28" s="6">
        <v>2</v>
      </c>
    </row>
    <row r="29" spans="1:10" x14ac:dyDescent="0.3">
      <c r="A29" s="6" t="s">
        <v>26</v>
      </c>
      <c r="B29" s="20" t="str">
        <f>+VLOOKUP(BD_Capas[[#This Row],[idcapa]],Capas[],2,0)</f>
        <v>catastro</v>
      </c>
      <c r="C29" s="3">
        <f t="shared" ref="C29:C55" si="2">+C28+1</f>
        <v>3</v>
      </c>
      <c r="D29" s="20" t="s">
        <v>154</v>
      </c>
      <c r="E29" s="1">
        <v>1</v>
      </c>
      <c r="F29" t="s">
        <v>155</v>
      </c>
      <c r="G29" s="4">
        <v>9</v>
      </c>
      <c r="H29" s="20"/>
      <c r="I29" s="31"/>
      <c r="J29" s="6"/>
    </row>
    <row r="30" spans="1:10" x14ac:dyDescent="0.3">
      <c r="A30" s="6" t="s">
        <v>26</v>
      </c>
      <c r="B30" s="20" t="str">
        <f>+VLOOKUP(BD_Capas[[#This Row],[idcapa]],Capas[],2,0)</f>
        <v>catastro</v>
      </c>
      <c r="C30" s="3">
        <f t="shared" si="2"/>
        <v>4</v>
      </c>
      <c r="D30" s="20" t="s">
        <v>156</v>
      </c>
      <c r="E30" s="1">
        <v>1</v>
      </c>
      <c r="F30" t="s">
        <v>157</v>
      </c>
      <c r="G30" s="4">
        <v>10</v>
      </c>
      <c r="H30" s="20"/>
      <c r="I30" s="31"/>
      <c r="J30" s="6"/>
    </row>
    <row r="31" spans="1:10" x14ac:dyDescent="0.3">
      <c r="A31" s="6" t="s">
        <v>26</v>
      </c>
      <c r="B31" s="20" t="str">
        <f>+VLOOKUP(BD_Capas[[#This Row],[idcapa]],Capas[],2,0)</f>
        <v>catastro</v>
      </c>
      <c r="C31" s="3">
        <f t="shared" si="2"/>
        <v>5</v>
      </c>
      <c r="D31" s="20" t="s">
        <v>158</v>
      </c>
      <c r="E31" s="1">
        <v>1</v>
      </c>
      <c r="F31" t="s">
        <v>159</v>
      </c>
      <c r="G31" s="4">
        <v>11</v>
      </c>
      <c r="H31" s="20"/>
      <c r="I31" s="31"/>
      <c r="J31" s="6"/>
    </row>
    <row r="32" spans="1:10" x14ac:dyDescent="0.3">
      <c r="A32" s="6" t="s">
        <v>26</v>
      </c>
      <c r="B32" s="20" t="str">
        <f>+VLOOKUP(BD_Capas[[#This Row],[idcapa]],Capas[],2,0)</f>
        <v>catastro</v>
      </c>
      <c r="C32" s="3">
        <f t="shared" si="2"/>
        <v>6</v>
      </c>
      <c r="D32" s="20" t="s">
        <v>160</v>
      </c>
      <c r="E32" s="1">
        <v>1</v>
      </c>
      <c r="F32" t="s">
        <v>161</v>
      </c>
      <c r="G32" s="4">
        <v>12</v>
      </c>
      <c r="H32" s="20"/>
      <c r="I32" s="31"/>
      <c r="J32" s="6"/>
    </row>
    <row r="33" spans="1:10" x14ac:dyDescent="0.3">
      <c r="A33" s="6" t="s">
        <v>26</v>
      </c>
      <c r="B33" s="20" t="str">
        <f>+VLOOKUP(BD_Capas[[#This Row],[idcapa]],Capas[],2,0)</f>
        <v>catastro</v>
      </c>
      <c r="C33" s="3">
        <f t="shared" si="2"/>
        <v>7</v>
      </c>
      <c r="D33" s="20" t="s">
        <v>162</v>
      </c>
      <c r="E33" s="1">
        <v>1</v>
      </c>
      <c r="F33" t="s">
        <v>163</v>
      </c>
      <c r="G33" s="4">
        <v>13</v>
      </c>
      <c r="H33" s="20"/>
      <c r="I33" s="31"/>
      <c r="J33" s="6"/>
    </row>
    <row r="34" spans="1:10" x14ac:dyDescent="0.3">
      <c r="A34" s="6" t="s">
        <v>26</v>
      </c>
      <c r="B34" s="20" t="str">
        <f>+VLOOKUP(BD_Capas[[#This Row],[idcapa]],Capas[],2,0)</f>
        <v>catastro</v>
      </c>
      <c r="C34" s="3">
        <f t="shared" si="2"/>
        <v>8</v>
      </c>
      <c r="D34" s="20" t="s">
        <v>164</v>
      </c>
      <c r="E34" s="1"/>
      <c r="G34" s="4"/>
      <c r="H34" s="20"/>
      <c r="I34" s="5"/>
      <c r="J34" s="6"/>
    </row>
    <row r="35" spans="1:10" x14ac:dyDescent="0.3">
      <c r="A35" s="6" t="s">
        <v>26</v>
      </c>
      <c r="B35" s="20" t="str">
        <f>+VLOOKUP(BD_Capas[[#This Row],[idcapa]],Capas[],2,0)</f>
        <v>catastro</v>
      </c>
      <c r="C35" s="3">
        <f t="shared" si="2"/>
        <v>9</v>
      </c>
      <c r="D35" s="20" t="s">
        <v>165</v>
      </c>
      <c r="E35" s="1"/>
      <c r="G35" s="4"/>
      <c r="H35" s="20"/>
      <c r="I35" s="5"/>
      <c r="J35" s="6"/>
    </row>
    <row r="36" spans="1:10" x14ac:dyDescent="0.3">
      <c r="A36" s="6" t="s">
        <v>26</v>
      </c>
      <c r="B36" s="20" t="str">
        <f>+VLOOKUP(BD_Capas[[#This Row],[idcapa]],Capas[],2,0)</f>
        <v>catastro</v>
      </c>
      <c r="C36" s="3">
        <f t="shared" si="2"/>
        <v>10</v>
      </c>
      <c r="D36" s="20" t="s">
        <v>166</v>
      </c>
      <c r="E36" s="1"/>
      <c r="G36" s="4"/>
      <c r="H36" s="20"/>
      <c r="I36" s="5"/>
      <c r="J36" s="6"/>
    </row>
    <row r="37" spans="1:10" x14ac:dyDescent="0.3">
      <c r="A37" s="6" t="s">
        <v>26</v>
      </c>
      <c r="B37" s="20" t="str">
        <f>+VLOOKUP(BD_Capas[[#This Row],[idcapa]],Capas[],2,0)</f>
        <v>catastro</v>
      </c>
      <c r="C37" s="3">
        <f t="shared" si="2"/>
        <v>11</v>
      </c>
      <c r="D37" s="20" t="s">
        <v>167</v>
      </c>
      <c r="E37" s="1"/>
      <c r="G37" s="4"/>
      <c r="H37" s="20"/>
      <c r="I37" s="5"/>
      <c r="J37" s="6"/>
    </row>
    <row r="38" spans="1:10" x14ac:dyDescent="0.3">
      <c r="A38" s="6" t="s">
        <v>26</v>
      </c>
      <c r="B38" s="20" t="str">
        <f>+VLOOKUP(BD_Capas[[#This Row],[idcapa]],Capas[],2,0)</f>
        <v>catastro</v>
      </c>
      <c r="C38" s="3">
        <f t="shared" si="2"/>
        <v>12</v>
      </c>
      <c r="D38" s="20" t="s">
        <v>124</v>
      </c>
      <c r="E38" s="1">
        <v>1</v>
      </c>
      <c r="F38" t="s">
        <v>124</v>
      </c>
      <c r="G38" s="4">
        <v>1</v>
      </c>
      <c r="H38" s="20" t="s">
        <v>191</v>
      </c>
      <c r="I38" s="31" t="str">
        <f>BD_Capas[[#This Row],[idcapa]]&amp;"-"&amp;BD_Capas[[#This Row],[posición_capa]]</f>
        <v>01-1</v>
      </c>
      <c r="J38" s="6">
        <v>1</v>
      </c>
    </row>
    <row r="39" spans="1:10" x14ac:dyDescent="0.3">
      <c r="A39" s="6" t="s">
        <v>26</v>
      </c>
      <c r="B39" s="20" t="str">
        <f>+VLOOKUP(BD_Capas[[#This Row],[idcapa]],Capas[],2,0)</f>
        <v>catastro</v>
      </c>
      <c r="C39" s="3">
        <f t="shared" si="2"/>
        <v>13</v>
      </c>
      <c r="D39" s="20" t="s">
        <v>115</v>
      </c>
      <c r="E39" s="1">
        <v>1</v>
      </c>
      <c r="F39" t="s">
        <v>130</v>
      </c>
      <c r="G39" s="4">
        <v>2</v>
      </c>
      <c r="H39" s="20"/>
      <c r="I39" s="5"/>
      <c r="J39" s="6"/>
    </row>
    <row r="40" spans="1:10" x14ac:dyDescent="0.3">
      <c r="A40" s="6" t="s">
        <v>26</v>
      </c>
      <c r="B40" s="20" t="str">
        <f>+VLOOKUP(BD_Capas[[#This Row],[idcapa]],Capas[],2,0)</f>
        <v>catastro</v>
      </c>
      <c r="C40" s="3">
        <f t="shared" si="2"/>
        <v>14</v>
      </c>
      <c r="D40" s="20" t="s">
        <v>116</v>
      </c>
      <c r="E40" s="1"/>
      <c r="G40" s="4"/>
      <c r="H40" s="20"/>
      <c r="I40" s="5"/>
      <c r="J40" s="6"/>
    </row>
    <row r="41" spans="1:10" x14ac:dyDescent="0.3">
      <c r="A41" s="6" t="s">
        <v>26</v>
      </c>
      <c r="B41" s="20" t="str">
        <f>+VLOOKUP(BD_Capas[[#This Row],[idcapa]],Capas[],2,0)</f>
        <v>catastro</v>
      </c>
      <c r="C41" s="3">
        <f t="shared" si="2"/>
        <v>15</v>
      </c>
      <c r="D41" s="20" t="s">
        <v>117</v>
      </c>
      <c r="E41" s="1"/>
      <c r="G41" s="4"/>
      <c r="H41" s="20"/>
      <c r="I41" s="5"/>
      <c r="J41" s="6"/>
    </row>
    <row r="42" spans="1:10" x14ac:dyDescent="0.3">
      <c r="A42" s="6" t="s">
        <v>26</v>
      </c>
      <c r="B42" s="20" t="str">
        <f>+VLOOKUP(BD_Capas[[#This Row],[idcapa]],Capas[],2,0)</f>
        <v>catastro</v>
      </c>
      <c r="C42" s="3">
        <f t="shared" si="2"/>
        <v>16</v>
      </c>
      <c r="D42" s="20" t="s">
        <v>118</v>
      </c>
      <c r="E42" s="1"/>
      <c r="G42" s="4"/>
      <c r="H42" s="20"/>
      <c r="I42" s="5"/>
      <c r="J42" s="6"/>
    </row>
    <row r="43" spans="1:10" x14ac:dyDescent="0.3">
      <c r="A43" s="6" t="s">
        <v>26</v>
      </c>
      <c r="B43" s="20" t="str">
        <f>+VLOOKUP(BD_Capas[[#This Row],[idcapa]],Capas[],2,0)</f>
        <v>catastro</v>
      </c>
      <c r="C43" s="3">
        <f t="shared" si="2"/>
        <v>17</v>
      </c>
      <c r="D43" s="20" t="s">
        <v>2</v>
      </c>
      <c r="E43" s="1">
        <v>1</v>
      </c>
      <c r="F43" t="s">
        <v>10</v>
      </c>
      <c r="G43" s="4">
        <v>3</v>
      </c>
      <c r="H43" s="20"/>
      <c r="I43" s="5"/>
      <c r="J43" s="6"/>
    </row>
    <row r="44" spans="1:10" x14ac:dyDescent="0.3">
      <c r="A44" s="6" t="s">
        <v>26</v>
      </c>
      <c r="B44" s="20" t="str">
        <f>+VLOOKUP(BD_Capas[[#This Row],[idcapa]],Capas[],2,0)</f>
        <v>catastro</v>
      </c>
      <c r="C44" s="3">
        <f t="shared" si="2"/>
        <v>18</v>
      </c>
      <c r="D44" s="20" t="s">
        <v>3</v>
      </c>
      <c r="E44" s="1">
        <v>1</v>
      </c>
      <c r="F44" t="s">
        <v>128</v>
      </c>
      <c r="G44" s="4">
        <v>4</v>
      </c>
      <c r="H44" s="20"/>
      <c r="I44" s="5"/>
      <c r="J44" s="6"/>
    </row>
    <row r="45" spans="1:10" x14ac:dyDescent="0.3">
      <c r="A45" s="6" t="s">
        <v>26</v>
      </c>
      <c r="B45" s="20" t="str">
        <f>+VLOOKUP(BD_Capas[[#This Row],[idcapa]],Capas[],2,0)</f>
        <v>catastro</v>
      </c>
      <c r="C45" s="3">
        <f t="shared" si="2"/>
        <v>19</v>
      </c>
      <c r="D45" s="20" t="s">
        <v>105</v>
      </c>
      <c r="E45" s="1">
        <v>1</v>
      </c>
      <c r="F45" t="s">
        <v>11</v>
      </c>
      <c r="G45" s="4">
        <v>5</v>
      </c>
      <c r="H45" s="20"/>
      <c r="I45" s="31"/>
      <c r="J45" s="1"/>
    </row>
    <row r="46" spans="1:10" x14ac:dyDescent="0.3">
      <c r="A46" s="6" t="s">
        <v>26</v>
      </c>
      <c r="B46" s="20" t="str">
        <f>+VLOOKUP(BD_Capas[[#This Row],[idcapa]],Capas[],2,0)</f>
        <v>catastro</v>
      </c>
      <c r="C46" s="3">
        <f t="shared" si="2"/>
        <v>20</v>
      </c>
      <c r="D46" s="20" t="s">
        <v>106</v>
      </c>
      <c r="E46" s="1"/>
      <c r="G46" s="4"/>
      <c r="H46" s="20"/>
      <c r="I46" s="31"/>
      <c r="J46" s="1"/>
    </row>
    <row r="47" spans="1:10" x14ac:dyDescent="0.3">
      <c r="A47" s="6" t="s">
        <v>26</v>
      </c>
      <c r="B47" s="20" t="str">
        <f>+VLOOKUP(BD_Capas[[#This Row],[idcapa]],Capas[],2,0)</f>
        <v>catastro</v>
      </c>
      <c r="C47" s="3">
        <f t="shared" si="2"/>
        <v>21</v>
      </c>
      <c r="D47" s="20" t="s">
        <v>119</v>
      </c>
      <c r="E47" s="1"/>
      <c r="G47" s="4"/>
      <c r="H47" s="20"/>
      <c r="I47" s="31"/>
      <c r="J47" s="1"/>
    </row>
    <row r="48" spans="1:10" x14ac:dyDescent="0.3">
      <c r="A48" s="6" t="s">
        <v>26</v>
      </c>
      <c r="B48" s="20" t="str">
        <f>+VLOOKUP(BD_Capas[[#This Row],[idcapa]],Capas[],2,0)</f>
        <v>catastro</v>
      </c>
      <c r="C48" s="3">
        <f t="shared" si="2"/>
        <v>22</v>
      </c>
      <c r="D48" s="20" t="s">
        <v>120</v>
      </c>
      <c r="E48" s="1"/>
      <c r="G48" s="4"/>
      <c r="H48" s="20"/>
      <c r="I48" s="31"/>
      <c r="J48" s="1"/>
    </row>
    <row r="49" spans="1:10" x14ac:dyDescent="0.3">
      <c r="A49" s="6" t="s">
        <v>26</v>
      </c>
      <c r="B49" s="20" t="str">
        <f>+VLOOKUP(BD_Capas[[#This Row],[idcapa]],Capas[],2,0)</f>
        <v>catastro</v>
      </c>
      <c r="C49" s="3">
        <f t="shared" si="2"/>
        <v>23</v>
      </c>
      <c r="D49" s="20" t="s">
        <v>121</v>
      </c>
      <c r="E49" s="1">
        <v>1</v>
      </c>
      <c r="F49" t="s">
        <v>129</v>
      </c>
      <c r="G49" s="4">
        <v>6</v>
      </c>
      <c r="H49" s="20"/>
      <c r="I49" s="31"/>
      <c r="J49" s="1"/>
    </row>
    <row r="50" spans="1:10" x14ac:dyDescent="0.3">
      <c r="A50" s="6" t="s">
        <v>26</v>
      </c>
      <c r="B50" s="20" t="str">
        <f>+VLOOKUP(BD_Capas[[#This Row],[idcapa]],Capas[],2,0)</f>
        <v>catastro</v>
      </c>
      <c r="C50" s="3">
        <f t="shared" si="2"/>
        <v>24</v>
      </c>
      <c r="D50" s="20" t="s">
        <v>122</v>
      </c>
      <c r="E50" s="1"/>
      <c r="G50" s="4"/>
      <c r="H50" s="20"/>
      <c r="I50" s="31"/>
      <c r="J50" s="1"/>
    </row>
    <row r="51" spans="1:10" x14ac:dyDescent="0.3">
      <c r="A51" s="6" t="s">
        <v>26</v>
      </c>
      <c r="B51" s="20" t="str">
        <f>+VLOOKUP(BD_Capas[[#This Row],[idcapa]],Capas[],2,0)</f>
        <v>catastro</v>
      </c>
      <c r="C51" s="3">
        <f t="shared" si="2"/>
        <v>25</v>
      </c>
      <c r="D51" s="20" t="s">
        <v>168</v>
      </c>
      <c r="E51" s="1"/>
      <c r="G51" s="4"/>
      <c r="H51" s="20"/>
      <c r="I51" s="31"/>
      <c r="J51" s="1"/>
    </row>
    <row r="52" spans="1:10" x14ac:dyDescent="0.3">
      <c r="A52" s="6" t="s">
        <v>26</v>
      </c>
      <c r="B52" s="20" t="str">
        <f>+VLOOKUP(BD_Capas[[#This Row],[idcapa]],Capas[],2,0)</f>
        <v>catastro</v>
      </c>
      <c r="C52" s="3">
        <f t="shared" si="2"/>
        <v>26</v>
      </c>
      <c r="D52" s="20" t="s">
        <v>169</v>
      </c>
      <c r="E52" s="1"/>
      <c r="G52" s="4"/>
      <c r="H52" s="20"/>
      <c r="I52" s="31"/>
      <c r="J52" s="1"/>
    </row>
    <row r="53" spans="1:10" x14ac:dyDescent="0.3">
      <c r="A53" s="6" t="s">
        <v>26</v>
      </c>
      <c r="B53" s="20" t="str">
        <f>+VLOOKUP(BD_Capas[[#This Row],[idcapa]],Capas[],2,0)</f>
        <v>catastro</v>
      </c>
      <c r="C53" s="3">
        <f t="shared" si="2"/>
        <v>27</v>
      </c>
      <c r="D53" s="20" t="s">
        <v>170</v>
      </c>
      <c r="E53" s="1">
        <v>1</v>
      </c>
      <c r="F53" t="s">
        <v>171</v>
      </c>
      <c r="G53" s="4">
        <v>14</v>
      </c>
      <c r="H53" s="20"/>
      <c r="I53" s="31"/>
      <c r="J53" s="1"/>
    </row>
    <row r="54" spans="1:10" x14ac:dyDescent="0.3">
      <c r="A54" s="6" t="s">
        <v>26</v>
      </c>
      <c r="B54" s="20" t="str">
        <f>+VLOOKUP(BD_Capas[[#This Row],[idcapa]],Capas[],2,0)</f>
        <v>catastro</v>
      </c>
      <c r="C54" s="3">
        <f t="shared" si="2"/>
        <v>28</v>
      </c>
      <c r="D54" s="20" t="s">
        <v>172</v>
      </c>
      <c r="E54" s="1">
        <v>1</v>
      </c>
      <c r="F54" t="s">
        <v>173</v>
      </c>
      <c r="G54" s="4">
        <v>15</v>
      </c>
      <c r="H54" s="20"/>
      <c r="I54" s="31"/>
      <c r="J54" s="1"/>
    </row>
    <row r="55" spans="1:10" x14ac:dyDescent="0.3">
      <c r="A55" s="6" t="s">
        <v>26</v>
      </c>
      <c r="B55" s="20" t="str">
        <f>+VLOOKUP(BD_Capas[[#This Row],[idcapa]],Capas[],2,0)</f>
        <v>catastro</v>
      </c>
      <c r="C55" s="3">
        <f t="shared" si="2"/>
        <v>29</v>
      </c>
      <c r="D55" s="20" t="s">
        <v>174</v>
      </c>
      <c r="E55" s="1">
        <v>1</v>
      </c>
      <c r="F55" t="s">
        <v>175</v>
      </c>
      <c r="G55" s="4">
        <v>16</v>
      </c>
      <c r="H55" s="20"/>
      <c r="I55" s="31"/>
      <c r="J55" s="6"/>
    </row>
  </sheetData>
  <phoneticPr fontId="4" type="noConversion"/>
  <conditionalFormatting sqref="E10:E55">
    <cfRule type="cellIs" dxfId="216" priority="15" operator="equal">
      <formula>1</formula>
    </cfRule>
  </conditionalFormatting>
  <conditionalFormatting sqref="E27:E55">
    <cfRule type="cellIs" dxfId="215" priority="14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8"/>
  <sheetViews>
    <sheetView showGridLines="0" tabSelected="1" workbookViewId="0">
      <pane ySplit="9" topLeftCell="A19" activePane="bottomLeft" state="frozen"/>
      <selection pane="bottomLeft" activeCell="A29" sqref="A29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Uso de la Tierra| ESRI 2020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131</v>
      </c>
      <c r="E10" s="46" t="s">
        <v>149</v>
      </c>
      <c r="F10" s="28" t="str">
        <f>+IFERROR(VLOOKUP(BD_Detalles[[#This Row],[Clase]],'Resumen Capas'!$A$4:$C$1048576,2,0),"COMPLETAR")</f>
        <v>Uso de la Tierra| ESRI 2020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Uso de la Tierra| ESRI 2020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132</v>
      </c>
      <c r="E11" s="39" t="s">
        <v>141</v>
      </c>
      <c r="F11" s="28" t="str">
        <f>+IFERROR(VLOOKUP(BD_Detalles[[#This Row],[Clase]],'Resumen Capas'!$A$4:$C$1048576,2,0),"COMPLETAR")</f>
        <v>Uso de la Tierra| ESRI 2020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Uso de la Tierra| ESRI 2020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133</v>
      </c>
      <c r="E12" s="38" t="s">
        <v>112</v>
      </c>
      <c r="F12" s="28" t="str">
        <f>+IFERROR(VLOOKUP(BD_Detalles[[#This Row],[Clase]],'Resumen Capas'!$A$4:$C$1048576,2,0),"COMPLETAR")</f>
        <v>Uso de la Tierra| ESRI 2020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Uso de la Tierra| ESRI 2020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134</v>
      </c>
      <c r="E13" s="45" t="s">
        <v>148</v>
      </c>
      <c r="F13" s="28" t="str">
        <f>+IFERROR(VLOOKUP(BD_Detalles[[#This Row],[Clase]],'Resumen Capas'!$A$4:$C$1048576,2,0),"COMPLETAR")</f>
        <v>Uso de la Tierra| ESRI 2020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Uso de la Tierra| ESRI 2020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135</v>
      </c>
      <c r="E14" s="40" t="s">
        <v>142</v>
      </c>
      <c r="F14" s="28" t="str">
        <f>+IFERROR(VLOOKUP(BD_Detalles[[#This Row],[Clase]],'Resumen Capas'!$A$4:$C$1048576,2,0),"COMPLETAR")</f>
        <v>Uso de la Tierra| ESRI 2020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Uso de la Tierra| ESRI 2020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136</v>
      </c>
      <c r="E15" s="42" t="s">
        <v>144</v>
      </c>
      <c r="F15" s="28" t="str">
        <f>+IFERROR(VLOOKUP(BD_Detalles[[#This Row],[Clase]],'Resumen Capas'!$A$4:$C$1048576,2,0),"COMPLETAR")</f>
        <v>Uso de la Tierra| ESRI 2020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Uso de la Tierra| ESRI 2020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137</v>
      </c>
      <c r="E16" s="41" t="s">
        <v>143</v>
      </c>
      <c r="F16" s="28" t="str">
        <f>+IFERROR(VLOOKUP(BD_Detalles[[#This Row],[Clase]],'Resumen Capas'!$A$4:$C$1048576,2,0),"COMPLETAR")</f>
        <v>Uso de la Tierra| ESRI 2020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Uso de la Tierra| ESRI 2020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138</v>
      </c>
      <c r="E17" s="35" t="s">
        <v>110</v>
      </c>
      <c r="F17" s="28" t="str">
        <f>+IFERROR(VLOOKUP(BD_Detalles[[#This Row],[Clase]],'Resumen Capas'!$A$4:$C$1048576,2,0),"COMPLETAR")</f>
        <v>Uso de la Tierra| ESRI 2020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Uso de la Tierra| ESRI 2020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139</v>
      </c>
      <c r="E18" s="37" t="s">
        <v>109</v>
      </c>
      <c r="F18" s="28" t="str">
        <f>+IFERROR(VLOOKUP(BD_Detalles[[#This Row],[Clase]],'Resumen Capas'!$A$4:$C$1048576,2,0),"COMPLETAR")</f>
        <v>Uso de la Tierra| ESRI 2020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Uso de la Tierra| ESRI 2020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140</v>
      </c>
      <c r="E19" s="36" t="s">
        <v>111</v>
      </c>
      <c r="F19" s="28" t="str">
        <f>+IFERROR(VLOOKUP(BD_Detalles[[#This Row],[Clase]],'Resumen Capas'!$A$4:$C$1048576,2,0),"COMPLETAR")</f>
        <v>Uso de la Tierra| ESRI 2020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43" t="s">
        <v>176</v>
      </c>
      <c r="B20" s="26" t="str">
        <f>+IFERROR(VLOOKUP(BD_Detalles[[#This Row],[Clase]],'Resumen Capas'!$A$4:$C$1048576,2,0),"COMPLETAR")</f>
        <v>Uso de la Tierra| Catastro</v>
      </c>
      <c r="C20" s="26" t="str">
        <f>+IFERROR(IF(RIGHT(BD_Detalles[[#This Row],[Clase]],1)="0","",VLOOKUP(BD_Detalles[[#This Row],[Clase]],'Resumen Capas'!$A$4:$C$1048576,3,0)),"COMPLETAR")</f>
        <v>Uso</v>
      </c>
      <c r="D20" s="48" t="s">
        <v>177</v>
      </c>
      <c r="E20" s="49" t="s">
        <v>178</v>
      </c>
      <c r="F20" s="28" t="str">
        <f>+IFERROR(VLOOKUP(BD_Detalles[[#This Row],[Clase]],'Resumen Capas'!$A$4:$C$1048576,2,0),"COMPLETAR")</f>
        <v>Uso de la Tierra| Catastro</v>
      </c>
      <c r="G20" s="30"/>
      <c r="H20" s="34" t="str">
        <f>+LEFT(BD_Detalles[[#This Row],[Clase]],2)</f>
        <v>01</v>
      </c>
      <c r="I20" s="27" t="str">
        <f>+IFERROR(VLOOKUP(BD_Detalles[[#This Row],[idcapa]],Capas[[idcapa]:[Tipo]],3,0),"")</f>
        <v>Polígono</v>
      </c>
    </row>
    <row r="21" spans="1:9" x14ac:dyDescent="0.3">
      <c r="A21" s="33" t="str">
        <f t="shared" ref="A21:A27" si="1">+A20</f>
        <v>01-1</v>
      </c>
      <c r="B21" s="26" t="str">
        <f>+IFERROR(VLOOKUP(BD_Detalles[[#This Row],[Clase]],'Resumen Capas'!$A$4:$C$1048576,2,0),"COMPLETAR")</f>
        <v>Uso de la Tierra| Catastro</v>
      </c>
      <c r="C21" s="28" t="str">
        <f>+IFERROR(IF(RIGHT(BD_Detalles[[#This Row],[Clase]],1)="0","",VLOOKUP(BD_Detalles[[#This Row],[Clase]],'Resumen Capas'!$A$4:$C$1048576,3,0)),"COMPLETAR")</f>
        <v>Uso</v>
      </c>
      <c r="D21" s="48" t="s">
        <v>179</v>
      </c>
      <c r="E21" s="50" t="s">
        <v>180</v>
      </c>
      <c r="F21" s="28" t="str">
        <f>+IFERROR(VLOOKUP(BD_Detalles[[#This Row],[Clase]],'Resumen Capas'!$A$4:$C$1048576,2,0),"COMPLETAR")</f>
        <v>Uso de la Tierra| Catastro</v>
      </c>
      <c r="G21" s="30"/>
      <c r="H21" s="34" t="str">
        <f>+LEFT(BD_Detalles[[#This Row],[Clase]],2)</f>
        <v>01</v>
      </c>
      <c r="I21" s="27" t="str">
        <f>+IFERROR(VLOOKUP(BD_Detalles[[#This Row],[idcapa]],Capas[[idcapa]:[Tipo]],3,0),"")</f>
        <v>Polígono</v>
      </c>
    </row>
    <row r="22" spans="1:9" x14ac:dyDescent="0.3">
      <c r="A22" s="33" t="str">
        <f t="shared" si="1"/>
        <v>01-1</v>
      </c>
      <c r="B22" s="26" t="str">
        <f>+IFERROR(VLOOKUP(BD_Detalles[[#This Row],[Clase]],'Resumen Capas'!$A$4:$C$1048576,2,0),"COMPLETAR")</f>
        <v>Uso de la Tierra| Catastro</v>
      </c>
      <c r="C22" s="28" t="str">
        <f>+IFERROR(IF(RIGHT(BD_Detalles[[#This Row],[Clase]],1)="0","",VLOOKUP(BD_Detalles[[#This Row],[Clase]],'Resumen Capas'!$A$4:$C$1048576,3,0)),"COMPLETAR")</f>
        <v>Uso</v>
      </c>
      <c r="D22" s="48" t="s">
        <v>181</v>
      </c>
      <c r="E22" s="51" t="s">
        <v>182</v>
      </c>
      <c r="F22" s="28" t="str">
        <f>+IFERROR(VLOOKUP(BD_Detalles[[#This Row],[Clase]],'Resumen Capas'!$A$4:$C$1048576,2,0),"COMPLETAR")</f>
        <v>Uso de la Tierra| Catastro</v>
      </c>
      <c r="G22" s="30"/>
      <c r="H22" s="34" t="str">
        <f>+LEFT(BD_Detalles[[#This Row],[Clase]],2)</f>
        <v>01</v>
      </c>
      <c r="I22" s="27" t="str">
        <f>+IFERROR(VLOOKUP(BD_Detalles[[#This Row],[idcapa]],Capas[[idcapa]:[Tipo]],3,0),"")</f>
        <v>Polígono</v>
      </c>
    </row>
    <row r="23" spans="1:9" ht="15" thickBot="1" x14ac:dyDescent="0.35">
      <c r="A23" s="33" t="str">
        <f t="shared" si="1"/>
        <v>01-1</v>
      </c>
      <c r="B23" s="26" t="str">
        <f>+IFERROR(VLOOKUP(BD_Detalles[[#This Row],[Clase]],'Resumen Capas'!$A$4:$C$1048576,2,0),"COMPLETAR")</f>
        <v>Uso de la Tierra| Catastro</v>
      </c>
      <c r="C23" s="28" t="str">
        <f>+IFERROR(IF(RIGHT(BD_Detalles[[#This Row],[Clase]],1)="0","",VLOOKUP(BD_Detalles[[#This Row],[Clase]],'Resumen Capas'!$A$4:$C$1048576,3,0)),"COMPLETAR")</f>
        <v>Uso</v>
      </c>
      <c r="D23" s="48" t="s">
        <v>183</v>
      </c>
      <c r="E23" s="52" t="s">
        <v>184</v>
      </c>
      <c r="F23" s="28" t="str">
        <f>+IFERROR(VLOOKUP(BD_Detalles[[#This Row],[Clase]],'Resumen Capas'!$A$4:$C$1048576,2,0),"COMPLETAR")</f>
        <v>Uso de la Tierra| Catastro</v>
      </c>
      <c r="G23" s="30"/>
      <c r="H23" s="34" t="str">
        <f>+LEFT(BD_Detalles[[#This Row],[Clase]],2)</f>
        <v>01</v>
      </c>
      <c r="I23" s="27" t="str">
        <f>+IFERROR(VLOOKUP(BD_Detalles[[#This Row],[idcapa]],Capas[[idcapa]:[Tipo]],3,0),"")</f>
        <v>Polígono</v>
      </c>
    </row>
    <row r="24" spans="1:9" x14ac:dyDescent="0.3">
      <c r="A24" s="33" t="str">
        <f t="shared" si="1"/>
        <v>01-1</v>
      </c>
      <c r="B24" s="26" t="str">
        <f>+IFERROR(VLOOKUP(BD_Detalles[[#This Row],[Clase]],'Resumen Capas'!$A$4:$C$1048576,2,0),"COMPLETAR")</f>
        <v>Uso de la Tierra| Catastro</v>
      </c>
      <c r="C24" s="28" t="str">
        <f>+IFERROR(IF(RIGHT(BD_Detalles[[#This Row],[Clase]],1)="0","",VLOOKUP(BD_Detalles[[#This Row],[Clase]],'Resumen Capas'!$A$4:$C$1048576,3,0)),"COMPLETAR")</f>
        <v>Uso</v>
      </c>
      <c r="D24" s="48" t="s">
        <v>185</v>
      </c>
      <c r="E24" s="44" t="s">
        <v>147</v>
      </c>
      <c r="F24" s="28" t="str">
        <f>+IFERROR(VLOOKUP(BD_Detalles[[#This Row],[Clase]],'Resumen Capas'!$A$4:$C$1048576,2,0),"COMPLETAR")</f>
        <v>Uso de la Tierra| Catastro</v>
      </c>
      <c r="G24" s="30"/>
      <c r="H24" s="34" t="str">
        <f>+LEFT(BD_Detalles[[#This Row],[Clase]],2)</f>
        <v>01</v>
      </c>
      <c r="I24" s="27" t="str">
        <f>+IFERROR(VLOOKUP(BD_Detalles[[#This Row],[idcapa]],Capas[[idcapa]:[Tipo]],3,0),"")</f>
        <v>Polígono</v>
      </c>
    </row>
    <row r="25" spans="1:9" x14ac:dyDescent="0.3">
      <c r="A25" s="33" t="str">
        <f t="shared" si="1"/>
        <v>01-1</v>
      </c>
      <c r="B25" s="26" t="str">
        <f>+IFERROR(VLOOKUP(BD_Detalles[[#This Row],[Clase]],'Resumen Capas'!$A$4:$C$1048576,2,0),"COMPLETAR")</f>
        <v>Uso de la Tierra| Catastro</v>
      </c>
      <c r="C25" s="28" t="str">
        <f>+IFERROR(IF(RIGHT(BD_Detalles[[#This Row],[Clase]],1)="0","",VLOOKUP(BD_Detalles[[#This Row],[Clase]],'Resumen Capas'!$A$4:$C$1048576,3,0)),"COMPLETAR")</f>
        <v>Uso</v>
      </c>
      <c r="D25" s="48" t="s">
        <v>186</v>
      </c>
      <c r="E25" s="53" t="s">
        <v>187</v>
      </c>
      <c r="F25" s="28" t="str">
        <f>+IFERROR(VLOOKUP(BD_Detalles[[#This Row],[Clase]],'Resumen Capas'!$A$4:$C$1048576,2,0),"COMPLETAR")</f>
        <v>Uso de la Tierra| Catastro</v>
      </c>
      <c r="G25" s="30"/>
      <c r="H25" s="34" t="str">
        <f>+LEFT(BD_Detalles[[#This Row],[Clase]],2)</f>
        <v>01</v>
      </c>
      <c r="I25" s="27" t="str">
        <f>+IFERROR(VLOOKUP(BD_Detalles[[#This Row],[idcapa]],Capas[[idcapa]:[Tipo]],3,0),"")</f>
        <v>Polígono</v>
      </c>
    </row>
    <row r="26" spans="1:9" x14ac:dyDescent="0.3">
      <c r="A26" s="33" t="str">
        <f t="shared" si="1"/>
        <v>01-1</v>
      </c>
      <c r="B26" s="26" t="str">
        <f>+IFERROR(VLOOKUP(BD_Detalles[[#This Row],[Clase]],'Resumen Capas'!$A$4:$C$1048576,2,0),"COMPLETAR")</f>
        <v>Uso de la Tierra| Catastro</v>
      </c>
      <c r="C26" s="28" t="str">
        <f>+IFERROR(IF(RIGHT(BD_Detalles[[#This Row],[Clase]],1)="0","",VLOOKUP(BD_Detalles[[#This Row],[Clase]],'Resumen Capas'!$A$4:$C$1048576,3,0)),"COMPLETAR")</f>
        <v>Uso</v>
      </c>
      <c r="D26" s="48" t="s">
        <v>188</v>
      </c>
      <c r="E26" s="45" t="s">
        <v>148</v>
      </c>
      <c r="F26" s="28" t="str">
        <f>+IFERROR(VLOOKUP(BD_Detalles[[#This Row],[Clase]],'Resumen Capas'!$A$4:$C$1048576,2,0),"COMPLETAR")</f>
        <v>Uso de la Tierra| Catastro</v>
      </c>
      <c r="G26" s="30"/>
      <c r="H26" s="34" t="str">
        <f>+LEFT(BD_Detalles[[#This Row],[Clase]],2)</f>
        <v>01</v>
      </c>
      <c r="I26" s="27" t="str">
        <f>+IFERROR(VLOOKUP(BD_Detalles[[#This Row],[idcapa]],Capas[[idcapa]:[Tipo]],3,0),"")</f>
        <v>Polígono</v>
      </c>
    </row>
    <row r="27" spans="1:9" x14ac:dyDescent="0.3">
      <c r="A27" s="33" t="str">
        <f t="shared" si="1"/>
        <v>01-1</v>
      </c>
      <c r="B27" s="26" t="str">
        <f>+IFERROR(VLOOKUP(BD_Detalles[[#This Row],[Clase]],'Resumen Capas'!$A$4:$C$1048576,2,0),"COMPLETAR")</f>
        <v>Uso de la Tierra| Catastro</v>
      </c>
      <c r="C27" s="28" t="str">
        <f>+IFERROR(IF(RIGHT(BD_Detalles[[#This Row],[Clase]],1)="0","",VLOOKUP(BD_Detalles[[#This Row],[Clase]],'Resumen Capas'!$A$4:$C$1048576,3,0)),"COMPLETAR")</f>
        <v>Uso</v>
      </c>
      <c r="D27" s="48" t="s">
        <v>189</v>
      </c>
      <c r="E27" s="54" t="s">
        <v>112</v>
      </c>
      <c r="F27" s="55" t="str">
        <f>+IFERROR(VLOOKUP(BD_Detalles[[#This Row],[Clase]],'Resumen Capas'!$A$4:$C$1048576,2,0),"COMPLETAR")</f>
        <v>Uso de la Tierra| Catastro</v>
      </c>
      <c r="G27" s="30"/>
      <c r="H27" s="34" t="str">
        <f>+LEFT(BD_Detalles[[#This Row],[Clase]],2)</f>
        <v>01</v>
      </c>
      <c r="I27" s="27" t="str">
        <f>+IFERROR(VLOOKUP(BD_Detalles[[#This Row],[idcapa]],Capas[[idcapa]:[Tipo]],3,0),"")</f>
        <v>Polígono</v>
      </c>
    </row>
    <row r="28" spans="1:9" x14ac:dyDescent="0.3">
      <c r="A28" s="65" t="s">
        <v>193</v>
      </c>
      <c r="B28" s="59" t="str">
        <f>+IFERROR(VLOOKUP(BD_Detalles[[#This Row],[Clase]],'Resumen Capas'!$A$4:$C$1048576,2,0),"COMPLETAR")</f>
        <v>Uso de la Tierra| Subuso Catastro</v>
      </c>
      <c r="C28" s="60" t="str">
        <f>+IFERROR(IF(RIGHT(BD_Detalles[[#This Row],[Clase]],1)="0","",VLOOKUP(BD_Detalles[[#This Row],[Clase]],'Resumen Capas'!$A$4:$C$1048576,3,0)),"COMPLETAR")</f>
        <v>SUBUSO</v>
      </c>
      <c r="D28" s="56" t="s">
        <v>108</v>
      </c>
      <c r="E28" s="61" t="s">
        <v>98</v>
      </c>
      <c r="F28" s="60" t="str">
        <f>+IFERROR(VLOOKUP(BD_Detalles[[#This Row],[Clase]],'Resumen Capas'!$A$4:$C$1048576,2,0),"COMPLETAR")</f>
        <v>Uso de la Tierra| Subuso Catastro</v>
      </c>
      <c r="G28" s="62"/>
      <c r="H28" s="63" t="str">
        <f>+LEFT(BD_Detalles[[#This Row],[Clase]],2)</f>
        <v>01</v>
      </c>
      <c r="I28" s="64" t="str">
        <f>+IFERROR(VLOOKUP(BD_Detalles[[#This Row],[idcapa]],Capas[[idcapa]:[Tipo]],3,0),"")</f>
        <v>Polígono</v>
      </c>
    </row>
  </sheetData>
  <phoneticPr fontId="4" type="noConversion"/>
  <conditionalFormatting sqref="B10:C28">
    <cfRule type="cellIs" dxfId="201" priority="286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9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8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28.6640625" bestFit="1" customWidth="1"/>
    <col min="15" max="15" width="8.44140625" bestFit="1" customWidth="1"/>
    <col min="16" max="16" width="28.66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58" t="s">
        <v>26</v>
      </c>
      <c r="B2" s="57" t="s">
        <v>113</v>
      </c>
      <c r="C2">
        <v>1</v>
      </c>
      <c r="D2" s="57" t="s">
        <v>150</v>
      </c>
      <c r="E2">
        <v>1</v>
      </c>
      <c r="F2" s="57" t="s">
        <v>151</v>
      </c>
      <c r="G2">
        <v>7</v>
      </c>
      <c r="H2" s="57"/>
      <c r="I2" s="57"/>
      <c r="K2" s="57" t="s">
        <v>103</v>
      </c>
      <c r="M2" s="57"/>
      <c r="N2" s="57"/>
      <c r="O2" s="57"/>
      <c r="P2" s="57"/>
      <c r="Q2" s="11"/>
    </row>
    <row r="3" spans="1:17" x14ac:dyDescent="0.3">
      <c r="A3" s="58" t="s">
        <v>26</v>
      </c>
      <c r="B3" s="57" t="s">
        <v>113</v>
      </c>
      <c r="C3">
        <v>3</v>
      </c>
      <c r="D3" s="57" t="s">
        <v>154</v>
      </c>
      <c r="E3">
        <v>1</v>
      </c>
      <c r="F3" s="57" t="s">
        <v>155</v>
      </c>
      <c r="G3">
        <v>9</v>
      </c>
      <c r="H3" s="57"/>
      <c r="I3" s="57"/>
      <c r="K3" s="57" t="s">
        <v>103</v>
      </c>
      <c r="M3" s="57"/>
      <c r="N3" s="57"/>
      <c r="O3" s="57"/>
      <c r="P3" s="57"/>
      <c r="Q3" s="11"/>
    </row>
    <row r="4" spans="1:17" x14ac:dyDescent="0.3">
      <c r="A4" s="58" t="s">
        <v>26</v>
      </c>
      <c r="B4" s="57" t="s">
        <v>113</v>
      </c>
      <c r="C4">
        <v>4</v>
      </c>
      <c r="D4" s="57" t="s">
        <v>156</v>
      </c>
      <c r="E4">
        <v>1</v>
      </c>
      <c r="F4" s="57" t="s">
        <v>157</v>
      </c>
      <c r="G4">
        <v>10</v>
      </c>
      <c r="H4" s="57"/>
      <c r="I4" s="57"/>
      <c r="K4" s="57" t="s">
        <v>103</v>
      </c>
      <c r="M4" s="57"/>
      <c r="N4" s="57"/>
      <c r="O4" s="57"/>
      <c r="P4" s="57"/>
      <c r="Q4" s="11"/>
    </row>
    <row r="5" spans="1:17" x14ac:dyDescent="0.3">
      <c r="A5" s="58" t="s">
        <v>26</v>
      </c>
      <c r="B5" s="57" t="s">
        <v>113</v>
      </c>
      <c r="C5">
        <v>5</v>
      </c>
      <c r="D5" s="57" t="s">
        <v>158</v>
      </c>
      <c r="E5">
        <v>1</v>
      </c>
      <c r="F5" s="57" t="s">
        <v>159</v>
      </c>
      <c r="G5">
        <v>11</v>
      </c>
      <c r="H5" s="57"/>
      <c r="I5" s="57"/>
      <c r="K5" s="57" t="s">
        <v>103</v>
      </c>
      <c r="M5" s="57"/>
      <c r="N5" s="57"/>
      <c r="O5" s="57"/>
      <c r="P5" s="57"/>
      <c r="Q5" s="11"/>
    </row>
    <row r="6" spans="1:17" x14ac:dyDescent="0.3">
      <c r="A6" s="58" t="s">
        <v>26</v>
      </c>
      <c r="B6" s="57" t="s">
        <v>113</v>
      </c>
      <c r="C6">
        <v>6</v>
      </c>
      <c r="D6" s="57" t="s">
        <v>160</v>
      </c>
      <c r="E6">
        <v>1</v>
      </c>
      <c r="F6" s="57" t="s">
        <v>161</v>
      </c>
      <c r="G6">
        <v>12</v>
      </c>
      <c r="H6" s="57"/>
      <c r="I6" s="57"/>
      <c r="K6" s="57" t="s">
        <v>103</v>
      </c>
      <c r="M6" s="57"/>
      <c r="N6" s="57"/>
      <c r="O6" s="57"/>
      <c r="P6" s="57"/>
      <c r="Q6" s="11"/>
    </row>
    <row r="7" spans="1:17" x14ac:dyDescent="0.3">
      <c r="A7" s="58" t="s">
        <v>26</v>
      </c>
      <c r="B7" s="57" t="s">
        <v>113</v>
      </c>
      <c r="C7">
        <v>7</v>
      </c>
      <c r="D7" s="57" t="s">
        <v>162</v>
      </c>
      <c r="E7">
        <v>1</v>
      </c>
      <c r="F7" s="57" t="s">
        <v>163</v>
      </c>
      <c r="G7">
        <v>13</v>
      </c>
      <c r="H7" s="57"/>
      <c r="I7" s="57"/>
      <c r="K7" s="57" t="s">
        <v>103</v>
      </c>
      <c r="M7" s="57"/>
      <c r="N7" s="57"/>
      <c r="O7" s="57"/>
      <c r="P7" s="57"/>
      <c r="Q7" s="11"/>
    </row>
    <row r="8" spans="1:17" x14ac:dyDescent="0.3">
      <c r="A8" s="58" t="s">
        <v>26</v>
      </c>
      <c r="B8" s="57" t="s">
        <v>113</v>
      </c>
      <c r="C8">
        <v>13</v>
      </c>
      <c r="D8" s="57" t="s">
        <v>115</v>
      </c>
      <c r="E8">
        <v>1</v>
      </c>
      <c r="F8" s="57" t="s">
        <v>130</v>
      </c>
      <c r="G8">
        <v>2</v>
      </c>
      <c r="H8" s="57"/>
      <c r="I8" s="57"/>
      <c r="K8" s="57" t="s">
        <v>103</v>
      </c>
      <c r="M8" s="57"/>
      <c r="N8" s="57"/>
      <c r="O8" s="57"/>
      <c r="P8" s="57"/>
      <c r="Q8" s="11"/>
    </row>
    <row r="9" spans="1:17" x14ac:dyDescent="0.3">
      <c r="A9" s="58" t="s">
        <v>26</v>
      </c>
      <c r="B9" s="57" t="s">
        <v>113</v>
      </c>
      <c r="C9">
        <v>17</v>
      </c>
      <c r="D9" s="57" t="s">
        <v>2</v>
      </c>
      <c r="E9">
        <v>1</v>
      </c>
      <c r="F9" s="57" t="s">
        <v>10</v>
      </c>
      <c r="G9">
        <v>3</v>
      </c>
      <c r="H9" s="57"/>
      <c r="I9" s="57"/>
      <c r="K9" s="57" t="s">
        <v>103</v>
      </c>
      <c r="M9" s="57"/>
      <c r="N9" s="57"/>
      <c r="O9" s="57"/>
      <c r="P9" s="57"/>
      <c r="Q9" s="11"/>
    </row>
    <row r="10" spans="1:17" x14ac:dyDescent="0.3">
      <c r="A10" s="58" t="s">
        <v>26</v>
      </c>
      <c r="B10" s="57" t="s">
        <v>113</v>
      </c>
      <c r="C10">
        <v>18</v>
      </c>
      <c r="D10" s="57" t="s">
        <v>3</v>
      </c>
      <c r="E10">
        <v>1</v>
      </c>
      <c r="F10" s="57" t="s">
        <v>128</v>
      </c>
      <c r="G10">
        <v>4</v>
      </c>
      <c r="H10" s="57"/>
      <c r="I10" s="57"/>
      <c r="K10" s="57" t="s">
        <v>103</v>
      </c>
      <c r="M10" s="57"/>
      <c r="N10" s="57"/>
      <c r="O10" s="57"/>
      <c r="P10" s="57"/>
      <c r="Q10" s="11"/>
    </row>
    <row r="11" spans="1:17" x14ac:dyDescent="0.3">
      <c r="A11" s="58" t="s">
        <v>26</v>
      </c>
      <c r="B11" s="57" t="s">
        <v>113</v>
      </c>
      <c r="C11">
        <v>19</v>
      </c>
      <c r="D11" s="57" t="s">
        <v>105</v>
      </c>
      <c r="E11">
        <v>1</v>
      </c>
      <c r="F11" s="57" t="s">
        <v>11</v>
      </c>
      <c r="G11">
        <v>5</v>
      </c>
      <c r="H11" s="57"/>
      <c r="I11" s="57"/>
      <c r="K11" s="57" t="s">
        <v>103</v>
      </c>
      <c r="M11" s="57"/>
      <c r="N11" s="57"/>
      <c r="O11" s="57"/>
      <c r="P11" s="57"/>
      <c r="Q11" s="11"/>
    </row>
    <row r="12" spans="1:17" x14ac:dyDescent="0.3">
      <c r="A12" s="58" t="s">
        <v>26</v>
      </c>
      <c r="B12" s="57" t="s">
        <v>113</v>
      </c>
      <c r="C12">
        <v>23</v>
      </c>
      <c r="D12" s="57" t="s">
        <v>121</v>
      </c>
      <c r="E12">
        <v>1</v>
      </c>
      <c r="F12" s="57" t="s">
        <v>129</v>
      </c>
      <c r="G12">
        <v>6</v>
      </c>
      <c r="H12" s="57"/>
      <c r="I12" s="57"/>
      <c r="K12" s="57" t="s">
        <v>103</v>
      </c>
      <c r="M12" s="57"/>
      <c r="N12" s="57"/>
      <c r="O12" s="57"/>
      <c r="P12" s="57"/>
      <c r="Q12" s="11"/>
    </row>
    <row r="13" spans="1:17" x14ac:dyDescent="0.3">
      <c r="A13" s="58" t="s">
        <v>26</v>
      </c>
      <c r="B13" s="57" t="s">
        <v>113</v>
      </c>
      <c r="C13">
        <v>27</v>
      </c>
      <c r="D13" s="57" t="s">
        <v>170</v>
      </c>
      <c r="E13">
        <v>1</v>
      </c>
      <c r="F13" s="57" t="s">
        <v>171</v>
      </c>
      <c r="G13">
        <v>14</v>
      </c>
      <c r="H13" s="57"/>
      <c r="I13" s="57"/>
      <c r="K13" s="57" t="s">
        <v>103</v>
      </c>
      <c r="M13" s="57"/>
      <c r="N13" s="57"/>
      <c r="O13" s="57"/>
      <c r="P13" s="57"/>
      <c r="Q13" s="11"/>
    </row>
    <row r="14" spans="1:17" x14ac:dyDescent="0.3">
      <c r="A14" s="58" t="s">
        <v>26</v>
      </c>
      <c r="B14" s="57" t="s">
        <v>113</v>
      </c>
      <c r="C14">
        <v>2</v>
      </c>
      <c r="D14" s="57" t="s">
        <v>152</v>
      </c>
      <c r="E14">
        <v>1</v>
      </c>
      <c r="F14" s="57" t="s">
        <v>153</v>
      </c>
      <c r="G14">
        <v>8</v>
      </c>
      <c r="H14" s="57" t="s">
        <v>192</v>
      </c>
      <c r="I14" s="57" t="s">
        <v>193</v>
      </c>
      <c r="J14">
        <v>2</v>
      </c>
      <c r="K14" s="57" t="s">
        <v>103</v>
      </c>
      <c r="M14" s="57" t="s">
        <v>152</v>
      </c>
      <c r="N14" s="57" t="s">
        <v>108</v>
      </c>
      <c r="O14" s="57" t="s">
        <v>98</v>
      </c>
      <c r="P14" s="57" t="s">
        <v>192</v>
      </c>
      <c r="Q14" s="11"/>
    </row>
    <row r="15" spans="1:17" x14ac:dyDescent="0.3">
      <c r="A15" s="58" t="s">
        <v>26</v>
      </c>
      <c r="B15" s="57" t="s">
        <v>113</v>
      </c>
      <c r="C15">
        <v>12</v>
      </c>
      <c r="D15" s="57" t="s">
        <v>124</v>
      </c>
      <c r="E15">
        <v>1</v>
      </c>
      <c r="F15" s="57" t="s">
        <v>124</v>
      </c>
      <c r="G15">
        <v>1</v>
      </c>
      <c r="H15" s="57" t="s">
        <v>191</v>
      </c>
      <c r="I15" s="57" t="s">
        <v>176</v>
      </c>
      <c r="J15">
        <v>1</v>
      </c>
      <c r="K15" s="57" t="s">
        <v>103</v>
      </c>
      <c r="M15" s="57" t="s">
        <v>124</v>
      </c>
      <c r="N15" s="57" t="s">
        <v>177</v>
      </c>
      <c r="O15" s="57" t="s">
        <v>178</v>
      </c>
      <c r="P15" s="57" t="s">
        <v>191</v>
      </c>
      <c r="Q15" s="11"/>
    </row>
    <row r="16" spans="1:17" x14ac:dyDescent="0.3">
      <c r="A16" s="58" t="s">
        <v>26</v>
      </c>
      <c r="B16" s="57" t="s">
        <v>113</v>
      </c>
      <c r="C16">
        <v>12</v>
      </c>
      <c r="D16" s="57" t="s">
        <v>124</v>
      </c>
      <c r="E16">
        <v>1</v>
      </c>
      <c r="F16" s="57" t="s">
        <v>124</v>
      </c>
      <c r="G16">
        <v>1</v>
      </c>
      <c r="H16" s="57" t="s">
        <v>191</v>
      </c>
      <c r="I16" s="57" t="s">
        <v>176</v>
      </c>
      <c r="J16">
        <v>1</v>
      </c>
      <c r="K16" s="57" t="s">
        <v>103</v>
      </c>
      <c r="M16" s="57" t="s">
        <v>124</v>
      </c>
      <c r="N16" s="57" t="s">
        <v>179</v>
      </c>
      <c r="O16" s="57" t="s">
        <v>180</v>
      </c>
      <c r="P16" s="57" t="s">
        <v>191</v>
      </c>
      <c r="Q16" s="11"/>
    </row>
    <row r="17" spans="1:17" x14ac:dyDescent="0.3">
      <c r="A17" s="58" t="s">
        <v>26</v>
      </c>
      <c r="B17" s="57" t="s">
        <v>113</v>
      </c>
      <c r="C17">
        <v>12</v>
      </c>
      <c r="D17" s="57" t="s">
        <v>124</v>
      </c>
      <c r="E17">
        <v>1</v>
      </c>
      <c r="F17" s="57" t="s">
        <v>124</v>
      </c>
      <c r="G17">
        <v>1</v>
      </c>
      <c r="H17" s="57" t="s">
        <v>191</v>
      </c>
      <c r="I17" s="57" t="s">
        <v>176</v>
      </c>
      <c r="J17">
        <v>1</v>
      </c>
      <c r="K17" s="57" t="s">
        <v>103</v>
      </c>
      <c r="M17" s="57" t="s">
        <v>124</v>
      </c>
      <c r="N17" s="57" t="s">
        <v>181</v>
      </c>
      <c r="O17" s="57" t="s">
        <v>182</v>
      </c>
      <c r="P17" s="57" t="s">
        <v>191</v>
      </c>
      <c r="Q17" s="11"/>
    </row>
    <row r="18" spans="1:17" x14ac:dyDescent="0.3">
      <c r="A18" s="58" t="s">
        <v>26</v>
      </c>
      <c r="B18" s="57" t="s">
        <v>113</v>
      </c>
      <c r="C18">
        <v>12</v>
      </c>
      <c r="D18" s="57" t="s">
        <v>124</v>
      </c>
      <c r="E18">
        <v>1</v>
      </c>
      <c r="F18" s="57" t="s">
        <v>124</v>
      </c>
      <c r="G18">
        <v>1</v>
      </c>
      <c r="H18" s="57" t="s">
        <v>191</v>
      </c>
      <c r="I18" s="57" t="s">
        <v>176</v>
      </c>
      <c r="J18">
        <v>1</v>
      </c>
      <c r="K18" s="57" t="s">
        <v>103</v>
      </c>
      <c r="M18" s="57" t="s">
        <v>124</v>
      </c>
      <c r="N18" s="57" t="s">
        <v>183</v>
      </c>
      <c r="O18" s="57" t="s">
        <v>184</v>
      </c>
      <c r="P18" s="57" t="s">
        <v>191</v>
      </c>
      <c r="Q18" s="11"/>
    </row>
    <row r="19" spans="1:17" x14ac:dyDescent="0.3">
      <c r="A19" s="58" t="s">
        <v>26</v>
      </c>
      <c r="B19" s="57" t="s">
        <v>113</v>
      </c>
      <c r="C19">
        <v>12</v>
      </c>
      <c r="D19" s="57" t="s">
        <v>124</v>
      </c>
      <c r="E19">
        <v>1</v>
      </c>
      <c r="F19" s="57" t="s">
        <v>124</v>
      </c>
      <c r="G19">
        <v>1</v>
      </c>
      <c r="H19" s="57" t="s">
        <v>191</v>
      </c>
      <c r="I19" s="57" t="s">
        <v>176</v>
      </c>
      <c r="J19">
        <v>1</v>
      </c>
      <c r="K19" s="57" t="s">
        <v>103</v>
      </c>
      <c r="M19" s="57" t="s">
        <v>124</v>
      </c>
      <c r="N19" s="57" t="s">
        <v>185</v>
      </c>
      <c r="O19" s="57" t="s">
        <v>147</v>
      </c>
      <c r="P19" s="57" t="s">
        <v>191</v>
      </c>
      <c r="Q19" s="11"/>
    </row>
    <row r="20" spans="1:17" x14ac:dyDescent="0.3">
      <c r="A20" s="58" t="s">
        <v>26</v>
      </c>
      <c r="B20" s="57" t="s">
        <v>113</v>
      </c>
      <c r="C20">
        <v>12</v>
      </c>
      <c r="D20" s="57" t="s">
        <v>124</v>
      </c>
      <c r="E20">
        <v>1</v>
      </c>
      <c r="F20" s="57" t="s">
        <v>124</v>
      </c>
      <c r="G20">
        <v>1</v>
      </c>
      <c r="H20" s="57" t="s">
        <v>191</v>
      </c>
      <c r="I20" s="57" t="s">
        <v>176</v>
      </c>
      <c r="J20">
        <v>1</v>
      </c>
      <c r="K20" s="57" t="s">
        <v>103</v>
      </c>
      <c r="M20" s="57" t="s">
        <v>124</v>
      </c>
      <c r="N20" s="57" t="s">
        <v>186</v>
      </c>
      <c r="O20" s="57" t="s">
        <v>187</v>
      </c>
      <c r="P20" s="57" t="s">
        <v>191</v>
      </c>
      <c r="Q20" s="11"/>
    </row>
    <row r="21" spans="1:17" x14ac:dyDescent="0.3">
      <c r="A21" s="58" t="s">
        <v>26</v>
      </c>
      <c r="B21" s="57" t="s">
        <v>113</v>
      </c>
      <c r="C21">
        <v>12</v>
      </c>
      <c r="D21" s="57" t="s">
        <v>124</v>
      </c>
      <c r="E21">
        <v>1</v>
      </c>
      <c r="F21" s="57" t="s">
        <v>124</v>
      </c>
      <c r="G21">
        <v>1</v>
      </c>
      <c r="H21" s="57" t="s">
        <v>191</v>
      </c>
      <c r="I21" s="57" t="s">
        <v>176</v>
      </c>
      <c r="J21">
        <v>1</v>
      </c>
      <c r="K21" s="57" t="s">
        <v>103</v>
      </c>
      <c r="M21" s="57" t="s">
        <v>124</v>
      </c>
      <c r="N21" s="57" t="s">
        <v>188</v>
      </c>
      <c r="O21" s="57" t="s">
        <v>148</v>
      </c>
      <c r="P21" s="57" t="s">
        <v>191</v>
      </c>
      <c r="Q21" s="11"/>
    </row>
    <row r="22" spans="1:17" x14ac:dyDescent="0.3">
      <c r="A22" s="58" t="s">
        <v>26</v>
      </c>
      <c r="B22" s="57" t="s">
        <v>113</v>
      </c>
      <c r="C22">
        <v>12</v>
      </c>
      <c r="D22" s="57" t="s">
        <v>124</v>
      </c>
      <c r="E22">
        <v>1</v>
      </c>
      <c r="F22" s="57" t="s">
        <v>124</v>
      </c>
      <c r="G22">
        <v>1</v>
      </c>
      <c r="H22" s="57" t="s">
        <v>191</v>
      </c>
      <c r="I22" s="57" t="s">
        <v>176</v>
      </c>
      <c r="J22">
        <v>1</v>
      </c>
      <c r="K22" s="57" t="s">
        <v>103</v>
      </c>
      <c r="M22" s="57" t="s">
        <v>124</v>
      </c>
      <c r="N22" s="57" t="s">
        <v>189</v>
      </c>
      <c r="O22" s="57" t="s">
        <v>112</v>
      </c>
      <c r="P22" s="57" t="s">
        <v>191</v>
      </c>
      <c r="Q22" s="11"/>
    </row>
    <row r="23" spans="1:17" x14ac:dyDescent="0.3">
      <c r="A23" s="58" t="s">
        <v>26</v>
      </c>
      <c r="B23" s="57" t="s">
        <v>113</v>
      </c>
      <c r="C23">
        <v>28</v>
      </c>
      <c r="D23" s="57" t="s">
        <v>172</v>
      </c>
      <c r="E23">
        <v>1</v>
      </c>
      <c r="F23" s="57" t="s">
        <v>173</v>
      </c>
      <c r="G23">
        <v>15</v>
      </c>
      <c r="H23" s="57"/>
      <c r="I23" s="57"/>
      <c r="K23" s="57" t="s">
        <v>103</v>
      </c>
      <c r="M23" s="57"/>
      <c r="N23" s="57"/>
      <c r="O23" s="57"/>
      <c r="P23" s="57"/>
      <c r="Q23" s="11"/>
    </row>
    <row r="24" spans="1:17" x14ac:dyDescent="0.3">
      <c r="A24" s="58" t="s">
        <v>26</v>
      </c>
      <c r="B24" s="57" t="s">
        <v>113</v>
      </c>
      <c r="C24">
        <v>29</v>
      </c>
      <c r="D24" s="57" t="s">
        <v>174</v>
      </c>
      <c r="E24">
        <v>1</v>
      </c>
      <c r="F24" s="57" t="s">
        <v>175</v>
      </c>
      <c r="G24">
        <v>16</v>
      </c>
      <c r="H24" s="57"/>
      <c r="I24" s="57"/>
      <c r="K24" s="57" t="s">
        <v>103</v>
      </c>
      <c r="M24" s="57"/>
      <c r="N24" s="57"/>
      <c r="O24" s="57"/>
      <c r="P24" s="57"/>
      <c r="Q24" s="11"/>
    </row>
    <row r="25" spans="1:17" x14ac:dyDescent="0.3">
      <c r="A25" s="58" t="s">
        <v>104</v>
      </c>
      <c r="B25" s="57" t="s">
        <v>114</v>
      </c>
      <c r="C25">
        <v>4</v>
      </c>
      <c r="D25" s="57" t="s">
        <v>2</v>
      </c>
      <c r="E25">
        <v>1</v>
      </c>
      <c r="F25" s="57" t="s">
        <v>10</v>
      </c>
      <c r="G25">
        <v>3</v>
      </c>
      <c r="H25" s="57"/>
      <c r="I25" s="57"/>
      <c r="K25" s="57" t="s">
        <v>103</v>
      </c>
      <c r="M25" s="57"/>
      <c r="N25" s="57"/>
      <c r="O25" s="57"/>
      <c r="P25" s="57"/>
      <c r="Q25" s="11"/>
    </row>
    <row r="26" spans="1:17" x14ac:dyDescent="0.3">
      <c r="A26" s="58" t="s">
        <v>104</v>
      </c>
      <c r="B26" s="57" t="s">
        <v>114</v>
      </c>
      <c r="C26">
        <v>5</v>
      </c>
      <c r="D26" s="57" t="s">
        <v>3</v>
      </c>
      <c r="E26">
        <v>1</v>
      </c>
      <c r="F26" s="57" t="s">
        <v>128</v>
      </c>
      <c r="G26">
        <v>4</v>
      </c>
      <c r="H26" s="57"/>
      <c r="I26" s="57"/>
      <c r="K26" s="57" t="s">
        <v>103</v>
      </c>
      <c r="M26" s="57"/>
      <c r="N26" s="57"/>
      <c r="O26" s="57"/>
      <c r="P26" s="57"/>
      <c r="Q26" s="11"/>
    </row>
    <row r="27" spans="1:17" x14ac:dyDescent="0.3">
      <c r="A27" s="58" t="s">
        <v>104</v>
      </c>
      <c r="B27" s="57" t="s">
        <v>114</v>
      </c>
      <c r="C27">
        <v>6</v>
      </c>
      <c r="D27" s="57" t="s">
        <v>105</v>
      </c>
      <c r="E27">
        <v>1</v>
      </c>
      <c r="F27" s="57" t="s">
        <v>11</v>
      </c>
      <c r="G27">
        <v>5</v>
      </c>
      <c r="H27" s="57"/>
      <c r="I27" s="57"/>
      <c r="K27" s="57" t="s">
        <v>103</v>
      </c>
      <c r="M27" s="57"/>
      <c r="N27" s="57"/>
      <c r="O27" s="57"/>
      <c r="P27" s="57"/>
      <c r="Q27" s="11"/>
    </row>
    <row r="28" spans="1:17" x14ac:dyDescent="0.3">
      <c r="A28" s="58" t="s">
        <v>104</v>
      </c>
      <c r="B28" s="57" t="s">
        <v>114</v>
      </c>
      <c r="C28">
        <v>10</v>
      </c>
      <c r="D28" s="57" t="s">
        <v>121</v>
      </c>
      <c r="E28">
        <v>1</v>
      </c>
      <c r="F28" s="57" t="s">
        <v>129</v>
      </c>
      <c r="G28">
        <v>6</v>
      </c>
      <c r="H28" s="57"/>
      <c r="I28" s="57"/>
      <c r="K28" s="57" t="s">
        <v>103</v>
      </c>
      <c r="M28" s="57"/>
      <c r="N28" s="57"/>
      <c r="O28" s="57"/>
      <c r="P28" s="57"/>
      <c r="Q28" s="11"/>
    </row>
    <row r="29" spans="1:17" x14ac:dyDescent="0.3">
      <c r="A29" s="58" t="s">
        <v>104</v>
      </c>
      <c r="B29" s="57" t="s">
        <v>114</v>
      </c>
      <c r="C29">
        <v>13</v>
      </c>
      <c r="D29" s="57" t="s">
        <v>115</v>
      </c>
      <c r="E29">
        <v>1</v>
      </c>
      <c r="F29" s="57" t="s">
        <v>130</v>
      </c>
      <c r="G29">
        <v>2</v>
      </c>
      <c r="H29" s="57"/>
      <c r="I29" s="57"/>
      <c r="K29" s="57" t="s">
        <v>103</v>
      </c>
      <c r="M29" s="57"/>
      <c r="N29" s="57"/>
      <c r="O29" s="57"/>
      <c r="P29" s="57"/>
      <c r="Q29" s="11"/>
    </row>
    <row r="30" spans="1:17" x14ac:dyDescent="0.3">
      <c r="A30" s="58" t="s">
        <v>104</v>
      </c>
      <c r="B30" s="57" t="s">
        <v>114</v>
      </c>
      <c r="C30">
        <v>12</v>
      </c>
      <c r="D30" s="57" t="s">
        <v>124</v>
      </c>
      <c r="E30">
        <v>1</v>
      </c>
      <c r="F30" s="57" t="s">
        <v>124</v>
      </c>
      <c r="G30">
        <v>1</v>
      </c>
      <c r="H30" s="57" t="s">
        <v>190</v>
      </c>
      <c r="I30" s="57" t="s">
        <v>107</v>
      </c>
      <c r="J30">
        <v>1</v>
      </c>
      <c r="K30" s="57" t="s">
        <v>103</v>
      </c>
      <c r="M30" s="57" t="s">
        <v>124</v>
      </c>
      <c r="N30" s="57" t="s">
        <v>131</v>
      </c>
      <c r="O30" s="57" t="s">
        <v>149</v>
      </c>
      <c r="P30" s="57" t="s">
        <v>190</v>
      </c>
      <c r="Q30" s="11"/>
    </row>
    <row r="31" spans="1:17" x14ac:dyDescent="0.3">
      <c r="A31" s="58" t="s">
        <v>104</v>
      </c>
      <c r="B31" s="57" t="s">
        <v>114</v>
      </c>
      <c r="C31">
        <v>12</v>
      </c>
      <c r="D31" s="57" t="s">
        <v>124</v>
      </c>
      <c r="E31">
        <v>1</v>
      </c>
      <c r="F31" s="57" t="s">
        <v>124</v>
      </c>
      <c r="G31">
        <v>1</v>
      </c>
      <c r="H31" s="57" t="s">
        <v>190</v>
      </c>
      <c r="I31" s="57" t="s">
        <v>107</v>
      </c>
      <c r="J31">
        <v>1</v>
      </c>
      <c r="K31" s="57" t="s">
        <v>103</v>
      </c>
      <c r="M31" s="57" t="s">
        <v>124</v>
      </c>
      <c r="N31" s="57" t="s">
        <v>132</v>
      </c>
      <c r="O31" s="57" t="s">
        <v>141</v>
      </c>
      <c r="P31" s="57" t="s">
        <v>190</v>
      </c>
      <c r="Q31" s="11"/>
    </row>
    <row r="32" spans="1:17" x14ac:dyDescent="0.3">
      <c r="A32" s="58" t="s">
        <v>104</v>
      </c>
      <c r="B32" s="57" t="s">
        <v>114</v>
      </c>
      <c r="C32">
        <v>12</v>
      </c>
      <c r="D32" s="57" t="s">
        <v>124</v>
      </c>
      <c r="E32">
        <v>1</v>
      </c>
      <c r="F32" s="57" t="s">
        <v>124</v>
      </c>
      <c r="G32">
        <v>1</v>
      </c>
      <c r="H32" s="57" t="s">
        <v>190</v>
      </c>
      <c r="I32" s="57" t="s">
        <v>107</v>
      </c>
      <c r="J32">
        <v>1</v>
      </c>
      <c r="K32" s="57" t="s">
        <v>103</v>
      </c>
      <c r="M32" s="57" t="s">
        <v>124</v>
      </c>
      <c r="N32" s="57" t="s">
        <v>133</v>
      </c>
      <c r="O32" s="57" t="s">
        <v>112</v>
      </c>
      <c r="P32" s="57" t="s">
        <v>190</v>
      </c>
      <c r="Q32" s="11"/>
    </row>
    <row r="33" spans="1:17" x14ac:dyDescent="0.3">
      <c r="A33" s="58" t="s">
        <v>104</v>
      </c>
      <c r="B33" s="57" t="s">
        <v>114</v>
      </c>
      <c r="C33">
        <v>12</v>
      </c>
      <c r="D33" s="57" t="s">
        <v>124</v>
      </c>
      <c r="E33">
        <v>1</v>
      </c>
      <c r="F33" s="57" t="s">
        <v>124</v>
      </c>
      <c r="G33">
        <v>1</v>
      </c>
      <c r="H33" s="57" t="s">
        <v>190</v>
      </c>
      <c r="I33" s="57" t="s">
        <v>107</v>
      </c>
      <c r="J33">
        <v>1</v>
      </c>
      <c r="K33" s="57" t="s">
        <v>103</v>
      </c>
      <c r="M33" s="57" t="s">
        <v>124</v>
      </c>
      <c r="N33" s="57" t="s">
        <v>134</v>
      </c>
      <c r="O33" s="57" t="s">
        <v>148</v>
      </c>
      <c r="P33" s="57" t="s">
        <v>190</v>
      </c>
      <c r="Q33" s="11"/>
    </row>
    <row r="34" spans="1:17" x14ac:dyDescent="0.3">
      <c r="A34" s="58" t="s">
        <v>104</v>
      </c>
      <c r="B34" s="57" t="s">
        <v>114</v>
      </c>
      <c r="C34">
        <v>12</v>
      </c>
      <c r="D34" s="57" t="s">
        <v>124</v>
      </c>
      <c r="E34">
        <v>1</v>
      </c>
      <c r="F34" s="57" t="s">
        <v>124</v>
      </c>
      <c r="G34">
        <v>1</v>
      </c>
      <c r="H34" s="57" t="s">
        <v>190</v>
      </c>
      <c r="I34" s="57" t="s">
        <v>107</v>
      </c>
      <c r="J34">
        <v>1</v>
      </c>
      <c r="K34" s="57" t="s">
        <v>103</v>
      </c>
      <c r="M34" s="57" t="s">
        <v>124</v>
      </c>
      <c r="N34" s="57" t="s">
        <v>135</v>
      </c>
      <c r="O34" s="57" t="s">
        <v>142</v>
      </c>
      <c r="P34" s="57" t="s">
        <v>190</v>
      </c>
      <c r="Q34" s="11"/>
    </row>
    <row r="35" spans="1:17" x14ac:dyDescent="0.3">
      <c r="A35" s="58" t="s">
        <v>104</v>
      </c>
      <c r="B35" s="57" t="s">
        <v>114</v>
      </c>
      <c r="C35">
        <v>12</v>
      </c>
      <c r="D35" s="57" t="s">
        <v>124</v>
      </c>
      <c r="E35">
        <v>1</v>
      </c>
      <c r="F35" s="57" t="s">
        <v>124</v>
      </c>
      <c r="G35">
        <v>1</v>
      </c>
      <c r="H35" s="57" t="s">
        <v>190</v>
      </c>
      <c r="I35" s="57" t="s">
        <v>107</v>
      </c>
      <c r="J35">
        <v>1</v>
      </c>
      <c r="K35" s="57" t="s">
        <v>103</v>
      </c>
      <c r="M35" s="57" t="s">
        <v>124</v>
      </c>
      <c r="N35" s="57" t="s">
        <v>136</v>
      </c>
      <c r="O35" s="57" t="s">
        <v>144</v>
      </c>
      <c r="P35" s="57" t="s">
        <v>190</v>
      </c>
      <c r="Q35" s="11"/>
    </row>
    <row r="36" spans="1:17" x14ac:dyDescent="0.3">
      <c r="A36" s="58" t="s">
        <v>104</v>
      </c>
      <c r="B36" s="57" t="s">
        <v>114</v>
      </c>
      <c r="C36">
        <v>12</v>
      </c>
      <c r="D36" s="57" t="s">
        <v>124</v>
      </c>
      <c r="E36">
        <v>1</v>
      </c>
      <c r="F36" s="57" t="s">
        <v>124</v>
      </c>
      <c r="G36">
        <v>1</v>
      </c>
      <c r="H36" s="57" t="s">
        <v>190</v>
      </c>
      <c r="I36" s="57" t="s">
        <v>107</v>
      </c>
      <c r="J36">
        <v>1</v>
      </c>
      <c r="K36" s="57" t="s">
        <v>103</v>
      </c>
      <c r="M36" s="57" t="s">
        <v>124</v>
      </c>
      <c r="N36" s="57" t="s">
        <v>137</v>
      </c>
      <c r="O36" s="57" t="s">
        <v>143</v>
      </c>
      <c r="P36" s="57" t="s">
        <v>190</v>
      </c>
      <c r="Q36" s="11"/>
    </row>
    <row r="37" spans="1:17" x14ac:dyDescent="0.3">
      <c r="A37" s="58" t="s">
        <v>104</v>
      </c>
      <c r="B37" s="57" t="s">
        <v>114</v>
      </c>
      <c r="C37">
        <v>12</v>
      </c>
      <c r="D37" s="57" t="s">
        <v>124</v>
      </c>
      <c r="E37">
        <v>1</v>
      </c>
      <c r="F37" s="57" t="s">
        <v>124</v>
      </c>
      <c r="G37">
        <v>1</v>
      </c>
      <c r="H37" s="57" t="s">
        <v>190</v>
      </c>
      <c r="I37" s="57" t="s">
        <v>107</v>
      </c>
      <c r="J37">
        <v>1</v>
      </c>
      <c r="K37" s="57" t="s">
        <v>103</v>
      </c>
      <c r="M37" s="57" t="s">
        <v>124</v>
      </c>
      <c r="N37" s="57" t="s">
        <v>138</v>
      </c>
      <c r="O37" s="57" t="s">
        <v>110</v>
      </c>
      <c r="P37" s="57" t="s">
        <v>190</v>
      </c>
      <c r="Q37" s="11"/>
    </row>
    <row r="38" spans="1:17" x14ac:dyDescent="0.3">
      <c r="A38" s="58" t="s">
        <v>104</v>
      </c>
      <c r="B38" s="57" t="s">
        <v>114</v>
      </c>
      <c r="C38">
        <v>12</v>
      </c>
      <c r="D38" s="57" t="s">
        <v>124</v>
      </c>
      <c r="E38">
        <v>1</v>
      </c>
      <c r="F38" s="57" t="s">
        <v>124</v>
      </c>
      <c r="G38">
        <v>1</v>
      </c>
      <c r="H38" s="57" t="s">
        <v>190</v>
      </c>
      <c r="I38" s="57" t="s">
        <v>107</v>
      </c>
      <c r="J38">
        <v>1</v>
      </c>
      <c r="K38" s="57" t="s">
        <v>103</v>
      </c>
      <c r="M38" s="57" t="s">
        <v>124</v>
      </c>
      <c r="N38" s="57" t="s">
        <v>139</v>
      </c>
      <c r="O38" s="57" t="s">
        <v>109</v>
      </c>
      <c r="P38" s="57" t="s">
        <v>190</v>
      </c>
      <c r="Q38" s="11"/>
    </row>
    <row r="39" spans="1:17" x14ac:dyDescent="0.3">
      <c r="A39" s="58" t="s">
        <v>104</v>
      </c>
      <c r="B39" s="57" t="s">
        <v>114</v>
      </c>
      <c r="C39">
        <v>12</v>
      </c>
      <c r="D39" s="57" t="s">
        <v>124</v>
      </c>
      <c r="E39">
        <v>1</v>
      </c>
      <c r="F39" s="57" t="s">
        <v>124</v>
      </c>
      <c r="G39">
        <v>1</v>
      </c>
      <c r="H39" s="57" t="s">
        <v>190</v>
      </c>
      <c r="I39" s="57" t="s">
        <v>107</v>
      </c>
      <c r="J39">
        <v>1</v>
      </c>
      <c r="K39" s="57" t="s">
        <v>103</v>
      </c>
      <c r="M39" s="57" t="s">
        <v>124</v>
      </c>
      <c r="N39" s="57" t="s">
        <v>140</v>
      </c>
      <c r="O39" s="57" t="s">
        <v>111</v>
      </c>
      <c r="P39" s="57" t="s">
        <v>190</v>
      </c>
      <c r="Q3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"/>
  <sheetViews>
    <sheetView showGridLines="0" workbookViewId="0">
      <pane ySplit="3" topLeftCell="A25" activePane="bottomLeft" state="frozen"/>
      <selection pane="bottomLeft" activeCell="B30" sqref="B3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176</v>
      </c>
      <c r="B4" s="19" t="s">
        <v>191</v>
      </c>
      <c r="C4" s="20" t="s">
        <v>124</v>
      </c>
    </row>
    <row r="5" spans="1:3" x14ac:dyDescent="0.3">
      <c r="A5" s="1" t="s">
        <v>193</v>
      </c>
      <c r="B5" s="19" t="s">
        <v>192</v>
      </c>
      <c r="C5" s="20" t="s">
        <v>152</v>
      </c>
    </row>
    <row r="6" spans="1:3" x14ac:dyDescent="0.3">
      <c r="A6" s="1" t="s">
        <v>107</v>
      </c>
      <c r="B6" s="19" t="s">
        <v>190</v>
      </c>
      <c r="C6" s="20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7" t="s">
        <v>26</v>
      </c>
      <c r="B2" s="57" t="s">
        <v>113</v>
      </c>
      <c r="C2" s="57" t="s">
        <v>103</v>
      </c>
      <c r="E2" t="s">
        <v>145</v>
      </c>
    </row>
    <row r="3" spans="1:5" x14ac:dyDescent="0.3">
      <c r="A3" s="57" t="s">
        <v>104</v>
      </c>
      <c r="B3" s="57" t="s">
        <v>114</v>
      </c>
      <c r="C3" s="57" t="s">
        <v>103</v>
      </c>
      <c r="E3" t="s">
        <v>146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8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7" t="s">
        <v>104</v>
      </c>
      <c r="B2" s="57" t="s">
        <v>114</v>
      </c>
      <c r="C2">
        <v>1</v>
      </c>
      <c r="D2" s="57" t="s">
        <v>116</v>
      </c>
      <c r="F2" s="57"/>
      <c r="H2" s="57"/>
      <c r="I2" s="57"/>
    </row>
    <row r="3" spans="1:10" x14ac:dyDescent="0.3">
      <c r="A3" s="57" t="s">
        <v>104</v>
      </c>
      <c r="B3" s="57" t="s">
        <v>114</v>
      </c>
      <c r="C3">
        <v>2</v>
      </c>
      <c r="D3" s="57" t="s">
        <v>117</v>
      </c>
      <c r="F3" s="57"/>
      <c r="H3" s="57"/>
      <c r="I3" s="57"/>
    </row>
    <row r="4" spans="1:10" x14ac:dyDescent="0.3">
      <c r="A4" s="57" t="s">
        <v>104</v>
      </c>
      <c r="B4" s="57" t="s">
        <v>114</v>
      </c>
      <c r="C4">
        <v>3</v>
      </c>
      <c r="D4" s="57" t="s">
        <v>118</v>
      </c>
      <c r="F4" s="57"/>
      <c r="H4" s="57"/>
      <c r="I4" s="57"/>
    </row>
    <row r="5" spans="1:10" x14ac:dyDescent="0.3">
      <c r="A5" s="57" t="s">
        <v>104</v>
      </c>
      <c r="B5" s="57" t="s">
        <v>114</v>
      </c>
      <c r="C5">
        <v>4</v>
      </c>
      <c r="D5" s="57" t="s">
        <v>2</v>
      </c>
      <c r="E5">
        <v>1</v>
      </c>
      <c r="F5" s="57" t="s">
        <v>10</v>
      </c>
      <c r="G5">
        <v>3</v>
      </c>
      <c r="H5" s="57"/>
      <c r="I5" s="57"/>
    </row>
    <row r="6" spans="1:10" x14ac:dyDescent="0.3">
      <c r="A6" s="57" t="s">
        <v>104</v>
      </c>
      <c r="B6" s="57" t="s">
        <v>114</v>
      </c>
      <c r="C6">
        <v>5</v>
      </c>
      <c r="D6" s="57" t="s">
        <v>3</v>
      </c>
      <c r="E6">
        <v>1</v>
      </c>
      <c r="F6" s="57" t="s">
        <v>128</v>
      </c>
      <c r="G6">
        <v>4</v>
      </c>
      <c r="H6" s="57"/>
      <c r="I6" s="57"/>
    </row>
    <row r="7" spans="1:10" x14ac:dyDescent="0.3">
      <c r="A7" s="57" t="s">
        <v>104</v>
      </c>
      <c r="B7" s="57" t="s">
        <v>114</v>
      </c>
      <c r="C7">
        <v>6</v>
      </c>
      <c r="D7" s="57" t="s">
        <v>105</v>
      </c>
      <c r="E7">
        <v>1</v>
      </c>
      <c r="F7" s="57" t="s">
        <v>11</v>
      </c>
      <c r="G7">
        <v>5</v>
      </c>
      <c r="H7" s="57"/>
      <c r="I7" s="57"/>
    </row>
    <row r="8" spans="1:10" x14ac:dyDescent="0.3">
      <c r="A8" s="57" t="s">
        <v>104</v>
      </c>
      <c r="B8" s="57" t="s">
        <v>114</v>
      </c>
      <c r="C8">
        <v>7</v>
      </c>
      <c r="D8" s="57" t="s">
        <v>106</v>
      </c>
      <c r="F8" s="57"/>
      <c r="H8" s="57"/>
      <c r="I8" s="57"/>
    </row>
    <row r="9" spans="1:10" x14ac:dyDescent="0.3">
      <c r="A9" s="57" t="s">
        <v>104</v>
      </c>
      <c r="B9" s="57" t="s">
        <v>114</v>
      </c>
      <c r="C9">
        <v>8</v>
      </c>
      <c r="D9" s="57" t="s">
        <v>119</v>
      </c>
      <c r="F9" s="57"/>
      <c r="H9" s="57"/>
      <c r="I9" s="57"/>
    </row>
    <row r="10" spans="1:10" x14ac:dyDescent="0.3">
      <c r="A10" s="57" t="s">
        <v>104</v>
      </c>
      <c r="B10" s="57" t="s">
        <v>114</v>
      </c>
      <c r="C10">
        <v>9</v>
      </c>
      <c r="D10" s="57" t="s">
        <v>120</v>
      </c>
      <c r="F10" s="57"/>
      <c r="H10" s="57"/>
      <c r="I10" s="57"/>
    </row>
    <row r="11" spans="1:10" x14ac:dyDescent="0.3">
      <c r="A11" s="57" t="s">
        <v>104</v>
      </c>
      <c r="B11" s="57" t="s">
        <v>114</v>
      </c>
      <c r="C11">
        <v>10</v>
      </c>
      <c r="D11" s="57" t="s">
        <v>121</v>
      </c>
      <c r="E11">
        <v>1</v>
      </c>
      <c r="F11" s="57" t="s">
        <v>129</v>
      </c>
      <c r="G11">
        <v>6</v>
      </c>
      <c r="H11" s="57"/>
      <c r="I11" s="57"/>
    </row>
    <row r="12" spans="1:10" x14ac:dyDescent="0.3">
      <c r="A12" s="57" t="s">
        <v>104</v>
      </c>
      <c r="B12" s="57" t="s">
        <v>114</v>
      </c>
      <c r="C12">
        <v>11</v>
      </c>
      <c r="D12" s="57" t="s">
        <v>123</v>
      </c>
      <c r="F12" s="57"/>
      <c r="H12" s="57"/>
      <c r="I12" s="57"/>
    </row>
    <row r="13" spans="1:10" x14ac:dyDescent="0.3">
      <c r="A13" s="57" t="s">
        <v>104</v>
      </c>
      <c r="B13" s="57" t="s">
        <v>114</v>
      </c>
      <c r="C13">
        <v>12</v>
      </c>
      <c r="D13" s="57" t="s">
        <v>124</v>
      </c>
      <c r="E13">
        <v>1</v>
      </c>
      <c r="F13" s="57" t="s">
        <v>124</v>
      </c>
      <c r="G13">
        <v>1</v>
      </c>
      <c r="H13" s="57" t="s">
        <v>190</v>
      </c>
      <c r="I13" s="57" t="s">
        <v>107</v>
      </c>
      <c r="J13">
        <v>1</v>
      </c>
    </row>
    <row r="14" spans="1:10" x14ac:dyDescent="0.3">
      <c r="A14" s="57" t="s">
        <v>104</v>
      </c>
      <c r="B14" s="57" t="s">
        <v>114</v>
      </c>
      <c r="C14">
        <v>13</v>
      </c>
      <c r="D14" s="57" t="s">
        <v>115</v>
      </c>
      <c r="E14">
        <v>1</v>
      </c>
      <c r="F14" s="57" t="s">
        <v>130</v>
      </c>
      <c r="G14">
        <v>2</v>
      </c>
      <c r="H14" s="57"/>
      <c r="I14" s="57"/>
    </row>
    <row r="15" spans="1:10" x14ac:dyDescent="0.3">
      <c r="A15" s="57" t="s">
        <v>104</v>
      </c>
      <c r="B15" s="57" t="s">
        <v>114</v>
      </c>
      <c r="C15">
        <v>14</v>
      </c>
      <c r="D15" s="57" t="s">
        <v>125</v>
      </c>
      <c r="F15" s="57"/>
      <c r="H15" s="57"/>
      <c r="I15" s="57"/>
    </row>
    <row r="16" spans="1:10" x14ac:dyDescent="0.3">
      <c r="A16" s="57" t="s">
        <v>104</v>
      </c>
      <c r="B16" s="57" t="s">
        <v>114</v>
      </c>
      <c r="C16">
        <v>15</v>
      </c>
      <c r="D16" s="57" t="s">
        <v>126</v>
      </c>
      <c r="F16" s="57"/>
      <c r="H16" s="57"/>
      <c r="I16" s="57"/>
    </row>
    <row r="17" spans="1:10" x14ac:dyDescent="0.3">
      <c r="A17" s="57" t="s">
        <v>104</v>
      </c>
      <c r="B17" s="57" t="s">
        <v>114</v>
      </c>
      <c r="C17">
        <v>16</v>
      </c>
      <c r="D17" s="57" t="s">
        <v>127</v>
      </c>
      <c r="F17" s="57"/>
      <c r="H17" s="57"/>
      <c r="I17" s="57"/>
    </row>
    <row r="18" spans="1:10" x14ac:dyDescent="0.3">
      <c r="A18" s="57" t="s">
        <v>104</v>
      </c>
      <c r="B18" s="57" t="s">
        <v>114</v>
      </c>
      <c r="C18">
        <v>17</v>
      </c>
      <c r="D18" s="57" t="s">
        <v>122</v>
      </c>
      <c r="F18" s="57"/>
      <c r="H18" s="57"/>
      <c r="I18" s="57"/>
    </row>
    <row r="19" spans="1:10" x14ac:dyDescent="0.3">
      <c r="A19" s="57" t="s">
        <v>26</v>
      </c>
      <c r="B19" s="57" t="s">
        <v>113</v>
      </c>
      <c r="C19">
        <v>1</v>
      </c>
      <c r="D19" s="57" t="s">
        <v>150</v>
      </c>
      <c r="E19">
        <v>1</v>
      </c>
      <c r="F19" s="57" t="s">
        <v>151</v>
      </c>
      <c r="G19">
        <v>7</v>
      </c>
      <c r="H19" s="57"/>
      <c r="I19" s="57"/>
    </row>
    <row r="20" spans="1:10" x14ac:dyDescent="0.3">
      <c r="A20" s="57" t="s">
        <v>26</v>
      </c>
      <c r="B20" s="57" t="s">
        <v>113</v>
      </c>
      <c r="C20">
        <v>2</v>
      </c>
      <c r="D20" s="57" t="s">
        <v>152</v>
      </c>
      <c r="E20">
        <v>1</v>
      </c>
      <c r="F20" s="57" t="s">
        <v>153</v>
      </c>
      <c r="G20">
        <v>8</v>
      </c>
      <c r="H20" s="57" t="s">
        <v>192</v>
      </c>
      <c r="I20" s="57" t="s">
        <v>193</v>
      </c>
      <c r="J20">
        <v>2</v>
      </c>
    </row>
    <row r="21" spans="1:10" x14ac:dyDescent="0.3">
      <c r="A21" s="57" t="s">
        <v>26</v>
      </c>
      <c r="B21" s="57" t="s">
        <v>113</v>
      </c>
      <c r="C21">
        <v>3</v>
      </c>
      <c r="D21" s="57" t="s">
        <v>154</v>
      </c>
      <c r="E21">
        <v>1</v>
      </c>
      <c r="F21" s="57" t="s">
        <v>155</v>
      </c>
      <c r="G21">
        <v>9</v>
      </c>
      <c r="H21" s="57"/>
      <c r="I21" s="57"/>
    </row>
    <row r="22" spans="1:10" x14ac:dyDescent="0.3">
      <c r="A22" s="57" t="s">
        <v>26</v>
      </c>
      <c r="B22" s="57" t="s">
        <v>113</v>
      </c>
      <c r="C22">
        <v>4</v>
      </c>
      <c r="D22" s="57" t="s">
        <v>156</v>
      </c>
      <c r="E22">
        <v>1</v>
      </c>
      <c r="F22" s="57" t="s">
        <v>157</v>
      </c>
      <c r="G22">
        <v>10</v>
      </c>
      <c r="H22" s="57"/>
      <c r="I22" s="57"/>
    </row>
    <row r="23" spans="1:10" x14ac:dyDescent="0.3">
      <c r="A23" s="57" t="s">
        <v>26</v>
      </c>
      <c r="B23" s="57" t="s">
        <v>113</v>
      </c>
      <c r="C23">
        <v>5</v>
      </c>
      <c r="D23" s="57" t="s">
        <v>158</v>
      </c>
      <c r="E23">
        <v>1</v>
      </c>
      <c r="F23" s="57" t="s">
        <v>159</v>
      </c>
      <c r="G23">
        <v>11</v>
      </c>
      <c r="H23" s="57"/>
      <c r="I23" s="57"/>
    </row>
    <row r="24" spans="1:10" x14ac:dyDescent="0.3">
      <c r="A24" s="57" t="s">
        <v>26</v>
      </c>
      <c r="B24" s="57" t="s">
        <v>113</v>
      </c>
      <c r="C24">
        <v>6</v>
      </c>
      <c r="D24" s="57" t="s">
        <v>160</v>
      </c>
      <c r="E24">
        <v>1</v>
      </c>
      <c r="F24" s="57" t="s">
        <v>161</v>
      </c>
      <c r="G24">
        <v>12</v>
      </c>
      <c r="H24" s="57"/>
      <c r="I24" s="57"/>
    </row>
    <row r="25" spans="1:10" x14ac:dyDescent="0.3">
      <c r="A25" s="57" t="s">
        <v>26</v>
      </c>
      <c r="B25" s="57" t="s">
        <v>113</v>
      </c>
      <c r="C25">
        <v>7</v>
      </c>
      <c r="D25" s="57" t="s">
        <v>162</v>
      </c>
      <c r="E25">
        <v>1</v>
      </c>
      <c r="F25" s="57" t="s">
        <v>163</v>
      </c>
      <c r="G25">
        <v>13</v>
      </c>
      <c r="H25" s="57"/>
      <c r="I25" s="57"/>
    </row>
    <row r="26" spans="1:10" x14ac:dyDescent="0.3">
      <c r="A26" s="57" t="s">
        <v>26</v>
      </c>
      <c r="B26" s="57" t="s">
        <v>113</v>
      </c>
      <c r="C26">
        <v>8</v>
      </c>
      <c r="D26" s="57" t="s">
        <v>164</v>
      </c>
      <c r="F26" s="57"/>
      <c r="H26" s="57"/>
      <c r="I26" s="57"/>
    </row>
    <row r="27" spans="1:10" x14ac:dyDescent="0.3">
      <c r="A27" s="57" t="s">
        <v>26</v>
      </c>
      <c r="B27" s="57" t="s">
        <v>113</v>
      </c>
      <c r="C27">
        <v>9</v>
      </c>
      <c r="D27" s="57" t="s">
        <v>165</v>
      </c>
      <c r="F27" s="57"/>
      <c r="H27" s="57"/>
      <c r="I27" s="57"/>
    </row>
    <row r="28" spans="1:10" x14ac:dyDescent="0.3">
      <c r="A28" s="57" t="s">
        <v>26</v>
      </c>
      <c r="B28" s="57" t="s">
        <v>113</v>
      </c>
      <c r="C28">
        <v>10</v>
      </c>
      <c r="D28" s="57" t="s">
        <v>166</v>
      </c>
      <c r="F28" s="57"/>
      <c r="H28" s="57"/>
      <c r="I28" s="57"/>
    </row>
    <row r="29" spans="1:10" x14ac:dyDescent="0.3">
      <c r="A29" s="57" t="s">
        <v>26</v>
      </c>
      <c r="B29" s="57" t="s">
        <v>113</v>
      </c>
      <c r="C29">
        <v>11</v>
      </c>
      <c r="D29" s="57" t="s">
        <v>167</v>
      </c>
      <c r="F29" s="57"/>
      <c r="H29" s="57"/>
      <c r="I29" s="57"/>
    </row>
    <row r="30" spans="1:10" x14ac:dyDescent="0.3">
      <c r="A30" s="57" t="s">
        <v>26</v>
      </c>
      <c r="B30" s="57" t="s">
        <v>113</v>
      </c>
      <c r="C30">
        <v>12</v>
      </c>
      <c r="D30" s="57" t="s">
        <v>124</v>
      </c>
      <c r="E30">
        <v>1</v>
      </c>
      <c r="F30" s="57" t="s">
        <v>124</v>
      </c>
      <c r="G30">
        <v>1</v>
      </c>
      <c r="H30" s="57" t="s">
        <v>191</v>
      </c>
      <c r="I30" s="57" t="s">
        <v>176</v>
      </c>
      <c r="J30">
        <v>1</v>
      </c>
    </row>
    <row r="31" spans="1:10" x14ac:dyDescent="0.3">
      <c r="A31" s="57" t="s">
        <v>26</v>
      </c>
      <c r="B31" s="57" t="s">
        <v>113</v>
      </c>
      <c r="C31">
        <v>13</v>
      </c>
      <c r="D31" s="57" t="s">
        <v>115</v>
      </c>
      <c r="E31">
        <v>1</v>
      </c>
      <c r="F31" s="57" t="s">
        <v>130</v>
      </c>
      <c r="G31">
        <v>2</v>
      </c>
      <c r="H31" s="57"/>
      <c r="I31" s="57"/>
    </row>
    <row r="32" spans="1:10" x14ac:dyDescent="0.3">
      <c r="A32" s="57" t="s">
        <v>26</v>
      </c>
      <c r="B32" s="57" t="s">
        <v>113</v>
      </c>
      <c r="C32">
        <v>14</v>
      </c>
      <c r="D32" s="57" t="s">
        <v>116</v>
      </c>
      <c r="F32" s="57"/>
      <c r="H32" s="57"/>
      <c r="I32" s="57"/>
    </row>
    <row r="33" spans="1:9" x14ac:dyDescent="0.3">
      <c r="A33" s="57" t="s">
        <v>26</v>
      </c>
      <c r="B33" s="57" t="s">
        <v>113</v>
      </c>
      <c r="C33">
        <v>15</v>
      </c>
      <c r="D33" s="57" t="s">
        <v>117</v>
      </c>
      <c r="F33" s="57"/>
      <c r="H33" s="57"/>
      <c r="I33" s="57"/>
    </row>
    <row r="34" spans="1:9" x14ac:dyDescent="0.3">
      <c r="A34" s="57" t="s">
        <v>26</v>
      </c>
      <c r="B34" s="57" t="s">
        <v>113</v>
      </c>
      <c r="C34">
        <v>16</v>
      </c>
      <c r="D34" s="57" t="s">
        <v>118</v>
      </c>
      <c r="F34" s="57"/>
      <c r="H34" s="57"/>
      <c r="I34" s="57"/>
    </row>
    <row r="35" spans="1:9" x14ac:dyDescent="0.3">
      <c r="A35" s="57" t="s">
        <v>26</v>
      </c>
      <c r="B35" s="57" t="s">
        <v>113</v>
      </c>
      <c r="C35">
        <v>17</v>
      </c>
      <c r="D35" s="57" t="s">
        <v>2</v>
      </c>
      <c r="E35">
        <v>1</v>
      </c>
      <c r="F35" s="57" t="s">
        <v>10</v>
      </c>
      <c r="G35">
        <v>3</v>
      </c>
      <c r="H35" s="57"/>
      <c r="I35" s="57"/>
    </row>
    <row r="36" spans="1:9" x14ac:dyDescent="0.3">
      <c r="A36" s="57" t="s">
        <v>26</v>
      </c>
      <c r="B36" s="57" t="s">
        <v>113</v>
      </c>
      <c r="C36">
        <v>18</v>
      </c>
      <c r="D36" s="57" t="s">
        <v>3</v>
      </c>
      <c r="E36">
        <v>1</v>
      </c>
      <c r="F36" s="57" t="s">
        <v>128</v>
      </c>
      <c r="G36">
        <v>4</v>
      </c>
      <c r="H36" s="57"/>
      <c r="I36" s="57"/>
    </row>
    <row r="37" spans="1:9" x14ac:dyDescent="0.3">
      <c r="A37" s="57" t="s">
        <v>26</v>
      </c>
      <c r="B37" s="57" t="s">
        <v>113</v>
      </c>
      <c r="C37">
        <v>19</v>
      </c>
      <c r="D37" s="57" t="s">
        <v>105</v>
      </c>
      <c r="E37">
        <v>1</v>
      </c>
      <c r="F37" s="57" t="s">
        <v>11</v>
      </c>
      <c r="G37">
        <v>5</v>
      </c>
      <c r="H37" s="57"/>
      <c r="I37" s="57"/>
    </row>
    <row r="38" spans="1:9" x14ac:dyDescent="0.3">
      <c r="A38" s="57" t="s">
        <v>26</v>
      </c>
      <c r="B38" s="57" t="s">
        <v>113</v>
      </c>
      <c r="C38">
        <v>20</v>
      </c>
      <c r="D38" s="57" t="s">
        <v>106</v>
      </c>
      <c r="F38" s="57"/>
      <c r="H38" s="57"/>
      <c r="I38" s="57"/>
    </row>
    <row r="39" spans="1:9" x14ac:dyDescent="0.3">
      <c r="A39" s="57" t="s">
        <v>26</v>
      </c>
      <c r="B39" s="57" t="s">
        <v>113</v>
      </c>
      <c r="C39">
        <v>21</v>
      </c>
      <c r="D39" s="57" t="s">
        <v>119</v>
      </c>
      <c r="F39" s="57"/>
      <c r="H39" s="57"/>
      <c r="I39" s="57"/>
    </row>
    <row r="40" spans="1:9" x14ac:dyDescent="0.3">
      <c r="A40" s="57" t="s">
        <v>26</v>
      </c>
      <c r="B40" s="57" t="s">
        <v>113</v>
      </c>
      <c r="C40">
        <v>22</v>
      </c>
      <c r="D40" s="57" t="s">
        <v>120</v>
      </c>
      <c r="F40" s="57"/>
      <c r="H40" s="57"/>
      <c r="I40" s="57"/>
    </row>
    <row r="41" spans="1:9" x14ac:dyDescent="0.3">
      <c r="A41" s="57" t="s">
        <v>26</v>
      </c>
      <c r="B41" s="57" t="s">
        <v>113</v>
      </c>
      <c r="C41">
        <v>23</v>
      </c>
      <c r="D41" s="57" t="s">
        <v>121</v>
      </c>
      <c r="E41">
        <v>1</v>
      </c>
      <c r="F41" s="57" t="s">
        <v>129</v>
      </c>
      <c r="G41">
        <v>6</v>
      </c>
      <c r="H41" s="57"/>
      <c r="I41" s="57"/>
    </row>
    <row r="42" spans="1:9" x14ac:dyDescent="0.3">
      <c r="A42" s="57" t="s">
        <v>26</v>
      </c>
      <c r="B42" s="57" t="s">
        <v>113</v>
      </c>
      <c r="C42">
        <v>24</v>
      </c>
      <c r="D42" s="57" t="s">
        <v>122</v>
      </c>
      <c r="F42" s="57"/>
      <c r="H42" s="57"/>
      <c r="I42" s="57"/>
    </row>
    <row r="43" spans="1:9" x14ac:dyDescent="0.3">
      <c r="A43" s="57" t="s">
        <v>26</v>
      </c>
      <c r="B43" s="57" t="s">
        <v>113</v>
      </c>
      <c r="C43">
        <v>25</v>
      </c>
      <c r="D43" s="57" t="s">
        <v>168</v>
      </c>
      <c r="F43" s="57"/>
      <c r="H43" s="57"/>
      <c r="I43" s="57"/>
    </row>
    <row r="44" spans="1:9" x14ac:dyDescent="0.3">
      <c r="A44" s="57" t="s">
        <v>26</v>
      </c>
      <c r="B44" s="57" t="s">
        <v>113</v>
      </c>
      <c r="C44">
        <v>26</v>
      </c>
      <c r="D44" s="57" t="s">
        <v>169</v>
      </c>
      <c r="F44" s="57"/>
      <c r="H44" s="57"/>
      <c r="I44" s="57"/>
    </row>
    <row r="45" spans="1:9" x14ac:dyDescent="0.3">
      <c r="A45" s="57" t="s">
        <v>26</v>
      </c>
      <c r="B45" s="57" t="s">
        <v>113</v>
      </c>
      <c r="C45">
        <v>27</v>
      </c>
      <c r="D45" s="57" t="s">
        <v>170</v>
      </c>
      <c r="E45">
        <v>1</v>
      </c>
      <c r="F45" s="57" t="s">
        <v>171</v>
      </c>
      <c r="G45">
        <v>14</v>
      </c>
      <c r="H45" s="57"/>
      <c r="I45" s="57"/>
    </row>
    <row r="46" spans="1:9" x14ac:dyDescent="0.3">
      <c r="A46" s="57" t="s">
        <v>26</v>
      </c>
      <c r="B46" s="57" t="s">
        <v>113</v>
      </c>
      <c r="C46">
        <v>28</v>
      </c>
      <c r="D46" s="57" t="s">
        <v>172</v>
      </c>
      <c r="E46">
        <v>1</v>
      </c>
      <c r="F46" s="57" t="s">
        <v>173</v>
      </c>
      <c r="G46">
        <v>15</v>
      </c>
      <c r="H46" s="57"/>
      <c r="I46" s="57"/>
    </row>
    <row r="47" spans="1:9" x14ac:dyDescent="0.3">
      <c r="A47" s="57" t="s">
        <v>26</v>
      </c>
      <c r="B47" s="57" t="s">
        <v>113</v>
      </c>
      <c r="C47">
        <v>29</v>
      </c>
      <c r="D47" s="57" t="s">
        <v>174</v>
      </c>
      <c r="E47">
        <v>1</v>
      </c>
      <c r="F47" s="57" t="s">
        <v>175</v>
      </c>
      <c r="G47">
        <v>16</v>
      </c>
      <c r="H47" s="57"/>
      <c r="I47" s="5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8.6640625" bestFit="1" customWidth="1"/>
    <col min="3" max="3" width="11.88671875" bestFit="1" customWidth="1"/>
    <col min="4" max="4" width="28.6640625" bestFit="1" customWidth="1"/>
    <col min="5" max="5" width="8.44140625" bestFit="1" customWidth="1"/>
    <col min="6" max="6" width="28.66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7" t="s">
        <v>107</v>
      </c>
      <c r="B2" t="s">
        <v>190</v>
      </c>
      <c r="C2" s="57" t="s">
        <v>124</v>
      </c>
      <c r="D2" s="57" t="s">
        <v>131</v>
      </c>
      <c r="E2" s="57" t="s">
        <v>149</v>
      </c>
      <c r="F2" s="57" t="s">
        <v>190</v>
      </c>
      <c r="H2" s="57" t="s">
        <v>104</v>
      </c>
      <c r="I2" t="s">
        <v>103</v>
      </c>
    </row>
    <row r="3" spans="1:9" x14ac:dyDescent="0.3">
      <c r="A3" s="57" t="s">
        <v>107</v>
      </c>
      <c r="B3" t="s">
        <v>190</v>
      </c>
      <c r="C3" s="57" t="s">
        <v>124</v>
      </c>
      <c r="D3" s="57" t="s">
        <v>132</v>
      </c>
      <c r="E3" s="57" t="s">
        <v>141</v>
      </c>
      <c r="F3" s="57" t="s">
        <v>190</v>
      </c>
      <c r="H3" s="57" t="s">
        <v>104</v>
      </c>
      <c r="I3" t="s">
        <v>103</v>
      </c>
    </row>
    <row r="4" spans="1:9" x14ac:dyDescent="0.3">
      <c r="A4" s="57" t="s">
        <v>107</v>
      </c>
      <c r="B4" t="s">
        <v>190</v>
      </c>
      <c r="C4" s="57" t="s">
        <v>124</v>
      </c>
      <c r="D4" s="57" t="s">
        <v>133</v>
      </c>
      <c r="E4" s="57" t="s">
        <v>112</v>
      </c>
      <c r="F4" s="57" t="s">
        <v>190</v>
      </c>
      <c r="H4" s="57" t="s">
        <v>104</v>
      </c>
      <c r="I4" t="s">
        <v>103</v>
      </c>
    </row>
    <row r="5" spans="1:9" x14ac:dyDescent="0.3">
      <c r="A5" s="57" t="s">
        <v>107</v>
      </c>
      <c r="B5" t="s">
        <v>190</v>
      </c>
      <c r="C5" s="57" t="s">
        <v>124</v>
      </c>
      <c r="D5" s="57" t="s">
        <v>134</v>
      </c>
      <c r="E5" s="57" t="s">
        <v>148</v>
      </c>
      <c r="F5" s="57" t="s">
        <v>190</v>
      </c>
      <c r="H5" s="57" t="s">
        <v>104</v>
      </c>
      <c r="I5" t="s">
        <v>103</v>
      </c>
    </row>
    <row r="6" spans="1:9" x14ac:dyDescent="0.3">
      <c r="A6" s="57" t="s">
        <v>107</v>
      </c>
      <c r="B6" t="s">
        <v>190</v>
      </c>
      <c r="C6" s="57" t="s">
        <v>124</v>
      </c>
      <c r="D6" s="57" t="s">
        <v>135</v>
      </c>
      <c r="E6" s="57" t="s">
        <v>142</v>
      </c>
      <c r="F6" s="57" t="s">
        <v>190</v>
      </c>
      <c r="H6" s="57" t="s">
        <v>104</v>
      </c>
      <c r="I6" t="s">
        <v>103</v>
      </c>
    </row>
    <row r="7" spans="1:9" x14ac:dyDescent="0.3">
      <c r="A7" s="57" t="s">
        <v>107</v>
      </c>
      <c r="B7" t="s">
        <v>190</v>
      </c>
      <c r="C7" s="57" t="s">
        <v>124</v>
      </c>
      <c r="D7" s="57" t="s">
        <v>136</v>
      </c>
      <c r="E7" s="57" t="s">
        <v>144</v>
      </c>
      <c r="F7" s="57" t="s">
        <v>190</v>
      </c>
      <c r="H7" s="57" t="s">
        <v>104</v>
      </c>
      <c r="I7" t="s">
        <v>103</v>
      </c>
    </row>
    <row r="8" spans="1:9" x14ac:dyDescent="0.3">
      <c r="A8" s="57" t="s">
        <v>107</v>
      </c>
      <c r="B8" t="s">
        <v>190</v>
      </c>
      <c r="C8" s="57" t="s">
        <v>124</v>
      </c>
      <c r="D8" s="57" t="s">
        <v>137</v>
      </c>
      <c r="E8" s="57" t="s">
        <v>143</v>
      </c>
      <c r="F8" s="57" t="s">
        <v>190</v>
      </c>
      <c r="H8" s="57" t="s">
        <v>104</v>
      </c>
      <c r="I8" t="s">
        <v>103</v>
      </c>
    </row>
    <row r="9" spans="1:9" x14ac:dyDescent="0.3">
      <c r="A9" s="57" t="s">
        <v>107</v>
      </c>
      <c r="B9" t="s">
        <v>190</v>
      </c>
      <c r="C9" s="57" t="s">
        <v>124</v>
      </c>
      <c r="D9" s="57" t="s">
        <v>138</v>
      </c>
      <c r="E9" s="57" t="s">
        <v>110</v>
      </c>
      <c r="F9" s="57" t="s">
        <v>190</v>
      </c>
      <c r="H9" s="57" t="s">
        <v>104</v>
      </c>
      <c r="I9" t="s">
        <v>103</v>
      </c>
    </row>
    <row r="10" spans="1:9" x14ac:dyDescent="0.3">
      <c r="A10" s="57" t="s">
        <v>107</v>
      </c>
      <c r="B10" t="s">
        <v>190</v>
      </c>
      <c r="C10" s="57" t="s">
        <v>124</v>
      </c>
      <c r="D10" s="57" t="s">
        <v>139</v>
      </c>
      <c r="E10" s="57" t="s">
        <v>109</v>
      </c>
      <c r="F10" s="57" t="s">
        <v>190</v>
      </c>
      <c r="H10" s="57" t="s">
        <v>104</v>
      </c>
      <c r="I10" t="s">
        <v>103</v>
      </c>
    </row>
    <row r="11" spans="1:9" x14ac:dyDescent="0.3">
      <c r="A11" s="57" t="s">
        <v>107</v>
      </c>
      <c r="B11" t="s">
        <v>190</v>
      </c>
      <c r="C11" s="57" t="s">
        <v>124</v>
      </c>
      <c r="D11" s="57" t="s">
        <v>140</v>
      </c>
      <c r="E11" s="57" t="s">
        <v>111</v>
      </c>
      <c r="F11" s="57" t="s">
        <v>190</v>
      </c>
      <c r="H11" s="57" t="s">
        <v>104</v>
      </c>
      <c r="I11" t="s">
        <v>103</v>
      </c>
    </row>
    <row r="12" spans="1:9" x14ac:dyDescent="0.3">
      <c r="A12" s="57" t="s">
        <v>176</v>
      </c>
      <c r="B12" t="s">
        <v>191</v>
      </c>
      <c r="C12" s="57" t="s">
        <v>124</v>
      </c>
      <c r="D12" s="57" t="s">
        <v>177</v>
      </c>
      <c r="E12" s="57" t="s">
        <v>178</v>
      </c>
      <c r="F12" s="57" t="s">
        <v>191</v>
      </c>
      <c r="H12" s="57" t="s">
        <v>26</v>
      </c>
      <c r="I12" t="s">
        <v>103</v>
      </c>
    </row>
    <row r="13" spans="1:9" x14ac:dyDescent="0.3">
      <c r="A13" s="57" t="s">
        <v>176</v>
      </c>
      <c r="B13" t="s">
        <v>191</v>
      </c>
      <c r="C13" s="57" t="s">
        <v>124</v>
      </c>
      <c r="D13" s="57" t="s">
        <v>179</v>
      </c>
      <c r="E13" s="57" t="s">
        <v>180</v>
      </c>
      <c r="F13" s="57" t="s">
        <v>191</v>
      </c>
      <c r="H13" s="57" t="s">
        <v>26</v>
      </c>
      <c r="I13" t="s">
        <v>103</v>
      </c>
    </row>
    <row r="14" spans="1:9" x14ac:dyDescent="0.3">
      <c r="A14" s="57" t="s">
        <v>176</v>
      </c>
      <c r="B14" t="s">
        <v>191</v>
      </c>
      <c r="C14" s="57" t="s">
        <v>124</v>
      </c>
      <c r="D14" s="57" t="s">
        <v>181</v>
      </c>
      <c r="E14" s="57" t="s">
        <v>182</v>
      </c>
      <c r="F14" s="57" t="s">
        <v>191</v>
      </c>
      <c r="H14" s="57" t="s">
        <v>26</v>
      </c>
      <c r="I14" t="s">
        <v>103</v>
      </c>
    </row>
    <row r="15" spans="1:9" x14ac:dyDescent="0.3">
      <c r="A15" s="57" t="s">
        <v>176</v>
      </c>
      <c r="B15" t="s">
        <v>191</v>
      </c>
      <c r="C15" s="57" t="s">
        <v>124</v>
      </c>
      <c r="D15" s="57" t="s">
        <v>183</v>
      </c>
      <c r="E15" s="57" t="s">
        <v>184</v>
      </c>
      <c r="F15" s="57" t="s">
        <v>191</v>
      </c>
      <c r="H15" s="57" t="s">
        <v>26</v>
      </c>
      <c r="I15" t="s">
        <v>103</v>
      </c>
    </row>
    <row r="16" spans="1:9" x14ac:dyDescent="0.3">
      <c r="A16" s="57" t="s">
        <v>176</v>
      </c>
      <c r="B16" t="s">
        <v>191</v>
      </c>
      <c r="C16" s="57" t="s">
        <v>124</v>
      </c>
      <c r="D16" s="57" t="s">
        <v>185</v>
      </c>
      <c r="E16" s="57" t="s">
        <v>147</v>
      </c>
      <c r="F16" s="57" t="s">
        <v>191</v>
      </c>
      <c r="H16" s="57" t="s">
        <v>26</v>
      </c>
      <c r="I16" t="s">
        <v>103</v>
      </c>
    </row>
    <row r="17" spans="1:9" x14ac:dyDescent="0.3">
      <c r="A17" s="57" t="s">
        <v>176</v>
      </c>
      <c r="B17" t="s">
        <v>191</v>
      </c>
      <c r="C17" s="57" t="s">
        <v>124</v>
      </c>
      <c r="D17" s="57" t="s">
        <v>186</v>
      </c>
      <c r="E17" s="57" t="s">
        <v>187</v>
      </c>
      <c r="F17" s="57" t="s">
        <v>191</v>
      </c>
      <c r="H17" s="57" t="s">
        <v>26</v>
      </c>
      <c r="I17" t="s">
        <v>103</v>
      </c>
    </row>
    <row r="18" spans="1:9" x14ac:dyDescent="0.3">
      <c r="A18" s="57" t="s">
        <v>176</v>
      </c>
      <c r="B18" t="s">
        <v>191</v>
      </c>
      <c r="C18" s="57" t="s">
        <v>124</v>
      </c>
      <c r="D18" s="57" t="s">
        <v>188</v>
      </c>
      <c r="E18" s="57" t="s">
        <v>148</v>
      </c>
      <c r="F18" s="57" t="s">
        <v>191</v>
      </c>
      <c r="H18" s="57" t="s">
        <v>26</v>
      </c>
      <c r="I18" t="s">
        <v>103</v>
      </c>
    </row>
    <row r="19" spans="1:9" x14ac:dyDescent="0.3">
      <c r="A19" s="57" t="s">
        <v>176</v>
      </c>
      <c r="B19" t="s">
        <v>191</v>
      </c>
      <c r="C19" s="57" t="s">
        <v>124</v>
      </c>
      <c r="D19" s="57" t="s">
        <v>189</v>
      </c>
      <c r="E19" s="57" t="s">
        <v>112</v>
      </c>
      <c r="F19" s="57" t="s">
        <v>191</v>
      </c>
      <c r="H19" s="57" t="s">
        <v>26</v>
      </c>
      <c r="I19" t="s">
        <v>103</v>
      </c>
    </row>
    <row r="20" spans="1:9" x14ac:dyDescent="0.3">
      <c r="A20" s="57" t="s">
        <v>193</v>
      </c>
      <c r="B20" t="s">
        <v>192</v>
      </c>
      <c r="C20" s="57" t="s">
        <v>152</v>
      </c>
      <c r="D20" s="57" t="s">
        <v>108</v>
      </c>
      <c r="E20" s="57" t="s">
        <v>98</v>
      </c>
      <c r="F20" s="57" t="s">
        <v>192</v>
      </c>
      <c r="H20" s="57" t="s">
        <v>26</v>
      </c>
      <c r="I20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0 F A A B Q S w M E F A A C A A g A I l t 4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I l t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b e F b o K D v n F w I A A E E H A A A T A B w A R m 9 y b X V s Y X M v U 2 V j d G l v b j E u b S C i G A A o o B Q A A A A A A A A A A A A A A A A A A A A A A A A A A A D F V U 1 r 2 0 A Q v R v 8 H x b l Y o M r a i i 9 p C k 0 i l v 6 Q V J q k x 6 M E W v t u F m y 3 l l 2 V 9 T G 6 C f 1 1 J + Q P 9 a 1 F E k r S w 6 N K V Q X i R m 9 N z t v n k Y G E s t R k m l x H 5 / 3 e / 2 e u a M a G I m o o o Z c E A G 2 3 y P u u t H 8 B 0 g X m W w S E G G U a g 3 S f k d 9 v 0 S 8 H w x 3 8 2 u 6 h o s g B w a L b B 6 h t O 6 N x a j A n w U z r p A k d L 3 k l G H g m G Z 0 K S C c a S r N C v U 6 Q p G u 5 W y r w A y K a q P d L u A s c Y z B i F i X I B Y 2 N h u R X V 6 m F d x X a A V T L e K H X w n K K k X l N s u G / R 6 X 3 U f z d b i 8 i k + W o s T + J z U 4 U x o V B 0 a Z y 3 2 U 9 v W r c M + X J 7 9 6 q S Z M o U p V / D I e t 0 E M T K K 5 S p x Z Y v f a i 1 R 1 o A 0 v 8 3 n 6 C Y r O V h J B D R y h f f h d g T z a Z 4 z y C i w V A k 6 d Z g n / h w O N O t s 9 P p 1 b q v m e t 2 0 B F K h b U c t t K j A W s A X J u i z S m s H f q n k W X L 6 b T s g H g U s q g k 5 B C w G u w V h g n 5 D L Q f l B e K X d M T p C j 1 t k R P a w z 1 y y 8 A u s 7 E 1 q Q Q 8 r w a d A Y K O o Z M 4 X B U m t + i R P 5 M + F 7 q X k N X W 1 L v w N k R 2 L 1 2 X d 4 E 0 q r F s J C T p d J G V + Y a / b z h P W F n e l P E v l I y z j D a 8 9 Q w Q f 9 o Q U R 3 p o 1 W 3 6 0 L d e 5 b a 2 w X L V e C 1 m R R G O T y O p e 3 3 P n U B k x Y X V T d G n I N w v 7 B v + N I e i N x s C m t y R e b X g F o 5 g T F C T + e F W W p A 3 b 4 l M h W h 8 D I f 1 z / 8 A U E s B A i 0 A F A A C A A g A I l t 4 V r C H V 2 G k A A A A 9 g A A A B I A A A A A A A A A A A A A A A A A A A A A A E N v b m Z p Z y 9 Q Y W N r Y W d l L n h t b F B L A Q I t A B Q A A g A I A C J b e F Y P y u m r p A A A A O k A A A A T A A A A A A A A A A A A A A A A A P A A A A B b Q 2 9 u d G V u d F 9 U e X B l c 1 0 u e G 1 s U E s B A i 0 A F A A C A A g A I l t 4 V u g o O + c X A g A A Q Q c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z L T A z L T I 0 V D E 0 O j I 1 O j A 1 L j g 5 N D Q x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U F B P S I g L z 4 8 R W 5 0 c n k g V H l w Z T 0 i R m l s b E N v d W 5 0 I i B W Y W x 1 Z T 0 i b D I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M t M j R U M T Q 6 M j U 6 M D U u O D U 5 N D g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R C Z 0 1 H Q X d Z R 0 F 3 P T 0 i I C 8 + P E V u d H J 5 I F R 5 c G U 9 I k Z p b G x D b 3 V u d C I g V m F s d W U 9 I m w 0 N i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z L T A z L T I 0 V D E 0 O j I 1 O j A 1 L j g 0 M z A 3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0 F H Q m d Z R 0 F B W U E i I C 8 + P E V u d H J 5 I F R 5 c G U 9 I k Z p b G x D b 3 V u d C I g V m F s d W U 9 I m w x O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M y 0 y N F Q x N D o y N T o w N S 4 4 N z E 0 N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J n T U d B d 1 l H Q X d Z Q U J n W U d C Z 0 E 9 I i A v P j x F b n R y e S B U e X B l P S J G a W x s Q 2 9 1 b n Q i I F Z h b H V l P S J s M z g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G r D x W 8 x E + 1 F / l 8 y 4 Q O M w A A A A A C A A A A A A A Q Z g A A A A E A A C A A A A B e o n c S f 4 W s s u r 6 6 w W w X u u K Z u + E A B g 4 z a + 0 q w N H p A S U u g A A A A A O g A A A A A I A A C A A A A D a i n Y + T g 5 M f I + J E Y I 3 d 9 / K o q M g n j h e q V x 0 t K E 9 l J V m z l A A A A D F l 1 b G V c M z s K Q s W N r e t R O 3 l w j c L m 0 O p u K 3 B 6 G E o a f T f p + n p E z 6 3 k Q w k y C G B C O F L C U 3 D 8 C 4 c g H T 8 A W P K M w l h x E Q 6 N B a z s 4 C Y X Y 5 + w R q 9 G 1 G W E A A A A A z b O v 7 m x W Z y 1 l 4 O e 9 N w i c u 9 R u M W M / W / H r p E O V l B W L y 2 c X Y b i C 8 L 7 f K 1 H C 4 L 2 i n 1 B w b 8 U V q x 4 3 p h U v 7 X E q L O / B 9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2023-03-24T14:25:14Z</dcterms:modified>
</cp:coreProperties>
</file>